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onfpapers\AndroidM\Android-M-Usability\Results\ResultSets\"/>
    </mc:Choice>
  </mc:AlternateContent>
  <bookViews>
    <workbookView xWindow="0" yWindow="0" windowWidth="36720" windowHeight="10650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AY109" i="1" l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V91" i="1"/>
  <c r="BD91" i="1" s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BD39" i="1" l="1"/>
  <c r="BD2" i="1"/>
  <c r="BD103" i="1"/>
  <c r="BD95" i="1"/>
  <c r="BD93" i="1"/>
  <c r="BD87" i="1"/>
  <c r="BD85" i="1"/>
  <c r="BD79" i="1"/>
  <c r="BD77" i="1"/>
  <c r="BD75" i="1"/>
  <c r="BD51" i="1"/>
  <c r="BD47" i="1"/>
  <c r="BD43" i="1"/>
  <c r="BD33" i="1"/>
  <c r="BD31" i="1"/>
  <c r="BD104" i="1"/>
  <c r="BD98" i="1"/>
  <c r="BD96" i="1"/>
  <c r="BD90" i="1"/>
  <c r="BD88" i="1"/>
  <c r="BD84" i="1"/>
  <c r="BD82" i="1"/>
  <c r="BD80" i="1"/>
  <c r="BD101" i="1"/>
  <c r="BD97" i="1"/>
  <c r="BD83" i="1"/>
  <c r="BD73" i="1"/>
  <c r="BD71" i="1"/>
  <c r="BD67" i="1"/>
  <c r="BD65" i="1"/>
  <c r="BD55" i="1"/>
  <c r="BD53" i="1"/>
  <c r="BD49" i="1"/>
  <c r="BD41" i="1"/>
  <c r="BD37" i="1"/>
  <c r="BD29" i="1"/>
  <c r="BD27" i="1"/>
  <c r="BD25" i="1"/>
  <c r="BD23" i="1"/>
  <c r="BD21" i="1"/>
  <c r="BD19" i="1"/>
  <c r="BD17" i="1"/>
  <c r="BD15" i="1"/>
  <c r="BD13" i="1"/>
  <c r="BD11" i="1"/>
  <c r="BD9" i="1"/>
  <c r="BD8" i="1"/>
  <c r="BD7" i="1"/>
  <c r="BD5" i="1"/>
  <c r="BD3" i="1"/>
  <c r="BD105" i="1"/>
  <c r="BD99" i="1"/>
  <c r="BD89" i="1"/>
  <c r="BD81" i="1"/>
  <c r="BD69" i="1"/>
  <c r="BD63" i="1"/>
  <c r="BD61" i="1"/>
  <c r="BD59" i="1"/>
  <c r="BD57" i="1"/>
  <c r="BD45" i="1"/>
  <c r="BD35" i="1"/>
  <c r="BD102" i="1"/>
  <c r="BD100" i="1"/>
  <c r="BD94" i="1"/>
  <c r="BD92" i="1"/>
  <c r="BD86" i="1"/>
  <c r="BD78" i="1"/>
  <c r="BD76" i="1"/>
  <c r="BD74" i="1"/>
  <c r="BD72" i="1"/>
  <c r="BD70" i="1"/>
  <c r="BD68" i="1"/>
  <c r="BD66" i="1"/>
  <c r="BD64" i="1"/>
  <c r="BD62" i="1"/>
  <c r="BD60" i="1"/>
  <c r="BD58" i="1"/>
  <c r="BD56" i="1"/>
  <c r="BD54" i="1"/>
  <c r="BD52" i="1"/>
  <c r="BD50" i="1"/>
  <c r="BD48" i="1"/>
  <c r="BD46" i="1"/>
  <c r="BD44" i="1"/>
  <c r="BD42" i="1"/>
  <c r="BD40" i="1"/>
  <c r="BD38" i="1"/>
  <c r="BD36" i="1"/>
  <c r="BD34" i="1"/>
  <c r="BD32" i="1"/>
  <c r="BD30" i="1"/>
  <c r="BD28" i="1"/>
  <c r="BD26" i="1"/>
  <c r="BD24" i="1"/>
  <c r="BD22" i="1"/>
  <c r="BD20" i="1"/>
  <c r="BD18" i="1"/>
  <c r="BD16" i="1"/>
  <c r="BD14" i="1"/>
  <c r="BD12" i="1"/>
  <c r="BD10" i="1"/>
  <c r="BD6" i="1"/>
  <c r="BD4" i="1"/>
</calcChain>
</file>

<file path=xl/sharedStrings.xml><?xml version="1.0" encoding="utf-8"?>
<sst xmlns="http://schemas.openxmlformats.org/spreadsheetml/2006/main" count="1076" uniqueCount="251">
  <si>
    <t>Timestamp</t>
  </si>
  <si>
    <t>1-Name</t>
  </si>
  <si>
    <t>2-Age</t>
  </si>
  <si>
    <t>3-Gender</t>
  </si>
  <si>
    <t>4-Highest Level of Education</t>
  </si>
  <si>
    <t>5-How Long Have you Been Using Android</t>
  </si>
  <si>
    <t>6-What is the current version of Android On Your Phone</t>
  </si>
  <si>
    <t>7-Check ALL the permissions the App asked for</t>
  </si>
  <si>
    <t>8- The Location permission Means</t>
  </si>
  <si>
    <t>9-The Phone Calls Permission means that the app can</t>
  </si>
  <si>
    <t>10-The Accounts Permission means the app can</t>
  </si>
  <si>
    <t>11-How easy was it to recall what permissions you accepted</t>
  </si>
  <si>
    <t>12-How easy was it to recall what permissions you rejected</t>
  </si>
  <si>
    <t>13- How helpful was the pop up permission</t>
  </si>
  <si>
    <t>14-The explanation statement came with...</t>
  </si>
  <si>
    <t>15-I felt more in control accepted/declining</t>
  </si>
  <si>
    <t>16-I felt more secure accepting/declining</t>
  </si>
  <si>
    <t>17-I prefer to know all the permissions required by the app in advance</t>
  </si>
  <si>
    <t>18-I do not mind installing an app and discover</t>
  </si>
  <si>
    <t>19-Is there anything else you want to share with us</t>
  </si>
  <si>
    <t>0-Form Number</t>
  </si>
  <si>
    <t>Female</t>
  </si>
  <si>
    <t>N/A</t>
  </si>
  <si>
    <t>One Year - Three Years</t>
  </si>
  <si>
    <t>Prefer Not to Disclose</t>
  </si>
  <si>
    <t>Less than a year</t>
  </si>
  <si>
    <t>KitKat</t>
  </si>
  <si>
    <t>Read your call log, Read your voicemail</t>
  </si>
  <si>
    <t>Access your approx location, View local Wi-Fi Connections, Access your precise location</t>
  </si>
  <si>
    <t>Read your call log, Read your voicemail, Record an Audio using your phones microphone</t>
  </si>
  <si>
    <t>Michael</t>
  </si>
  <si>
    <t>Male</t>
  </si>
  <si>
    <t>Gradate Degree</t>
  </si>
  <si>
    <t>More than three years</t>
  </si>
  <si>
    <t>Lollipop</t>
  </si>
  <si>
    <t>Your Location, Your Contacts</t>
  </si>
  <si>
    <t>Read your call log</t>
  </si>
  <si>
    <t>Harold Besmanoff</t>
  </si>
  <si>
    <t>Never</t>
  </si>
  <si>
    <t>Don't Know</t>
  </si>
  <si>
    <t>Your Location</t>
  </si>
  <si>
    <t>Access your approx location</t>
  </si>
  <si>
    <t>Initiate a phone call without using the Dialer</t>
  </si>
  <si>
    <t>Access your Facebook Account</t>
  </si>
  <si>
    <t>Andrew</t>
  </si>
  <si>
    <t>High School</t>
  </si>
  <si>
    <t>Your Location, Your Contacts, Phone Calls</t>
  </si>
  <si>
    <t>Record an Audio using your phones microphone</t>
  </si>
  <si>
    <t>Mary</t>
  </si>
  <si>
    <t>Some College</t>
  </si>
  <si>
    <t>Access your approx location, View local Wi-Fi Connections</t>
  </si>
  <si>
    <t>Read your contacts data, Update your contacts data</t>
  </si>
  <si>
    <t>Zack</t>
  </si>
  <si>
    <t>Read your contacts data</t>
  </si>
  <si>
    <t>Fran Longley</t>
  </si>
  <si>
    <t>4-Year College</t>
  </si>
  <si>
    <t>Veronica Longley</t>
  </si>
  <si>
    <t>Access your precise location</t>
  </si>
  <si>
    <t>Terence</t>
  </si>
  <si>
    <t>Marshmallow</t>
  </si>
  <si>
    <t>Your Location, Your Contacts, Phone Calls, Your Personal Information, Your Accounts</t>
  </si>
  <si>
    <t>Access your approx location, Access your precise location</t>
  </si>
  <si>
    <t>Initiate a phone call without using the Dialer, Read your call log</t>
  </si>
  <si>
    <t>Alex Mulford</t>
  </si>
  <si>
    <t>Access your approx location, Access your precise location, Update your Google</t>
  </si>
  <si>
    <t>Initiate a phone call without using the Dialer, Read your call log, Read your voicemail</t>
  </si>
  <si>
    <t>Read your contacts data, Update your contacts data, Read your messages, Send messages to your contacts</t>
  </si>
  <si>
    <t>Rachel Stefanic</t>
  </si>
  <si>
    <t>Access your Facebook Account, Read your contacts data</t>
  </si>
  <si>
    <t>Rina</t>
  </si>
  <si>
    <t>Access your Facebook Account, Send messages to your contacts</t>
  </si>
  <si>
    <t>I Originally answered no to permissions b/c I generally do as I do not know what they mean - the app needed to be reloaded.</t>
  </si>
  <si>
    <t>Michelle</t>
  </si>
  <si>
    <t>Update your contacts data</t>
  </si>
  <si>
    <t>John Moore</t>
  </si>
  <si>
    <t>Access your approx location, View local Wi-Fi Connections, Access your precise location, Change network connectivity State</t>
  </si>
  <si>
    <t>Initiate a phone call without using the Dialer, Read your call log, Read your voicemail, Add voicemails into the system</t>
  </si>
  <si>
    <t>Joshua Dugan</t>
  </si>
  <si>
    <t>Your Location, Your Contacts, Phone Calls, Your Accounts</t>
  </si>
  <si>
    <t>Taylor Corrello</t>
  </si>
  <si>
    <t>Initiate a phone call without using the Dialer, Read your call log, Add voicemails into the system, Record an Audio using your phones microphone</t>
  </si>
  <si>
    <t>Access your Facebook Account, Read your contacts data, Read your messages</t>
  </si>
  <si>
    <t>Ethan Cramer</t>
  </si>
  <si>
    <t>Most times they buffer and freeze even on a brand new device.</t>
  </si>
  <si>
    <t>Cody Freeman</t>
  </si>
  <si>
    <t>Initiate a phone call without using the Dialer, Read your call log, Record an Audio using your phones microphone</t>
  </si>
  <si>
    <t>It went same ways on both mine and my friend's tic-tac-toe game.</t>
  </si>
  <si>
    <t>Geni</t>
  </si>
  <si>
    <t>Peter's Moterer</t>
  </si>
  <si>
    <t>Access your Facebook Account, Read your contacts data, Update your contacts data, Read your messages, Send messages to your contacts</t>
  </si>
  <si>
    <t>Elsie Menz</t>
  </si>
  <si>
    <t>Your Contacts, Your Personal Information, Storage, Your Accounts</t>
  </si>
  <si>
    <t>Your tic tac toe had could use some work. Study was good through.</t>
  </si>
  <si>
    <t>Tom Gumet</t>
  </si>
  <si>
    <t>Your Location, Your Messages, Your Contacts, Phone Calls, Your Personal Information, Storage, Your Accounts</t>
  </si>
  <si>
    <t>Access your approx location, View local Wi-Fi Connections, Access your precise location, Update your Google, Change network connectivity State</t>
  </si>
  <si>
    <t>Initiate a phone call without using the Dialer, Read your call log, Read your voicemail, Add voicemails into the system, Record an Audio using your phones microphone</t>
  </si>
  <si>
    <t>John</t>
  </si>
  <si>
    <t>Nick Bou</t>
  </si>
  <si>
    <t>Nine</t>
  </si>
  <si>
    <t>Ivan</t>
  </si>
  <si>
    <t>Phone Calls</t>
  </si>
  <si>
    <t>Ian Hague</t>
  </si>
  <si>
    <t>Access your approx location, View local Wi-Fi Connections, Access your precise location, Update your Google</t>
  </si>
  <si>
    <t>Read your call log, Read your voicemail, Add voicemails into the system</t>
  </si>
  <si>
    <t>Access your Facebook Account, Read your contacts data, Update your contacts data</t>
  </si>
  <si>
    <t>No.</t>
  </si>
  <si>
    <t>Peter Rydzynski</t>
  </si>
  <si>
    <t>Brittany Janis</t>
  </si>
  <si>
    <t>Don't forget to call your mem tomorrow!</t>
  </si>
  <si>
    <t>Rishma</t>
  </si>
  <si>
    <t>Your Location, Phone Calls</t>
  </si>
  <si>
    <t>Addil</t>
  </si>
  <si>
    <t>Other.....</t>
  </si>
  <si>
    <t>Ryan</t>
  </si>
  <si>
    <t>Initiate a phone call without using the Dialer, Record an Audio using your phones microphone</t>
  </si>
  <si>
    <t>Access your Facebook Account, Update your contacts data, Send messages to your contacts</t>
  </si>
  <si>
    <t>Joshua Nortier</t>
  </si>
  <si>
    <t>Daniel</t>
  </si>
  <si>
    <t>Jelly Bean, KitKat</t>
  </si>
  <si>
    <t>Matthew Reynolds</t>
  </si>
  <si>
    <t>Laura</t>
  </si>
  <si>
    <t>Your Location, Your Messages, Your Contacts, Phone Calls</t>
  </si>
  <si>
    <t>View local Wi-Fi Connections, Access your precise location, Update your Google, Change network connectivity State</t>
  </si>
  <si>
    <t>Access your Facebook Account, Read your contacts data, Read your messages, Send messages to your contacts</t>
  </si>
  <si>
    <t>Everybody already has my info anyway, nothing is hidden so why does it matter?</t>
  </si>
  <si>
    <t>CurrentAndroid_Ice</t>
  </si>
  <si>
    <t>CurrentAndroid_Jelly</t>
  </si>
  <si>
    <t>CurrentAndroid_Kit</t>
  </si>
  <si>
    <t>CurrentAndroid_Lollipop</t>
  </si>
  <si>
    <t>CurrentAndroid_DontKnow</t>
  </si>
  <si>
    <t>CurrentAndroid_NA</t>
  </si>
  <si>
    <t>CurrentAndroid_Marsh</t>
  </si>
  <si>
    <t>AskedFor_Location</t>
  </si>
  <si>
    <t>AskedFor_Messages</t>
  </si>
  <si>
    <t>AskedFor_Contacts</t>
  </si>
  <si>
    <t>AskedFor_PhoneCalls</t>
  </si>
  <si>
    <t>AskedFor_Personal</t>
  </si>
  <si>
    <t>AskedFor_Storage</t>
  </si>
  <si>
    <t>AskedFor_Accounts</t>
  </si>
  <si>
    <t>AskedFor_Other</t>
  </si>
  <si>
    <t>LocationMeans_Access</t>
  </si>
  <si>
    <t>LocationMeans_ViewLocal</t>
  </si>
  <si>
    <t>LocationMeans_AccessPrecise</t>
  </si>
  <si>
    <t>LocationMeans_UpdateGoogle</t>
  </si>
  <si>
    <t>LocationMeans_ChangeNetwork</t>
  </si>
  <si>
    <t>PhoneCallsPermissionMeans_Inititiate</t>
  </si>
  <si>
    <t>PhoneCallsPermissionMeans_ReadCallLog</t>
  </si>
  <si>
    <t>PhoneCallsPermissionMeans_ReadVoiceMail</t>
  </si>
  <si>
    <t>PhoneCallsPermissionMeans_Addvoicemails</t>
  </si>
  <si>
    <t>PhoneCallsPermissionMeans_RecordAudio</t>
  </si>
  <si>
    <t>AccountsPermissionMeans_AccessFacebook</t>
  </si>
  <si>
    <t>AccountsPermissionMeans_ReadContacts</t>
  </si>
  <si>
    <t>AccountsPermissionMeans_UpdateContacts</t>
  </si>
  <si>
    <t>AccountsPermissionMeans_ReadMessages</t>
  </si>
  <si>
    <t>AccountsPermissionMeans_SendMessages</t>
  </si>
  <si>
    <t>Insert Statement-- Must contactinate</t>
  </si>
  <si>
    <t>Second Part of Insert</t>
  </si>
  <si>
    <t>Chrissy</t>
  </si>
  <si>
    <t>Your Location, Your Messages, Your Contacts, Phone Calls, Your Personal Information</t>
  </si>
  <si>
    <t>Adam</t>
  </si>
  <si>
    <t>Jelly Bean</t>
  </si>
  <si>
    <t>Hailey</t>
  </si>
  <si>
    <t>Your Location, Your Contacts, Phone Calls, Storage</t>
  </si>
  <si>
    <t>Tyler Layton</t>
  </si>
  <si>
    <t>Adison</t>
  </si>
  <si>
    <t>Access your approx location, Update your Google</t>
  </si>
  <si>
    <t>Brian</t>
  </si>
  <si>
    <t>Sophie Pillips</t>
  </si>
  <si>
    <t>Makes me want to try Android</t>
  </si>
  <si>
    <t>Samantha Vorgt</t>
  </si>
  <si>
    <t>Read your contacts data, Send messages to your contacts</t>
  </si>
  <si>
    <t>That's expected, so it's fine but I need/want the ability to accept/reject each individual permission and be explicitly told what permissions are absolutely required for the app to function.</t>
  </si>
  <si>
    <t>Matt Bondy</t>
  </si>
  <si>
    <t>Melissa</t>
  </si>
  <si>
    <t>Lucinda Liu</t>
  </si>
  <si>
    <t>Robert</t>
  </si>
  <si>
    <t>There's no clarity over what specific information you're giving them when you "allow access"</t>
  </si>
  <si>
    <t>Kevan Polozanin</t>
  </si>
  <si>
    <t>No</t>
  </si>
  <si>
    <t>Jesse Maides</t>
  </si>
  <si>
    <t>Your Location, Your Personal Information</t>
  </si>
  <si>
    <t>Your Location, Your Contacts, Phone Calls, Storage, Your Accounts</t>
  </si>
  <si>
    <t>Access your Facebook Account, Read your contacts data, Send messages to your contacts</t>
  </si>
  <si>
    <t>Jenn</t>
  </si>
  <si>
    <t>Ice Cream</t>
  </si>
  <si>
    <t>Add voicemails into the system</t>
  </si>
  <si>
    <t>Send messages to your contacts</t>
  </si>
  <si>
    <t>Lucas</t>
  </si>
  <si>
    <t>Aidan Mircy</t>
  </si>
  <si>
    <t>Jason B</t>
  </si>
  <si>
    <t>Kate Sick</t>
  </si>
  <si>
    <t>The permissions didn't impact me much because I wasn't entering any of my personal info or using my own devices.</t>
  </si>
  <si>
    <t>Michael Sebrero</t>
  </si>
  <si>
    <t>Taran</t>
  </si>
  <si>
    <t>Access your Facebook Account, Read your contacts data, Update your contacts data, Read your messages</t>
  </si>
  <si>
    <t>They are confusion and I'm hesitant to continue with them without reading what I'm clicking.</t>
  </si>
  <si>
    <t>Will</t>
  </si>
  <si>
    <t>Update your contacts data, Send messages to your contacts</t>
  </si>
  <si>
    <t>Nope</t>
  </si>
  <si>
    <t>Elyse Wyatt</t>
  </si>
  <si>
    <t>Read your call log, Record an Audio using your phones microphone</t>
  </si>
  <si>
    <t>Isn't anything new to me because I've been routing my phone since Jelly Bean to have the level of control over app permissions before Android M Permission system existed</t>
  </si>
  <si>
    <t>Dylan Gomer</t>
  </si>
  <si>
    <t>Your Location, Your Messages, Your Contacts, Phone Calls, Storage</t>
  </si>
  <si>
    <t>Carlos</t>
  </si>
  <si>
    <t>Prosham Shah</t>
  </si>
  <si>
    <t>Carol</t>
  </si>
  <si>
    <t>Your Location, Your Messages</t>
  </si>
  <si>
    <t>Ro</t>
  </si>
  <si>
    <t>Storage, Your Accounts</t>
  </si>
  <si>
    <t>Ran</t>
  </si>
  <si>
    <t>Your Location, Your Messages, Your Contacts</t>
  </si>
  <si>
    <t>Your Location, Your Contacts, Your Personal Information, Your Accounts</t>
  </si>
  <si>
    <t>Nathan Evans</t>
  </si>
  <si>
    <t>Personally, I deny pointless permissions where possible, and may even look for apps w/ less permissions.</t>
  </si>
  <si>
    <t>Aditya L</t>
  </si>
  <si>
    <t>Dominicic</t>
  </si>
  <si>
    <t>Karan Sheh</t>
  </si>
  <si>
    <t>Read your contacts data, Read your messages</t>
  </si>
  <si>
    <t>Ajinya Kale</t>
  </si>
  <si>
    <t>NA</t>
  </si>
  <si>
    <t>Lisa</t>
  </si>
  <si>
    <t>R. Walkes</t>
  </si>
  <si>
    <t>Access your precise location, Update your Google</t>
  </si>
  <si>
    <t>Made me think...</t>
  </si>
  <si>
    <t>Tim Myer</t>
  </si>
  <si>
    <t>Your Location, Your Messages, Your Contacts, Phone Calls, Your Personal Information, Your Accounts</t>
  </si>
  <si>
    <t>Sergi Etchebelere</t>
  </si>
  <si>
    <t>Prang</t>
  </si>
  <si>
    <t>Tony</t>
  </si>
  <si>
    <t>Polly</t>
  </si>
  <si>
    <t>Mike</t>
  </si>
  <si>
    <t>Dakota</t>
  </si>
  <si>
    <t>Sam Perricci</t>
  </si>
  <si>
    <t>Dan Krutz</t>
  </si>
  <si>
    <t>More elaboration on the pre-pop-up that tells you what you're about accept</t>
  </si>
  <si>
    <t>Alex McLean</t>
  </si>
  <si>
    <t>Read your contacts data, Update your contacts data, Send messages to your contacts</t>
  </si>
  <si>
    <t>Hawkon O Gustavsson</t>
  </si>
  <si>
    <t>Aburra Inpathi</t>
  </si>
  <si>
    <t>Initiate a phone call without using the Dialer, Read your voicemail</t>
  </si>
  <si>
    <t>Access your Facebook Account, Read your messages</t>
  </si>
  <si>
    <t>Read your call log, Add voicemails into the system</t>
  </si>
  <si>
    <t>Nope.</t>
  </si>
  <si>
    <t>Unnamed Player 1</t>
  </si>
  <si>
    <t>I would prefer an easier way to say "I don't want to share my results" after the game</t>
  </si>
  <si>
    <t>Insert A</t>
  </si>
  <si>
    <t>Insert B</t>
  </si>
  <si>
    <t>Insert 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</si>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</sst>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9"/>
  <sheetViews>
    <sheetView tabSelected="1" topLeftCell="AF1" workbookViewId="0">
      <pane ySplit="1" topLeftCell="A2" activePane="bottomLeft" state="frozen"/>
      <selection pane="bottomLeft" activeCell="AP13" sqref="AP13"/>
    </sheetView>
  </sheetViews>
  <sheetFormatPr defaultColWidth="14.42578125" defaultRowHeight="15.75" customHeight="1" x14ac:dyDescent="0.2"/>
  <cols>
    <col min="1" max="21" width="21.5703125" customWidth="1"/>
  </cols>
  <sheetData>
    <row r="1" spans="1:76" ht="15.75" customHeight="1" x14ac:dyDescent="0.2">
      <c r="A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126</v>
      </c>
      <c r="W1" t="s">
        <v>127</v>
      </c>
      <c r="X1" t="s">
        <v>128</v>
      </c>
      <c r="Y1" t="s">
        <v>129</v>
      </c>
      <c r="Z1" s="3" t="s">
        <v>132</v>
      </c>
      <c r="AA1" t="s">
        <v>130</v>
      </c>
      <c r="AB1" t="s">
        <v>131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s="3" t="s">
        <v>154</v>
      </c>
      <c r="AY1" s="3" t="s">
        <v>155</v>
      </c>
      <c r="BD1" s="3" t="s">
        <v>156</v>
      </c>
      <c r="BE1" s="3" t="s">
        <v>157</v>
      </c>
      <c r="BV1" t="s">
        <v>247</v>
      </c>
      <c r="BW1" t="s">
        <v>248</v>
      </c>
      <c r="BX1" t="s">
        <v>249</v>
      </c>
    </row>
    <row r="2" spans="1:76" ht="15.75" customHeight="1" x14ac:dyDescent="0.2">
      <c r="A2" s="1">
        <v>42500.6050565162</v>
      </c>
      <c r="B2" s="2" t="s">
        <v>30</v>
      </c>
      <c r="C2" s="2">
        <v>49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28</v>
      </c>
      <c r="J2" s="2" t="s">
        <v>36</v>
      </c>
      <c r="K2" s="2" t="s">
        <v>250</v>
      </c>
      <c r="L2" s="2">
        <v>2</v>
      </c>
      <c r="M2" s="2">
        <v>2</v>
      </c>
      <c r="N2" s="2">
        <v>1</v>
      </c>
      <c r="O2" s="2">
        <v>2</v>
      </c>
      <c r="P2" s="2">
        <v>3</v>
      </c>
      <c r="Q2" s="2">
        <v>4</v>
      </c>
      <c r="R2" s="2">
        <v>7</v>
      </c>
      <c r="S2" s="2">
        <v>1</v>
      </c>
      <c r="U2" s="2">
        <v>1</v>
      </c>
      <c r="V2">
        <f t="shared" ref="V2:V64" si="0">IF(ISNUMBER(SEARCH("Ice Cream",G2)),1,0)</f>
        <v>0</v>
      </c>
      <c r="W2">
        <f t="shared" ref="W2:W64" si="1">IF(ISNUMBER(SEARCH("Jelly Bean",G2)),1,0)</f>
        <v>0</v>
      </c>
      <c r="X2">
        <f t="shared" ref="X2:X64" si="2">IF(ISNUMBER(SEARCH("KitKat",G2)),1,0)</f>
        <v>0</v>
      </c>
      <c r="Y2">
        <f t="shared" ref="Y2:Y64" si="3">IF(ISNUMBER(SEARCH("Lollipop",G2)),1,0)</f>
        <v>1</v>
      </c>
      <c r="Z2">
        <f t="shared" ref="Z2:Z64" si="4">IF(ISNUMBER(SEARCH("Marshmallow",G2)),1,0)</f>
        <v>0</v>
      </c>
      <c r="AA2">
        <f t="shared" ref="AA2:AA64" si="5">IF(ISNUMBER(SEARCH("Know",G2)),1,0)</f>
        <v>0</v>
      </c>
      <c r="AB2">
        <f t="shared" ref="AB2:AB64" si="6">IF(ISNUMBER(SEARCH("N/A",G2)),1,0)</f>
        <v>0</v>
      </c>
      <c r="AC2">
        <f t="shared" ref="AC2:AC64" si="7">IF(ISNUMBER(SEARCH("Your Location",H2)),1,0)</f>
        <v>1</v>
      </c>
      <c r="AD2">
        <f t="shared" ref="AD2:AD64" si="8">IF(ISNUMBER(SEARCH("Your Messages",H2)),1,0)</f>
        <v>0</v>
      </c>
      <c r="AE2">
        <f t="shared" ref="AE2:AE64" si="9">IF(ISNUMBER(SEARCH("Your Contacts",H2)),1,0)</f>
        <v>1</v>
      </c>
      <c r="AF2">
        <f t="shared" ref="AF2:AF64" si="10">IF(ISNUMBER(SEARCH("Phone Calls",H2)),1,0)</f>
        <v>0</v>
      </c>
      <c r="AG2">
        <f t="shared" ref="AG2:AG64" si="11">IF(ISNUMBER(SEARCH("Your Personal Information",H2)),1,0)</f>
        <v>0</v>
      </c>
      <c r="AH2">
        <f t="shared" ref="AH2:AH64" si="12">IF(ISNUMBER(SEARCH("Storage",H2)),1,0)</f>
        <v>0</v>
      </c>
      <c r="AI2">
        <f t="shared" ref="AI2:AI64" si="13">IF(ISNUMBER(SEARCH("Your Accounts",H2)),1,0)</f>
        <v>0</v>
      </c>
      <c r="AJ2">
        <f t="shared" ref="AJ2:AJ64" si="14">IF(ISNUMBER(SEARCH("Other.",H2)),1,0)</f>
        <v>0</v>
      </c>
      <c r="AK2">
        <f t="shared" ref="AK2:AK64" si="15">IF(ISNUMBER(SEARCH("Access your approx location",I2)),1,0)</f>
        <v>1</v>
      </c>
      <c r="AL2">
        <f t="shared" ref="AL2:AL64" si="16">IF(ISNUMBER(SEARCH("View local Wi-Fi Connections",I2)),1,0)</f>
        <v>1</v>
      </c>
      <c r="AM2">
        <f t="shared" ref="AM2:AM64" si="17">IF(ISNUMBER(SEARCH("Access your precise location",I2)),1,0)</f>
        <v>1</v>
      </c>
      <c r="AN2">
        <f t="shared" ref="AN2:AN64" si="18">IF(ISNUMBER(SEARCH("Update your Google",I2)),1,0)</f>
        <v>0</v>
      </c>
      <c r="AO2">
        <f t="shared" ref="AO2:AO64" si="19">IF(ISNUMBER(SEARCH("Change network connectivity State",I2)),1,0)</f>
        <v>0</v>
      </c>
      <c r="AP2">
        <f t="shared" ref="AP2:AP64" si="20">IF(ISNUMBER(SEARCH("Initiate a phone call without using the Dialer",J2)),1,0)</f>
        <v>0</v>
      </c>
      <c r="AQ2">
        <f t="shared" ref="AQ2:AQ64" si="21">IF(ISNUMBER(SEARCH("Read your call log",J2)),1,0)</f>
        <v>1</v>
      </c>
      <c r="AR2">
        <f t="shared" ref="AR2:AR64" si="22">IF(ISNUMBER(SEARCH("Read your voicemail",J2)),1,0)</f>
        <v>0</v>
      </c>
      <c r="AS2">
        <f t="shared" ref="AS2:AS64" si="23">IF(ISNUMBER(SEARCH("Add voicemails into the system",J2)),1,0)</f>
        <v>0</v>
      </c>
      <c r="AT2">
        <f t="shared" ref="AT2:AT64" si="24">IF(ISNUMBER(SEARCH("Record an Audio using your phones microphone",J2)),1,0)</f>
        <v>0</v>
      </c>
      <c r="AU2">
        <f t="shared" ref="AU2:AU64" si="25">IF(ISNUMBER(SEARCH("Access your Facebook Account",K2)),1,0)</f>
        <v>0</v>
      </c>
      <c r="AV2">
        <f t="shared" ref="AV2:AV64" si="26">IF(ISNUMBER(SEARCH("Read your contacts data",K2)),1,0)</f>
        <v>0</v>
      </c>
      <c r="AW2">
        <f t="shared" ref="AW2:AW64" si="27">IF(ISNUMBER(SEARCH("Update your contacts data",K2)),1,0)</f>
        <v>0</v>
      </c>
      <c r="AX2">
        <f t="shared" ref="AX2:AX64" si="28">IF(ISNUMBER(SEARCH("Read your messages",K2)),1,0)</f>
        <v>0</v>
      </c>
      <c r="AY2">
        <f t="shared" ref="AY2:AY64" si="29">IF(ISNUMBER(SEARCH("Send messages to your contacts",K2)),1,0)</f>
        <v>0</v>
      </c>
      <c r="BD2" s="3" t="str">
        <f t="shared" ref="BD2:BD63" si="30">"values ('W',"&amp;U2&amp;",'"&amp;B2&amp;"',"&amp;C2&amp;",'"&amp;D2&amp;"','"&amp;E2&amp;"','"&amp;F2&amp;"',"&amp;V2&amp;","&amp;W2&amp;","&amp;X2&amp;","&amp;Y2&amp;","&amp;Z2&amp;","&amp;AA2&amp;","&amp;AB2&amp;","&amp;AC2&amp;","&amp;AD2&amp;","&amp;AE2&amp;","&amp;AF2&amp;","&amp;AG2&amp;","&amp;AH2&amp;","&amp;AI2&amp;","&amp;AJ2&amp;","&amp;AK2&amp;","&amp;AL2&amp;","&amp;AM2&amp;","&amp;AN2&amp;","&amp;AO2&amp;","&amp;AP2&amp;","&amp;AQ2&amp;","&amp;AR2&amp;","&amp;AS2&amp;","&amp;AT2&amp;","&amp;AU2&amp;","&amp;AV2&amp;","&amp;AW2&amp;","&amp;AX2&amp;","&amp;AY2&amp;","&amp;L2&amp;","&amp;M2&amp;","&amp;N2&amp;","&amp;O2&amp;","&amp;P2&amp;","&amp;Q2&amp;","&amp;R2&amp;","&amp;S2&amp;",'"&amp;T2&amp;"');"</f>
        <v>values ('W',1,'Michael',49,'Male','Gradate Degree','More than three years',0,0,0,1,0,0,0,1,0,1,0,0,0,0,0,1,1,1,0,0,0,1,0,0,0,0,0,0,0,0,2,2,1,2,3,4,7,1,'');</v>
      </c>
    </row>
    <row r="3" spans="1:76" ht="15.75" customHeight="1" x14ac:dyDescent="0.2">
      <c r="A3" s="1">
        <v>42500.612162881946</v>
      </c>
      <c r="B3" s="2" t="s">
        <v>37</v>
      </c>
      <c r="C3" s="2">
        <v>62</v>
      </c>
      <c r="D3" s="2" t="s">
        <v>31</v>
      </c>
      <c r="E3" s="2" t="s">
        <v>32</v>
      </c>
      <c r="F3" s="2" t="s">
        <v>38</v>
      </c>
      <c r="G3" s="2" t="s">
        <v>39</v>
      </c>
      <c r="H3" s="2" t="s">
        <v>40</v>
      </c>
      <c r="I3" s="2" t="s">
        <v>41</v>
      </c>
      <c r="J3" s="2" t="s">
        <v>42</v>
      </c>
      <c r="K3" s="2" t="s">
        <v>43</v>
      </c>
      <c r="L3" s="2">
        <v>5</v>
      </c>
      <c r="M3" s="2">
        <v>5</v>
      </c>
      <c r="N3" s="2">
        <v>3</v>
      </c>
      <c r="O3" s="2">
        <v>7</v>
      </c>
      <c r="P3" s="2">
        <v>7</v>
      </c>
      <c r="Q3" s="2">
        <v>7</v>
      </c>
      <c r="R3" s="2">
        <v>7</v>
      </c>
      <c r="S3" s="2">
        <v>5</v>
      </c>
      <c r="U3" s="2">
        <v>2</v>
      </c>
      <c r="V3">
        <f t="shared" si="0"/>
        <v>0</v>
      </c>
      <c r="W3">
        <f t="shared" si="1"/>
        <v>0</v>
      </c>
      <c r="X3">
        <f t="shared" si="2"/>
        <v>0</v>
      </c>
      <c r="Y3">
        <f t="shared" si="3"/>
        <v>0</v>
      </c>
      <c r="Z3">
        <f t="shared" si="4"/>
        <v>0</v>
      </c>
      <c r="AA3">
        <f t="shared" si="5"/>
        <v>1</v>
      </c>
      <c r="AB3">
        <f t="shared" si="6"/>
        <v>0</v>
      </c>
      <c r="AC3">
        <f t="shared" si="7"/>
        <v>1</v>
      </c>
      <c r="AD3">
        <f t="shared" si="8"/>
        <v>0</v>
      </c>
      <c r="AE3">
        <f t="shared" si="9"/>
        <v>0</v>
      </c>
      <c r="AF3">
        <f t="shared" si="10"/>
        <v>0</v>
      </c>
      <c r="AG3">
        <f t="shared" si="11"/>
        <v>0</v>
      </c>
      <c r="AH3">
        <f t="shared" si="12"/>
        <v>0</v>
      </c>
      <c r="AI3">
        <f t="shared" si="13"/>
        <v>0</v>
      </c>
      <c r="AJ3">
        <f t="shared" si="14"/>
        <v>0</v>
      </c>
      <c r="AK3">
        <f t="shared" si="15"/>
        <v>1</v>
      </c>
      <c r="AL3">
        <f t="shared" si="16"/>
        <v>0</v>
      </c>
      <c r="AM3">
        <f t="shared" si="17"/>
        <v>0</v>
      </c>
      <c r="AN3">
        <f t="shared" si="18"/>
        <v>0</v>
      </c>
      <c r="AO3">
        <f t="shared" si="19"/>
        <v>0</v>
      </c>
      <c r="AP3">
        <f t="shared" si="20"/>
        <v>1</v>
      </c>
      <c r="AQ3">
        <f t="shared" si="21"/>
        <v>0</v>
      </c>
      <c r="AR3">
        <f t="shared" si="22"/>
        <v>0</v>
      </c>
      <c r="AS3">
        <f t="shared" si="23"/>
        <v>0</v>
      </c>
      <c r="AT3">
        <f t="shared" si="24"/>
        <v>0</v>
      </c>
      <c r="AU3">
        <f t="shared" si="25"/>
        <v>1</v>
      </c>
      <c r="AV3">
        <f t="shared" si="26"/>
        <v>0</v>
      </c>
      <c r="AW3">
        <f t="shared" si="27"/>
        <v>0</v>
      </c>
      <c r="AX3">
        <f t="shared" si="28"/>
        <v>0</v>
      </c>
      <c r="AY3">
        <f t="shared" si="29"/>
        <v>0</v>
      </c>
      <c r="BD3" s="3" t="str">
        <f t="shared" si="30"/>
        <v>values ('W',2,'Harold Besmanoff',62,'Male','Gradate Degree','Never',0,0,0,0,0,1,0,1,0,0,0,0,0,0,0,1,0,0,0,0,1,0,0,0,0,1,0,0,0,0,5,5,3,7,7,7,7,5,'');</v>
      </c>
    </row>
    <row r="4" spans="1:76" ht="15.75" customHeight="1" x14ac:dyDescent="0.2">
      <c r="A4" s="1">
        <v>42500.613994016203</v>
      </c>
      <c r="B4" s="2" t="s">
        <v>44</v>
      </c>
      <c r="C4" s="2">
        <v>15</v>
      </c>
      <c r="D4" s="2" t="s">
        <v>31</v>
      </c>
      <c r="E4" s="2" t="s">
        <v>45</v>
      </c>
      <c r="F4" s="2" t="s">
        <v>25</v>
      </c>
      <c r="G4" s="2" t="s">
        <v>39</v>
      </c>
      <c r="H4" s="2" t="s">
        <v>46</v>
      </c>
      <c r="I4" s="2" t="s">
        <v>41</v>
      </c>
      <c r="J4" s="2" t="s">
        <v>47</v>
      </c>
      <c r="K4" s="2" t="s">
        <v>43</v>
      </c>
      <c r="L4" s="2">
        <v>5</v>
      </c>
      <c r="M4" s="2">
        <v>5</v>
      </c>
      <c r="N4" s="2">
        <v>3</v>
      </c>
      <c r="O4" s="2">
        <v>4</v>
      </c>
      <c r="P4" s="2">
        <v>6</v>
      </c>
      <c r="Q4" s="2">
        <v>6</v>
      </c>
      <c r="R4" s="2">
        <v>7</v>
      </c>
      <c r="S4" s="2">
        <v>6</v>
      </c>
      <c r="U4" s="2">
        <v>3</v>
      </c>
      <c r="V4">
        <f t="shared" si="0"/>
        <v>0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1</v>
      </c>
      <c r="AB4">
        <f t="shared" si="6"/>
        <v>0</v>
      </c>
      <c r="AC4">
        <f t="shared" si="7"/>
        <v>1</v>
      </c>
      <c r="AD4">
        <f t="shared" si="8"/>
        <v>0</v>
      </c>
      <c r="AE4">
        <f t="shared" si="9"/>
        <v>1</v>
      </c>
      <c r="AF4">
        <f t="shared" si="10"/>
        <v>1</v>
      </c>
      <c r="AG4">
        <f t="shared" si="11"/>
        <v>0</v>
      </c>
      <c r="AH4">
        <f t="shared" si="12"/>
        <v>0</v>
      </c>
      <c r="AI4">
        <f t="shared" si="13"/>
        <v>0</v>
      </c>
      <c r="AJ4">
        <f t="shared" si="14"/>
        <v>0</v>
      </c>
      <c r="AK4">
        <f t="shared" si="15"/>
        <v>1</v>
      </c>
      <c r="AL4">
        <f t="shared" si="16"/>
        <v>0</v>
      </c>
      <c r="AM4">
        <f t="shared" si="17"/>
        <v>0</v>
      </c>
      <c r="AN4">
        <f t="shared" si="18"/>
        <v>0</v>
      </c>
      <c r="AO4">
        <f t="shared" si="19"/>
        <v>0</v>
      </c>
      <c r="AP4">
        <f t="shared" si="20"/>
        <v>0</v>
      </c>
      <c r="AQ4">
        <f t="shared" si="21"/>
        <v>0</v>
      </c>
      <c r="AR4">
        <f t="shared" si="22"/>
        <v>0</v>
      </c>
      <c r="AS4">
        <f t="shared" si="23"/>
        <v>0</v>
      </c>
      <c r="AT4">
        <f t="shared" si="24"/>
        <v>1</v>
      </c>
      <c r="AU4">
        <f t="shared" si="25"/>
        <v>1</v>
      </c>
      <c r="AV4">
        <f t="shared" si="26"/>
        <v>0</v>
      </c>
      <c r="AW4">
        <f t="shared" si="27"/>
        <v>0</v>
      </c>
      <c r="AX4">
        <f t="shared" si="28"/>
        <v>0</v>
      </c>
      <c r="AY4">
        <f t="shared" si="29"/>
        <v>0</v>
      </c>
      <c r="BD4" s="3" t="str">
        <f t="shared" si="30"/>
        <v>values ('W',3,'Andrew',15,'Male','High School','Less than a year',0,0,0,0,0,1,0,1,0,1,1,0,0,0,0,1,0,0,0,0,0,0,0,0,1,1,0,0,0,0,5,5,3,4,6,6,7,6,'');</v>
      </c>
    </row>
    <row r="5" spans="1:76" ht="15.75" customHeight="1" x14ac:dyDescent="0.2">
      <c r="A5" s="1">
        <v>42500.615257627316</v>
      </c>
      <c r="B5" s="2" t="s">
        <v>48</v>
      </c>
      <c r="C5" t="s">
        <v>250</v>
      </c>
      <c r="D5" s="2" t="s">
        <v>21</v>
      </c>
      <c r="E5" s="2" t="s">
        <v>49</v>
      </c>
      <c r="F5" s="2" t="s">
        <v>23</v>
      </c>
      <c r="G5" s="2" t="s">
        <v>39</v>
      </c>
      <c r="H5" s="2" t="s">
        <v>35</v>
      </c>
      <c r="I5" s="2" t="s">
        <v>50</v>
      </c>
      <c r="J5" s="2" t="s">
        <v>36</v>
      </c>
      <c r="K5" s="2" t="s">
        <v>51</v>
      </c>
      <c r="L5" s="2">
        <v>4</v>
      </c>
      <c r="M5" s="2">
        <v>4</v>
      </c>
      <c r="N5" s="2">
        <v>4</v>
      </c>
      <c r="O5" s="2">
        <v>5</v>
      </c>
      <c r="P5" s="2">
        <v>4</v>
      </c>
      <c r="Q5" s="2">
        <v>5</v>
      </c>
      <c r="R5" s="2">
        <v>4</v>
      </c>
      <c r="S5" s="2">
        <v>6</v>
      </c>
      <c r="U5" s="2">
        <v>4</v>
      </c>
      <c r="V5">
        <f t="shared" si="0"/>
        <v>0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1</v>
      </c>
      <c r="AB5">
        <f t="shared" si="6"/>
        <v>0</v>
      </c>
      <c r="AC5">
        <f t="shared" si="7"/>
        <v>1</v>
      </c>
      <c r="AD5">
        <f t="shared" si="8"/>
        <v>0</v>
      </c>
      <c r="AE5">
        <f t="shared" si="9"/>
        <v>1</v>
      </c>
      <c r="AF5">
        <f t="shared" si="10"/>
        <v>0</v>
      </c>
      <c r="AG5">
        <f t="shared" si="11"/>
        <v>0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1</v>
      </c>
      <c r="AL5">
        <f t="shared" si="16"/>
        <v>1</v>
      </c>
      <c r="AM5">
        <f t="shared" si="17"/>
        <v>0</v>
      </c>
      <c r="AN5">
        <f t="shared" si="18"/>
        <v>0</v>
      </c>
      <c r="AO5">
        <f t="shared" si="19"/>
        <v>0</v>
      </c>
      <c r="AP5">
        <f t="shared" si="20"/>
        <v>0</v>
      </c>
      <c r="AQ5">
        <f t="shared" si="21"/>
        <v>1</v>
      </c>
      <c r="AR5">
        <f t="shared" si="22"/>
        <v>0</v>
      </c>
      <c r="AS5">
        <f t="shared" si="23"/>
        <v>0</v>
      </c>
      <c r="AT5">
        <f t="shared" si="24"/>
        <v>0</v>
      </c>
      <c r="AU5">
        <f t="shared" si="25"/>
        <v>0</v>
      </c>
      <c r="AV5">
        <f t="shared" si="26"/>
        <v>1</v>
      </c>
      <c r="AW5">
        <f t="shared" si="27"/>
        <v>1</v>
      </c>
      <c r="AX5">
        <f t="shared" si="28"/>
        <v>0</v>
      </c>
      <c r="AY5">
        <f t="shared" si="29"/>
        <v>0</v>
      </c>
      <c r="BD5" s="3" t="str">
        <f t="shared" si="30"/>
        <v>values ('W',4,'Mary', ,'Female','Some College','One Year - Three Years',0,0,0,0,0,1,0,1,0,1,0,0,0,0,0,1,1,0,0,0,0,1,0,0,0,0,1,1,0,0,4,4,4,5,4,5,4,6,'');</v>
      </c>
    </row>
    <row r="6" spans="1:76" ht="15.75" customHeight="1" x14ac:dyDescent="0.2">
      <c r="A6" s="1">
        <v>42500.617056597221</v>
      </c>
      <c r="B6" s="2" t="s">
        <v>52</v>
      </c>
      <c r="C6" s="2">
        <v>12</v>
      </c>
      <c r="D6" s="2" t="s">
        <v>31</v>
      </c>
      <c r="E6" s="2" t="s">
        <v>24</v>
      </c>
      <c r="F6" s="2" t="s">
        <v>38</v>
      </c>
      <c r="G6" s="2" t="s">
        <v>39</v>
      </c>
      <c r="H6" s="2" t="s">
        <v>40</v>
      </c>
      <c r="I6" s="2" t="s">
        <v>41</v>
      </c>
      <c r="J6" s="2" t="s">
        <v>36</v>
      </c>
      <c r="K6" s="2" t="s">
        <v>53</v>
      </c>
      <c r="L6" s="2">
        <v>2</v>
      </c>
      <c r="M6" s="2">
        <v>5</v>
      </c>
      <c r="N6" s="2">
        <v>3</v>
      </c>
      <c r="O6" s="2">
        <v>5</v>
      </c>
      <c r="P6" s="2">
        <v>3</v>
      </c>
      <c r="Q6" s="2">
        <v>6</v>
      </c>
      <c r="R6" s="2">
        <v>3</v>
      </c>
      <c r="S6" s="2">
        <v>1</v>
      </c>
      <c r="U6" s="2">
        <v>5</v>
      </c>
      <c r="V6">
        <f t="shared" si="0"/>
        <v>0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1</v>
      </c>
      <c r="AB6">
        <f t="shared" si="6"/>
        <v>0</v>
      </c>
      <c r="AC6">
        <f t="shared" si="7"/>
        <v>1</v>
      </c>
      <c r="AD6">
        <f t="shared" si="8"/>
        <v>0</v>
      </c>
      <c r="AE6">
        <f t="shared" si="9"/>
        <v>0</v>
      </c>
      <c r="AF6">
        <f t="shared" si="10"/>
        <v>0</v>
      </c>
      <c r="AG6">
        <f t="shared" si="11"/>
        <v>0</v>
      </c>
      <c r="AH6">
        <f t="shared" si="12"/>
        <v>0</v>
      </c>
      <c r="AI6">
        <f t="shared" si="13"/>
        <v>0</v>
      </c>
      <c r="AJ6">
        <f t="shared" si="14"/>
        <v>0</v>
      </c>
      <c r="AK6">
        <f t="shared" si="15"/>
        <v>1</v>
      </c>
      <c r="AL6">
        <f t="shared" si="16"/>
        <v>0</v>
      </c>
      <c r="AM6">
        <f t="shared" si="17"/>
        <v>0</v>
      </c>
      <c r="AN6">
        <f t="shared" si="18"/>
        <v>0</v>
      </c>
      <c r="AO6">
        <f t="shared" si="19"/>
        <v>0</v>
      </c>
      <c r="AP6">
        <f t="shared" si="20"/>
        <v>0</v>
      </c>
      <c r="AQ6">
        <f t="shared" si="21"/>
        <v>1</v>
      </c>
      <c r="AR6">
        <f t="shared" si="22"/>
        <v>0</v>
      </c>
      <c r="AS6">
        <f t="shared" si="23"/>
        <v>0</v>
      </c>
      <c r="AT6">
        <f t="shared" si="24"/>
        <v>0</v>
      </c>
      <c r="AU6">
        <f t="shared" si="25"/>
        <v>0</v>
      </c>
      <c r="AV6">
        <f t="shared" si="26"/>
        <v>1</v>
      </c>
      <c r="AW6">
        <f t="shared" si="27"/>
        <v>0</v>
      </c>
      <c r="AX6">
        <f t="shared" si="28"/>
        <v>0</v>
      </c>
      <c r="AY6">
        <f t="shared" si="29"/>
        <v>0</v>
      </c>
      <c r="BD6" s="3" t="str">
        <f t="shared" si="30"/>
        <v>values ('W',5,'Zack',12,'Male','Prefer Not to Disclose','Never',0,0,0,0,0,1,0,1,0,0,0,0,0,0,0,1,0,0,0,0,0,1,0,0,0,0,1,0,0,0,2,5,3,5,3,6,3,1,'');</v>
      </c>
    </row>
    <row r="7" spans="1:76" ht="15.75" customHeight="1" x14ac:dyDescent="0.2">
      <c r="A7" s="1">
        <v>42500.619193506944</v>
      </c>
      <c r="B7" s="2" t="s">
        <v>54</v>
      </c>
      <c r="C7" s="2">
        <v>50</v>
      </c>
      <c r="D7" s="2" t="s">
        <v>21</v>
      </c>
      <c r="E7" s="2" t="s">
        <v>55</v>
      </c>
      <c r="F7" s="2" t="s">
        <v>38</v>
      </c>
      <c r="G7" s="2" t="s">
        <v>22</v>
      </c>
      <c r="H7" s="2" t="s">
        <v>35</v>
      </c>
      <c r="I7" s="2" t="s">
        <v>41</v>
      </c>
      <c r="J7" s="2" t="s">
        <v>250</v>
      </c>
      <c r="K7" s="2" t="s">
        <v>250</v>
      </c>
      <c r="L7" s="2">
        <v>3</v>
      </c>
      <c r="M7" s="2">
        <v>4</v>
      </c>
      <c r="N7" s="2">
        <v>1</v>
      </c>
      <c r="O7" s="2">
        <v>-1</v>
      </c>
      <c r="P7" s="2">
        <v>1</v>
      </c>
      <c r="Q7" s="2">
        <v>7</v>
      </c>
      <c r="R7" s="2">
        <v>7</v>
      </c>
      <c r="S7" s="2">
        <v>-1</v>
      </c>
      <c r="U7" s="2">
        <v>7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1</v>
      </c>
      <c r="AC7">
        <f t="shared" si="7"/>
        <v>1</v>
      </c>
      <c r="AD7">
        <f t="shared" si="8"/>
        <v>0</v>
      </c>
      <c r="AE7">
        <f t="shared" si="9"/>
        <v>1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1</v>
      </c>
      <c r="AL7">
        <f t="shared" si="16"/>
        <v>0</v>
      </c>
      <c r="AM7">
        <f t="shared" si="17"/>
        <v>0</v>
      </c>
      <c r="AN7">
        <f t="shared" si="18"/>
        <v>0</v>
      </c>
      <c r="AO7">
        <f t="shared" si="19"/>
        <v>0</v>
      </c>
      <c r="AP7">
        <f t="shared" si="20"/>
        <v>0</v>
      </c>
      <c r="AQ7">
        <f t="shared" si="21"/>
        <v>0</v>
      </c>
      <c r="AR7">
        <f t="shared" si="22"/>
        <v>0</v>
      </c>
      <c r="AS7">
        <f t="shared" si="23"/>
        <v>0</v>
      </c>
      <c r="AT7">
        <f t="shared" si="24"/>
        <v>0</v>
      </c>
      <c r="AU7">
        <f t="shared" si="25"/>
        <v>0</v>
      </c>
      <c r="AV7">
        <f t="shared" si="26"/>
        <v>0</v>
      </c>
      <c r="AW7">
        <f t="shared" si="27"/>
        <v>0</v>
      </c>
      <c r="AX7">
        <f t="shared" si="28"/>
        <v>0</v>
      </c>
      <c r="AY7">
        <f t="shared" si="29"/>
        <v>0</v>
      </c>
      <c r="BD7" s="3" t="str">
        <f t="shared" si="30"/>
        <v>values ('W',7,'Fran Longley',50,'Female','4-Year College','Never',0,0,0,0,0,0,1,1,0,1,0,0,0,0,0,1,0,0,0,0,0,0,0,0,0,0,0,0,0,0,3,4,1,-1,1,7,7,-1,'');</v>
      </c>
    </row>
    <row r="8" spans="1:76" ht="15.75" customHeight="1" x14ac:dyDescent="0.2">
      <c r="A8" s="1">
        <v>42500.620744745371</v>
      </c>
      <c r="B8" s="2" t="s">
        <v>56</v>
      </c>
      <c r="C8" s="2">
        <v>14</v>
      </c>
      <c r="D8" s="2" t="s">
        <v>21</v>
      </c>
      <c r="E8" s="2" t="s">
        <v>45</v>
      </c>
      <c r="F8" s="2" t="s">
        <v>38</v>
      </c>
      <c r="G8" s="2" t="s">
        <v>39</v>
      </c>
      <c r="H8" s="2" t="s">
        <v>35</v>
      </c>
      <c r="I8" s="2" t="s">
        <v>57</v>
      </c>
      <c r="J8" s="2" t="s">
        <v>36</v>
      </c>
      <c r="K8" s="2" t="s">
        <v>53</v>
      </c>
      <c r="L8" s="2">
        <v>5</v>
      </c>
      <c r="M8" s="2">
        <v>5</v>
      </c>
      <c r="N8" s="2">
        <v>6</v>
      </c>
      <c r="O8" s="2">
        <v>4</v>
      </c>
      <c r="P8" s="2">
        <v>6</v>
      </c>
      <c r="Q8" s="2">
        <v>6</v>
      </c>
      <c r="R8" s="2">
        <v>4</v>
      </c>
      <c r="S8" s="2">
        <v>5</v>
      </c>
      <c r="U8" s="2">
        <v>6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1</v>
      </c>
      <c r="AB8">
        <f t="shared" si="6"/>
        <v>0</v>
      </c>
      <c r="AC8">
        <f t="shared" si="7"/>
        <v>1</v>
      </c>
      <c r="AD8">
        <f t="shared" si="8"/>
        <v>0</v>
      </c>
      <c r="AE8">
        <f t="shared" si="9"/>
        <v>1</v>
      </c>
      <c r="AF8">
        <f t="shared" si="10"/>
        <v>0</v>
      </c>
      <c r="AG8">
        <f t="shared" si="11"/>
        <v>0</v>
      </c>
      <c r="AH8">
        <f t="shared" si="12"/>
        <v>0</v>
      </c>
      <c r="AI8">
        <f t="shared" si="13"/>
        <v>0</v>
      </c>
      <c r="AJ8">
        <f t="shared" si="14"/>
        <v>0</v>
      </c>
      <c r="AK8">
        <f t="shared" si="15"/>
        <v>0</v>
      </c>
      <c r="AL8">
        <f t="shared" si="16"/>
        <v>0</v>
      </c>
      <c r="AM8">
        <f t="shared" si="17"/>
        <v>1</v>
      </c>
      <c r="AN8">
        <f t="shared" si="18"/>
        <v>0</v>
      </c>
      <c r="AO8">
        <f t="shared" si="19"/>
        <v>0</v>
      </c>
      <c r="AP8">
        <f t="shared" si="20"/>
        <v>0</v>
      </c>
      <c r="AQ8">
        <f t="shared" si="21"/>
        <v>1</v>
      </c>
      <c r="AR8">
        <f t="shared" si="22"/>
        <v>0</v>
      </c>
      <c r="AS8">
        <f t="shared" si="23"/>
        <v>0</v>
      </c>
      <c r="AT8">
        <f t="shared" si="24"/>
        <v>0</v>
      </c>
      <c r="AU8">
        <f t="shared" si="25"/>
        <v>0</v>
      </c>
      <c r="AV8">
        <f t="shared" si="26"/>
        <v>1</v>
      </c>
      <c r="AW8">
        <f t="shared" si="27"/>
        <v>0</v>
      </c>
      <c r="AX8">
        <f t="shared" si="28"/>
        <v>0</v>
      </c>
      <c r="AY8">
        <f t="shared" si="29"/>
        <v>0</v>
      </c>
      <c r="BD8" s="3" t="str">
        <f t="shared" si="30"/>
        <v>values ('W',6,'Veronica Longley',14,'Female','High School','Never',0,0,0,0,0,1,0,1,0,1,0,0,0,0,0,0,0,1,0,0,0,1,0,0,0,0,1,0,0,0,5,5,6,4,6,6,4,5,'');</v>
      </c>
    </row>
    <row r="9" spans="1:76" ht="15.75" customHeight="1" x14ac:dyDescent="0.2">
      <c r="A9" s="1">
        <v>42500.622252210647</v>
      </c>
      <c r="B9" s="2" t="s">
        <v>58</v>
      </c>
      <c r="C9" s="2">
        <v>17</v>
      </c>
      <c r="D9" s="2" t="s">
        <v>31</v>
      </c>
      <c r="E9" s="2" t="s">
        <v>45</v>
      </c>
      <c r="F9" s="2" t="s">
        <v>23</v>
      </c>
      <c r="G9" s="2" t="s">
        <v>59</v>
      </c>
      <c r="H9" s="2" t="s">
        <v>60</v>
      </c>
      <c r="I9" s="2" t="s">
        <v>61</v>
      </c>
      <c r="J9" s="2" t="s">
        <v>62</v>
      </c>
      <c r="K9" s="2" t="s">
        <v>51</v>
      </c>
      <c r="L9" s="2">
        <v>4</v>
      </c>
      <c r="M9" s="2">
        <v>4</v>
      </c>
      <c r="N9" s="2">
        <v>2</v>
      </c>
      <c r="O9" s="2">
        <v>5</v>
      </c>
      <c r="P9" s="2">
        <v>5</v>
      </c>
      <c r="Q9" s="2">
        <v>5</v>
      </c>
      <c r="R9" s="2">
        <v>6</v>
      </c>
      <c r="S9" s="2">
        <v>7</v>
      </c>
      <c r="U9" s="2">
        <v>8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1</v>
      </c>
      <c r="AA9">
        <f t="shared" si="5"/>
        <v>0</v>
      </c>
      <c r="AB9">
        <f t="shared" si="6"/>
        <v>0</v>
      </c>
      <c r="AC9">
        <f t="shared" si="7"/>
        <v>1</v>
      </c>
      <c r="AD9">
        <f t="shared" si="8"/>
        <v>0</v>
      </c>
      <c r="AE9">
        <f t="shared" si="9"/>
        <v>1</v>
      </c>
      <c r="AF9">
        <f t="shared" si="10"/>
        <v>1</v>
      </c>
      <c r="AG9">
        <f t="shared" si="11"/>
        <v>1</v>
      </c>
      <c r="AH9">
        <f t="shared" si="12"/>
        <v>0</v>
      </c>
      <c r="AI9">
        <f t="shared" si="13"/>
        <v>1</v>
      </c>
      <c r="AJ9">
        <f t="shared" si="14"/>
        <v>0</v>
      </c>
      <c r="AK9">
        <f t="shared" si="15"/>
        <v>1</v>
      </c>
      <c r="AL9">
        <f t="shared" si="16"/>
        <v>0</v>
      </c>
      <c r="AM9">
        <f t="shared" si="17"/>
        <v>1</v>
      </c>
      <c r="AN9">
        <f t="shared" si="18"/>
        <v>0</v>
      </c>
      <c r="AO9">
        <f t="shared" si="19"/>
        <v>0</v>
      </c>
      <c r="AP9">
        <f t="shared" si="20"/>
        <v>1</v>
      </c>
      <c r="AQ9">
        <f t="shared" si="21"/>
        <v>1</v>
      </c>
      <c r="AR9">
        <f t="shared" si="22"/>
        <v>0</v>
      </c>
      <c r="AS9">
        <f t="shared" si="23"/>
        <v>0</v>
      </c>
      <c r="AT9">
        <f t="shared" si="24"/>
        <v>0</v>
      </c>
      <c r="AU9">
        <f t="shared" si="25"/>
        <v>0</v>
      </c>
      <c r="AV9">
        <f t="shared" si="26"/>
        <v>1</v>
      </c>
      <c r="AW9">
        <f t="shared" si="27"/>
        <v>1</v>
      </c>
      <c r="AX9">
        <f t="shared" si="28"/>
        <v>0</v>
      </c>
      <c r="AY9">
        <f t="shared" si="29"/>
        <v>0</v>
      </c>
      <c r="BD9" s="3" t="str">
        <f t="shared" si="30"/>
        <v>values ('W',8,'Terence',17,'Male','High School','One Year - Three Years',0,0,0,0,1,0,0,1,0,1,1,1,0,1,0,1,0,1,0,0,1,1,0,0,0,0,1,1,0,0,4,4,2,5,5,5,6,7,'');</v>
      </c>
    </row>
    <row r="10" spans="1:76" ht="15.75" customHeight="1" x14ac:dyDescent="0.2">
      <c r="A10" s="1">
        <v>42500.623488622688</v>
      </c>
      <c r="B10" s="2" t="s">
        <v>63</v>
      </c>
      <c r="C10" s="2">
        <v>18</v>
      </c>
      <c r="D10" s="2" t="s">
        <v>31</v>
      </c>
      <c r="E10" s="2" t="s">
        <v>45</v>
      </c>
      <c r="F10" s="2" t="s">
        <v>33</v>
      </c>
      <c r="G10" s="2" t="s">
        <v>59</v>
      </c>
      <c r="H10" s="2" t="s">
        <v>46</v>
      </c>
      <c r="I10" s="2" t="s">
        <v>64</v>
      </c>
      <c r="J10" s="2" t="s">
        <v>65</v>
      </c>
      <c r="K10" s="2" t="s">
        <v>66</v>
      </c>
      <c r="L10" s="2">
        <v>4</v>
      </c>
      <c r="M10" s="2">
        <v>7</v>
      </c>
      <c r="N10" s="2">
        <v>4</v>
      </c>
      <c r="O10" s="2">
        <v>4</v>
      </c>
      <c r="P10" s="2">
        <v>4</v>
      </c>
      <c r="Q10" s="2">
        <v>4</v>
      </c>
      <c r="R10" s="2">
        <v>7</v>
      </c>
      <c r="S10" s="2">
        <v>1</v>
      </c>
      <c r="U10" s="2">
        <v>9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1</v>
      </c>
      <c r="AA10">
        <f t="shared" si="5"/>
        <v>0</v>
      </c>
      <c r="AB10">
        <f t="shared" si="6"/>
        <v>0</v>
      </c>
      <c r="AC10">
        <f t="shared" si="7"/>
        <v>1</v>
      </c>
      <c r="AD10">
        <f t="shared" si="8"/>
        <v>0</v>
      </c>
      <c r="AE10">
        <f t="shared" si="9"/>
        <v>1</v>
      </c>
      <c r="AF10">
        <f t="shared" si="10"/>
        <v>1</v>
      </c>
      <c r="AG10">
        <f t="shared" si="11"/>
        <v>0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1</v>
      </c>
      <c r="AL10">
        <f t="shared" si="16"/>
        <v>0</v>
      </c>
      <c r="AM10">
        <f t="shared" si="17"/>
        <v>1</v>
      </c>
      <c r="AN10">
        <f t="shared" si="18"/>
        <v>1</v>
      </c>
      <c r="AO10">
        <f t="shared" si="19"/>
        <v>0</v>
      </c>
      <c r="AP10">
        <f t="shared" si="20"/>
        <v>1</v>
      </c>
      <c r="AQ10">
        <f t="shared" si="21"/>
        <v>1</v>
      </c>
      <c r="AR10">
        <f t="shared" si="22"/>
        <v>1</v>
      </c>
      <c r="AS10">
        <f t="shared" si="23"/>
        <v>0</v>
      </c>
      <c r="AT10">
        <f t="shared" si="24"/>
        <v>0</v>
      </c>
      <c r="AU10">
        <f t="shared" si="25"/>
        <v>0</v>
      </c>
      <c r="AV10">
        <f t="shared" si="26"/>
        <v>1</v>
      </c>
      <c r="AW10">
        <f t="shared" si="27"/>
        <v>1</v>
      </c>
      <c r="AX10">
        <f t="shared" si="28"/>
        <v>1</v>
      </c>
      <c r="AY10">
        <f t="shared" si="29"/>
        <v>1</v>
      </c>
      <c r="BD10" s="3" t="str">
        <f t="shared" si="30"/>
        <v>values ('W',9,'Alex Mulford',18,'Male','High School','More than three years',0,0,0,0,1,0,0,1,0,1,1,0,0,0,0,1,0,1,1,0,1,1,1,0,0,0,1,1,1,1,4,7,4,4,4,4,7,1,'');</v>
      </c>
    </row>
    <row r="11" spans="1:76" ht="15.75" customHeight="1" x14ac:dyDescent="0.2">
      <c r="A11" s="1">
        <v>42500.624616435191</v>
      </c>
      <c r="B11" s="2" t="s">
        <v>67</v>
      </c>
      <c r="C11" s="2">
        <v>18</v>
      </c>
      <c r="D11" s="2" t="s">
        <v>21</v>
      </c>
      <c r="E11" s="2" t="s">
        <v>49</v>
      </c>
      <c r="F11" s="2" t="s">
        <v>25</v>
      </c>
      <c r="G11" s="2" t="s">
        <v>39</v>
      </c>
      <c r="H11" s="2" t="s">
        <v>35</v>
      </c>
      <c r="I11" s="2" t="s">
        <v>41</v>
      </c>
      <c r="J11" s="2" t="s">
        <v>42</v>
      </c>
      <c r="K11" s="2" t="s">
        <v>68</v>
      </c>
      <c r="L11" s="2">
        <v>5</v>
      </c>
      <c r="M11" s="2">
        <v>4</v>
      </c>
      <c r="N11" s="2">
        <v>5</v>
      </c>
      <c r="O11" s="2">
        <v>4</v>
      </c>
      <c r="P11" s="2">
        <v>7</v>
      </c>
      <c r="Q11" s="2">
        <v>7</v>
      </c>
      <c r="R11" s="2">
        <v>4</v>
      </c>
      <c r="S11" s="2">
        <v>6</v>
      </c>
      <c r="U11" s="2">
        <v>10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1</v>
      </c>
      <c r="AB11">
        <f t="shared" si="6"/>
        <v>0</v>
      </c>
      <c r="AC11">
        <f t="shared" si="7"/>
        <v>1</v>
      </c>
      <c r="AD11">
        <f t="shared" si="8"/>
        <v>0</v>
      </c>
      <c r="AE11">
        <f t="shared" si="9"/>
        <v>1</v>
      </c>
      <c r="AF11">
        <f t="shared" si="10"/>
        <v>0</v>
      </c>
      <c r="AG11">
        <f t="shared" si="11"/>
        <v>0</v>
      </c>
      <c r="AH11">
        <f t="shared" si="12"/>
        <v>0</v>
      </c>
      <c r="AI11">
        <f t="shared" si="13"/>
        <v>0</v>
      </c>
      <c r="AJ11">
        <f t="shared" si="14"/>
        <v>0</v>
      </c>
      <c r="AK11">
        <f t="shared" si="15"/>
        <v>1</v>
      </c>
      <c r="AL11">
        <f t="shared" si="16"/>
        <v>0</v>
      </c>
      <c r="AM11">
        <f t="shared" si="17"/>
        <v>0</v>
      </c>
      <c r="AN11">
        <f t="shared" si="18"/>
        <v>0</v>
      </c>
      <c r="AO11">
        <f t="shared" si="19"/>
        <v>0</v>
      </c>
      <c r="AP11">
        <f t="shared" si="20"/>
        <v>1</v>
      </c>
      <c r="AQ11">
        <f t="shared" si="21"/>
        <v>0</v>
      </c>
      <c r="AR11">
        <f t="shared" si="22"/>
        <v>0</v>
      </c>
      <c r="AS11">
        <f t="shared" si="23"/>
        <v>0</v>
      </c>
      <c r="AT11">
        <f t="shared" si="24"/>
        <v>0</v>
      </c>
      <c r="AU11">
        <f t="shared" si="25"/>
        <v>1</v>
      </c>
      <c r="AV11">
        <f t="shared" si="26"/>
        <v>1</v>
      </c>
      <c r="AW11">
        <f t="shared" si="27"/>
        <v>0</v>
      </c>
      <c r="AX11">
        <f t="shared" si="28"/>
        <v>0</v>
      </c>
      <c r="AY11">
        <f t="shared" si="29"/>
        <v>0</v>
      </c>
      <c r="BD11" s="3" t="str">
        <f t="shared" si="30"/>
        <v>values ('W',10,'Rachel Stefanic',18,'Female','Some College','Less than a year',0,0,0,0,0,1,0,1,0,1,0,0,0,0,0,1,0,0,0,0,1,0,0,0,0,1,1,0,0,0,5,4,5,4,7,7,4,6,'');</v>
      </c>
    </row>
    <row r="12" spans="1:76" ht="15.75" customHeight="1" x14ac:dyDescent="0.2">
      <c r="A12" s="1">
        <v>42500.626616168985</v>
      </c>
      <c r="B12" s="2" t="s">
        <v>69</v>
      </c>
      <c r="C12" s="2">
        <v>50</v>
      </c>
      <c r="D12" s="2" t="s">
        <v>21</v>
      </c>
      <c r="E12" s="2" t="s">
        <v>55</v>
      </c>
      <c r="F12" s="2" t="s">
        <v>23</v>
      </c>
      <c r="G12" s="2" t="s">
        <v>39</v>
      </c>
      <c r="H12" s="2" t="s">
        <v>40</v>
      </c>
      <c r="I12" s="2" t="s">
        <v>50</v>
      </c>
      <c r="J12" s="2" t="s">
        <v>36</v>
      </c>
      <c r="K12" s="2" t="s">
        <v>70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4</v>
      </c>
      <c r="S12" s="2">
        <v>1</v>
      </c>
      <c r="T12" s="2" t="s">
        <v>71</v>
      </c>
      <c r="U12" s="2">
        <v>11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1</v>
      </c>
      <c r="AB12">
        <f t="shared" si="6"/>
        <v>0</v>
      </c>
      <c r="AC12">
        <f t="shared" si="7"/>
        <v>1</v>
      </c>
      <c r="AD12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0</v>
      </c>
      <c r="AI12">
        <f t="shared" si="13"/>
        <v>0</v>
      </c>
      <c r="AJ12">
        <f t="shared" si="14"/>
        <v>0</v>
      </c>
      <c r="AK12">
        <f t="shared" si="15"/>
        <v>1</v>
      </c>
      <c r="AL12">
        <f t="shared" si="16"/>
        <v>1</v>
      </c>
      <c r="AM12">
        <f t="shared" si="17"/>
        <v>0</v>
      </c>
      <c r="AN12">
        <f t="shared" si="18"/>
        <v>0</v>
      </c>
      <c r="AO12">
        <f t="shared" si="19"/>
        <v>0</v>
      </c>
      <c r="AP12">
        <f t="shared" si="20"/>
        <v>0</v>
      </c>
      <c r="AQ12">
        <f t="shared" si="21"/>
        <v>1</v>
      </c>
      <c r="AR12">
        <f t="shared" si="22"/>
        <v>0</v>
      </c>
      <c r="AS12">
        <f t="shared" si="23"/>
        <v>0</v>
      </c>
      <c r="AT12">
        <f t="shared" si="24"/>
        <v>0</v>
      </c>
      <c r="AU12">
        <f t="shared" si="25"/>
        <v>1</v>
      </c>
      <c r="AV12">
        <f t="shared" si="26"/>
        <v>0</v>
      </c>
      <c r="AW12">
        <f t="shared" si="27"/>
        <v>0</v>
      </c>
      <c r="AX12">
        <f t="shared" si="28"/>
        <v>0</v>
      </c>
      <c r="AY12">
        <f t="shared" si="29"/>
        <v>1</v>
      </c>
      <c r="BD12" s="3" t="str">
        <f t="shared" si="30"/>
        <v>values ('W',11,'Rina',50,'Female','4-Year College','One Year - Three Years',0,0,0,0,0,1,0,1,0,0,0,0,0,0,0,1,1,0,0,0,0,1,0,0,0,1,0,0,0,1,2,2,2,2,2,2,4,1,'I Originally answered no to permissions b/c I generally do as I do not know what they mean - the app needed to be reloaded.');</v>
      </c>
    </row>
    <row r="13" spans="1:76" ht="15.75" customHeight="1" x14ac:dyDescent="0.2">
      <c r="A13" s="1">
        <v>42500.629112557872</v>
      </c>
      <c r="B13" s="2" t="s">
        <v>72</v>
      </c>
      <c r="C13" s="2">
        <v>23</v>
      </c>
      <c r="D13" s="2" t="s">
        <v>21</v>
      </c>
      <c r="E13" s="2" t="s">
        <v>32</v>
      </c>
      <c r="F13" s="2" t="s">
        <v>38</v>
      </c>
      <c r="G13" s="2" t="s">
        <v>39</v>
      </c>
      <c r="H13" s="2" t="s">
        <v>35</v>
      </c>
      <c r="I13" s="2" t="s">
        <v>41</v>
      </c>
      <c r="J13" s="2" t="s">
        <v>36</v>
      </c>
      <c r="K13" s="2" t="s">
        <v>73</v>
      </c>
      <c r="L13" s="2">
        <v>3</v>
      </c>
      <c r="M13" s="2">
        <v>4</v>
      </c>
      <c r="N13" s="2">
        <v>4</v>
      </c>
      <c r="O13" s="2">
        <v>4</v>
      </c>
      <c r="P13" s="2">
        <v>6</v>
      </c>
      <c r="Q13" s="2">
        <v>7</v>
      </c>
      <c r="R13" s="2">
        <v>4</v>
      </c>
      <c r="S13" s="2">
        <v>2</v>
      </c>
      <c r="U13" s="2">
        <v>12</v>
      </c>
      <c r="V13">
        <f t="shared" si="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1</v>
      </c>
      <c r="AB13">
        <f t="shared" si="6"/>
        <v>0</v>
      </c>
      <c r="AC13">
        <f t="shared" si="7"/>
        <v>1</v>
      </c>
      <c r="AD13">
        <f t="shared" si="8"/>
        <v>0</v>
      </c>
      <c r="AE13">
        <f t="shared" si="9"/>
        <v>1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1</v>
      </c>
      <c r="AL13">
        <f t="shared" si="16"/>
        <v>0</v>
      </c>
      <c r="AM13">
        <f t="shared" si="17"/>
        <v>0</v>
      </c>
      <c r="AN13">
        <f t="shared" si="18"/>
        <v>0</v>
      </c>
      <c r="AO13">
        <f t="shared" si="19"/>
        <v>0</v>
      </c>
      <c r="AP13">
        <f t="shared" si="20"/>
        <v>0</v>
      </c>
      <c r="AQ13">
        <f t="shared" si="21"/>
        <v>1</v>
      </c>
      <c r="AR13">
        <f t="shared" si="22"/>
        <v>0</v>
      </c>
      <c r="AS13">
        <f t="shared" si="23"/>
        <v>0</v>
      </c>
      <c r="AT13">
        <f t="shared" si="24"/>
        <v>0</v>
      </c>
      <c r="AU13">
        <f t="shared" si="25"/>
        <v>0</v>
      </c>
      <c r="AV13">
        <f t="shared" si="26"/>
        <v>0</v>
      </c>
      <c r="AW13">
        <f t="shared" si="27"/>
        <v>1</v>
      </c>
      <c r="AX13">
        <f t="shared" si="28"/>
        <v>0</v>
      </c>
      <c r="AY13">
        <f t="shared" si="29"/>
        <v>0</v>
      </c>
      <c r="BD13" s="3" t="str">
        <f t="shared" si="30"/>
        <v>values ('W',12,'Michelle',23,'Female','Gradate Degree','Never',0,0,0,0,0,1,0,1,0,1,0,0,0,0,0,1,0,0,0,0,0,1,0,0,0,0,0,1,0,0,3,4,4,4,6,7,4,2,'');</v>
      </c>
    </row>
    <row r="14" spans="1:76" ht="15.75" customHeight="1" x14ac:dyDescent="0.2">
      <c r="A14" s="1">
        <v>42500.631466458333</v>
      </c>
      <c r="B14" s="2" t="s">
        <v>74</v>
      </c>
      <c r="C14" s="2">
        <v>22</v>
      </c>
      <c r="D14" s="2" t="s">
        <v>31</v>
      </c>
      <c r="E14" s="2" t="s">
        <v>55</v>
      </c>
      <c r="F14" s="2" t="s">
        <v>33</v>
      </c>
      <c r="G14" s="2" t="s">
        <v>34</v>
      </c>
      <c r="H14" s="2" t="s">
        <v>40</v>
      </c>
      <c r="I14" s="2" t="s">
        <v>75</v>
      </c>
      <c r="J14" s="2" t="s">
        <v>76</v>
      </c>
      <c r="K14" s="2" t="s">
        <v>66</v>
      </c>
      <c r="L14" s="2">
        <v>6</v>
      </c>
      <c r="M14" s="2">
        <v>6</v>
      </c>
      <c r="N14" s="2">
        <v>4</v>
      </c>
      <c r="O14" s="2">
        <v>2</v>
      </c>
      <c r="P14" s="2">
        <v>1</v>
      </c>
      <c r="Q14" s="2">
        <v>1</v>
      </c>
      <c r="R14" s="2">
        <v>6</v>
      </c>
      <c r="S14" s="2">
        <v>1</v>
      </c>
      <c r="U14" s="2">
        <v>13</v>
      </c>
      <c r="V14">
        <f t="shared" si="0"/>
        <v>0</v>
      </c>
      <c r="W14">
        <f t="shared" si="1"/>
        <v>0</v>
      </c>
      <c r="X14">
        <f t="shared" si="2"/>
        <v>0</v>
      </c>
      <c r="Y14">
        <f t="shared" si="3"/>
        <v>1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1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1</v>
      </c>
      <c r="AL14">
        <f t="shared" si="16"/>
        <v>1</v>
      </c>
      <c r="AM14">
        <f t="shared" si="17"/>
        <v>1</v>
      </c>
      <c r="AN14">
        <f t="shared" si="18"/>
        <v>0</v>
      </c>
      <c r="AO14">
        <f t="shared" si="19"/>
        <v>1</v>
      </c>
      <c r="AP14">
        <f t="shared" si="20"/>
        <v>1</v>
      </c>
      <c r="AQ14">
        <f t="shared" si="21"/>
        <v>1</v>
      </c>
      <c r="AR14">
        <f t="shared" si="22"/>
        <v>1</v>
      </c>
      <c r="AS14">
        <f t="shared" si="23"/>
        <v>1</v>
      </c>
      <c r="AT14">
        <f t="shared" si="24"/>
        <v>0</v>
      </c>
      <c r="AU14">
        <f t="shared" si="25"/>
        <v>0</v>
      </c>
      <c r="AV14">
        <f t="shared" si="26"/>
        <v>1</v>
      </c>
      <c r="AW14">
        <f t="shared" si="27"/>
        <v>1</v>
      </c>
      <c r="AX14">
        <f t="shared" si="28"/>
        <v>1</v>
      </c>
      <c r="AY14">
        <f t="shared" si="29"/>
        <v>1</v>
      </c>
      <c r="BD14" s="3" t="str">
        <f t="shared" si="30"/>
        <v>values ('W',13,'John Moore',22,'Male','4-Year College','More than three years',0,0,0,1,0,0,0,1,0,0,0,0,0,0,0,1,1,1,0,1,1,1,1,1,0,0,1,1,1,1,6,6,4,2,1,1,6,1,'');</v>
      </c>
    </row>
    <row r="15" spans="1:76" ht="15.75" customHeight="1" x14ac:dyDescent="0.2">
      <c r="A15" s="1">
        <v>42500.632694224536</v>
      </c>
      <c r="B15" s="2" t="s">
        <v>77</v>
      </c>
      <c r="C15" s="2">
        <v>15</v>
      </c>
      <c r="D15" s="2" t="s">
        <v>31</v>
      </c>
      <c r="E15" s="2" t="s">
        <v>45</v>
      </c>
      <c r="F15" s="2" t="s">
        <v>38</v>
      </c>
      <c r="G15" s="2" t="s">
        <v>22</v>
      </c>
      <c r="H15" s="2" t="s">
        <v>78</v>
      </c>
      <c r="I15" s="2" t="s">
        <v>41</v>
      </c>
      <c r="J15" s="2" t="s">
        <v>42</v>
      </c>
      <c r="K15" s="2" t="s">
        <v>53</v>
      </c>
      <c r="L15" s="2">
        <v>1</v>
      </c>
      <c r="M15" s="2">
        <v>4</v>
      </c>
      <c r="N15" s="2">
        <v>6</v>
      </c>
      <c r="O15" s="2">
        <v>4</v>
      </c>
      <c r="P15" s="2">
        <v>7</v>
      </c>
      <c r="Q15" s="2">
        <v>7</v>
      </c>
      <c r="R15" s="2">
        <v>7</v>
      </c>
      <c r="S15" s="2">
        <v>5</v>
      </c>
      <c r="U15" s="2">
        <v>14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1</v>
      </c>
      <c r="AC15">
        <f t="shared" si="7"/>
        <v>1</v>
      </c>
      <c r="AD15">
        <f t="shared" si="8"/>
        <v>0</v>
      </c>
      <c r="AE15">
        <f t="shared" si="9"/>
        <v>1</v>
      </c>
      <c r="AF15">
        <f t="shared" si="10"/>
        <v>1</v>
      </c>
      <c r="AG15">
        <f t="shared" si="11"/>
        <v>0</v>
      </c>
      <c r="AH15">
        <f t="shared" si="12"/>
        <v>0</v>
      </c>
      <c r="AI15">
        <f t="shared" si="13"/>
        <v>1</v>
      </c>
      <c r="AJ15">
        <f t="shared" si="14"/>
        <v>0</v>
      </c>
      <c r="AK15">
        <f t="shared" si="15"/>
        <v>1</v>
      </c>
      <c r="AL15">
        <f t="shared" si="16"/>
        <v>0</v>
      </c>
      <c r="AM15">
        <f t="shared" si="17"/>
        <v>0</v>
      </c>
      <c r="AN15">
        <f t="shared" si="18"/>
        <v>0</v>
      </c>
      <c r="AO15">
        <f t="shared" si="19"/>
        <v>0</v>
      </c>
      <c r="AP15">
        <f t="shared" si="20"/>
        <v>1</v>
      </c>
      <c r="AQ15">
        <f t="shared" si="21"/>
        <v>0</v>
      </c>
      <c r="AR15">
        <f t="shared" si="22"/>
        <v>0</v>
      </c>
      <c r="AS15">
        <f t="shared" si="23"/>
        <v>0</v>
      </c>
      <c r="AT15">
        <f t="shared" si="24"/>
        <v>0</v>
      </c>
      <c r="AU15">
        <f t="shared" si="25"/>
        <v>0</v>
      </c>
      <c r="AV15">
        <f t="shared" si="26"/>
        <v>1</v>
      </c>
      <c r="AW15">
        <f t="shared" si="27"/>
        <v>0</v>
      </c>
      <c r="AX15">
        <f t="shared" si="28"/>
        <v>0</v>
      </c>
      <c r="AY15">
        <f t="shared" si="29"/>
        <v>0</v>
      </c>
      <c r="BD15" s="3" t="str">
        <f t="shared" si="30"/>
        <v>values ('W',14,'Joshua Dugan',15,'Male','High School','Never',0,0,0,0,0,0,1,1,0,1,1,0,0,1,0,1,0,0,0,0,1,0,0,0,0,0,1,0,0,0,1,4,6,4,7,7,7,5,'');</v>
      </c>
    </row>
    <row r="16" spans="1:76" ht="15.75" customHeight="1" x14ac:dyDescent="0.2">
      <c r="A16" s="1">
        <v>42500.63390148148</v>
      </c>
      <c r="B16" s="2" t="s">
        <v>79</v>
      </c>
      <c r="C16" s="2">
        <v>21</v>
      </c>
      <c r="D16" s="2" t="s">
        <v>21</v>
      </c>
      <c r="E16" s="2" t="s">
        <v>49</v>
      </c>
      <c r="F16" s="2" t="s">
        <v>38</v>
      </c>
      <c r="G16" s="2" t="s">
        <v>22</v>
      </c>
      <c r="H16" s="2" t="s">
        <v>46</v>
      </c>
      <c r="I16" s="2" t="s">
        <v>28</v>
      </c>
      <c r="J16" s="2" t="s">
        <v>80</v>
      </c>
      <c r="K16" s="2" t="s">
        <v>81</v>
      </c>
      <c r="L16" s="2">
        <v>6</v>
      </c>
      <c r="M16" s="2">
        <v>7</v>
      </c>
      <c r="N16" s="2">
        <v>6</v>
      </c>
      <c r="O16" s="2">
        <v>5</v>
      </c>
      <c r="P16" s="2">
        <v>7</v>
      </c>
      <c r="Q16" s="2">
        <v>7</v>
      </c>
      <c r="R16" s="2">
        <v>5</v>
      </c>
      <c r="S16" s="2">
        <v>5</v>
      </c>
      <c r="U16" s="2">
        <v>15</v>
      </c>
      <c r="V16">
        <f t="shared" si="0"/>
        <v>0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1</v>
      </c>
      <c r="AC16">
        <f t="shared" si="7"/>
        <v>1</v>
      </c>
      <c r="AD16">
        <f t="shared" si="8"/>
        <v>0</v>
      </c>
      <c r="AE16">
        <f t="shared" si="9"/>
        <v>1</v>
      </c>
      <c r="AF16">
        <f t="shared" si="10"/>
        <v>1</v>
      </c>
      <c r="AG16">
        <f t="shared" si="11"/>
        <v>0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1</v>
      </c>
      <c r="AL16">
        <f t="shared" si="16"/>
        <v>1</v>
      </c>
      <c r="AM16">
        <f t="shared" si="17"/>
        <v>1</v>
      </c>
      <c r="AN16">
        <f t="shared" si="18"/>
        <v>0</v>
      </c>
      <c r="AO16">
        <f t="shared" si="19"/>
        <v>0</v>
      </c>
      <c r="AP16">
        <f t="shared" si="20"/>
        <v>1</v>
      </c>
      <c r="AQ16">
        <f t="shared" si="21"/>
        <v>1</v>
      </c>
      <c r="AR16">
        <f t="shared" si="22"/>
        <v>0</v>
      </c>
      <c r="AS16">
        <f t="shared" si="23"/>
        <v>1</v>
      </c>
      <c r="AT16">
        <f t="shared" si="24"/>
        <v>1</v>
      </c>
      <c r="AU16">
        <f t="shared" si="25"/>
        <v>1</v>
      </c>
      <c r="AV16">
        <f t="shared" si="26"/>
        <v>1</v>
      </c>
      <c r="AW16">
        <f t="shared" si="27"/>
        <v>0</v>
      </c>
      <c r="AX16">
        <f t="shared" si="28"/>
        <v>1</v>
      </c>
      <c r="AY16">
        <f t="shared" si="29"/>
        <v>0</v>
      </c>
      <c r="BD16" s="3" t="str">
        <f t="shared" si="30"/>
        <v>values ('W',15,'Taylor Corrello',21,'Female','Some College','Never',0,0,0,0,0,0,1,1,0,1,1,0,0,0,0,1,1,1,0,0,1,1,0,1,1,1,1,0,1,0,6,7,6,5,7,7,5,5,'');</v>
      </c>
    </row>
    <row r="17" spans="1:56" ht="15.75" customHeight="1" x14ac:dyDescent="0.2">
      <c r="A17" s="1">
        <v>42500.635456122684</v>
      </c>
      <c r="B17" s="2" t="s">
        <v>82</v>
      </c>
      <c r="C17" s="2">
        <v>12</v>
      </c>
      <c r="D17" s="2" t="s">
        <v>31</v>
      </c>
      <c r="E17" s="2" t="s">
        <v>45</v>
      </c>
      <c r="F17" s="2" t="s">
        <v>23</v>
      </c>
      <c r="G17" s="2" t="s">
        <v>39</v>
      </c>
      <c r="H17" s="2" t="s">
        <v>35</v>
      </c>
      <c r="I17" s="2" t="s">
        <v>64</v>
      </c>
      <c r="J17" s="2" t="s">
        <v>62</v>
      </c>
      <c r="K17" s="2" t="s">
        <v>68</v>
      </c>
      <c r="L17" s="2">
        <v>4</v>
      </c>
      <c r="M17" s="2">
        <v>3</v>
      </c>
      <c r="N17" s="2">
        <v>3</v>
      </c>
      <c r="O17" s="2">
        <v>3</v>
      </c>
      <c r="P17" s="2">
        <v>3</v>
      </c>
      <c r="Q17" s="2">
        <v>3</v>
      </c>
      <c r="R17" s="2">
        <v>3</v>
      </c>
      <c r="S17" s="2">
        <v>5</v>
      </c>
      <c r="T17" s="2" t="s">
        <v>83</v>
      </c>
      <c r="U17" s="2">
        <v>16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1</v>
      </c>
      <c r="AB17">
        <f t="shared" si="6"/>
        <v>0</v>
      </c>
      <c r="AC17">
        <f t="shared" si="7"/>
        <v>1</v>
      </c>
      <c r="AD17">
        <f t="shared" si="8"/>
        <v>0</v>
      </c>
      <c r="AE17">
        <f t="shared" si="9"/>
        <v>1</v>
      </c>
      <c r="AF17">
        <f t="shared" si="10"/>
        <v>0</v>
      </c>
      <c r="AG17">
        <f t="shared" si="11"/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1</v>
      </c>
      <c r="AL17">
        <f t="shared" si="16"/>
        <v>0</v>
      </c>
      <c r="AM17">
        <f t="shared" si="17"/>
        <v>1</v>
      </c>
      <c r="AN17">
        <f t="shared" si="18"/>
        <v>1</v>
      </c>
      <c r="AO17">
        <f t="shared" si="19"/>
        <v>0</v>
      </c>
      <c r="AP17">
        <f t="shared" si="20"/>
        <v>1</v>
      </c>
      <c r="AQ17">
        <f t="shared" si="21"/>
        <v>1</v>
      </c>
      <c r="AR17">
        <f t="shared" si="22"/>
        <v>0</v>
      </c>
      <c r="AS17">
        <f t="shared" si="23"/>
        <v>0</v>
      </c>
      <c r="AT17">
        <f t="shared" si="24"/>
        <v>0</v>
      </c>
      <c r="AU17">
        <f t="shared" si="25"/>
        <v>1</v>
      </c>
      <c r="AV17">
        <f t="shared" si="26"/>
        <v>1</v>
      </c>
      <c r="AW17">
        <f t="shared" si="27"/>
        <v>0</v>
      </c>
      <c r="AX17">
        <f t="shared" si="28"/>
        <v>0</v>
      </c>
      <c r="AY17">
        <f t="shared" si="29"/>
        <v>0</v>
      </c>
      <c r="BD17" s="3" t="str">
        <f t="shared" si="30"/>
        <v>values ('W',16,'Ethan Cramer',12,'Male','High School','One Year - Three Years',0,0,0,0,0,1,0,1,0,1,0,0,0,0,0,1,0,1,1,0,1,1,0,0,0,1,1,0,0,0,4,3,3,3,3,3,3,5,'Most times they buffer and freeze even on a brand new device.');</v>
      </c>
    </row>
    <row r="18" spans="1:56" ht="15.75" customHeight="1" x14ac:dyDescent="0.2">
      <c r="A18" s="1">
        <v>42500.636874849537</v>
      </c>
      <c r="B18" s="2" t="s">
        <v>84</v>
      </c>
      <c r="C18" s="2">
        <v>11</v>
      </c>
      <c r="D18" s="2" t="s">
        <v>31</v>
      </c>
      <c r="E18" s="2" t="s">
        <v>45</v>
      </c>
      <c r="F18" s="2" t="s">
        <v>23</v>
      </c>
      <c r="G18" s="2" t="s">
        <v>22</v>
      </c>
      <c r="H18" s="2" t="s">
        <v>35</v>
      </c>
      <c r="I18" s="2" t="s">
        <v>64</v>
      </c>
      <c r="J18" s="2" t="s">
        <v>85</v>
      </c>
      <c r="K18" s="2" t="s">
        <v>68</v>
      </c>
      <c r="L18" s="2">
        <v>4</v>
      </c>
      <c r="M18" s="2">
        <v>2</v>
      </c>
      <c r="N18" s="2">
        <v>3</v>
      </c>
      <c r="O18" s="2">
        <v>3</v>
      </c>
      <c r="P18" s="2">
        <v>3</v>
      </c>
      <c r="Q18" s="2">
        <v>2</v>
      </c>
      <c r="R18" s="2">
        <v>5</v>
      </c>
      <c r="S18" s="2">
        <v>3</v>
      </c>
      <c r="T18" s="2" t="s">
        <v>86</v>
      </c>
      <c r="U18" s="2">
        <v>17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1</v>
      </c>
      <c r="AC18">
        <f t="shared" si="7"/>
        <v>1</v>
      </c>
      <c r="AD18">
        <f t="shared" si="8"/>
        <v>0</v>
      </c>
      <c r="AE18">
        <f t="shared" si="9"/>
        <v>1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1</v>
      </c>
      <c r="AL18">
        <f t="shared" si="16"/>
        <v>0</v>
      </c>
      <c r="AM18">
        <f t="shared" si="17"/>
        <v>1</v>
      </c>
      <c r="AN18">
        <f t="shared" si="18"/>
        <v>1</v>
      </c>
      <c r="AO18">
        <f t="shared" si="19"/>
        <v>0</v>
      </c>
      <c r="AP18">
        <f t="shared" si="20"/>
        <v>1</v>
      </c>
      <c r="AQ18">
        <f t="shared" si="21"/>
        <v>1</v>
      </c>
      <c r="AR18">
        <f t="shared" si="22"/>
        <v>0</v>
      </c>
      <c r="AS18">
        <f t="shared" si="23"/>
        <v>0</v>
      </c>
      <c r="AT18">
        <f t="shared" si="24"/>
        <v>1</v>
      </c>
      <c r="AU18">
        <f t="shared" si="25"/>
        <v>1</v>
      </c>
      <c r="AV18">
        <f t="shared" si="26"/>
        <v>1</v>
      </c>
      <c r="AW18">
        <f t="shared" si="27"/>
        <v>0</v>
      </c>
      <c r="AX18">
        <f t="shared" si="28"/>
        <v>0</v>
      </c>
      <c r="AY18">
        <f t="shared" si="29"/>
        <v>0</v>
      </c>
      <c r="BD18" s="3" t="str">
        <f t="shared" si="30"/>
        <v>values ('W',17,'Cody Freeman',11,'Male','High School','One Year - Three Years',0,0,0,0,0,0,1,1,0,1,0,0,0,0,0,1,0,1,1,0,1,1,0,0,1,1,1,0,0,0,4,2,3,3,3,2,5,3,'It went same ways on both mine and my friend's tic-tac-toe game.');</v>
      </c>
    </row>
    <row r="19" spans="1:56" ht="15.75" customHeight="1" x14ac:dyDescent="0.2">
      <c r="A19" s="1">
        <v>42500.638054201394</v>
      </c>
      <c r="B19" s="2" t="s">
        <v>87</v>
      </c>
      <c r="C19" s="2">
        <v>23</v>
      </c>
      <c r="D19" s="2" t="s">
        <v>21</v>
      </c>
      <c r="E19" s="2" t="s">
        <v>55</v>
      </c>
      <c r="F19" s="2" t="s">
        <v>38</v>
      </c>
      <c r="G19" s="2" t="s">
        <v>22</v>
      </c>
      <c r="H19" s="2" t="s">
        <v>35</v>
      </c>
      <c r="I19" s="2" t="s">
        <v>50</v>
      </c>
      <c r="J19" s="2" t="s">
        <v>36</v>
      </c>
      <c r="K19" s="2" t="s">
        <v>81</v>
      </c>
      <c r="L19" s="2">
        <v>4</v>
      </c>
      <c r="M19" s="2">
        <v>3</v>
      </c>
      <c r="N19" s="2">
        <v>4</v>
      </c>
      <c r="O19" s="2">
        <v>5</v>
      </c>
      <c r="P19" s="2">
        <v>5</v>
      </c>
      <c r="Q19" s="2">
        <v>5</v>
      </c>
      <c r="R19" s="2">
        <v>6</v>
      </c>
      <c r="S19" s="2">
        <v>6</v>
      </c>
      <c r="U19" s="2">
        <v>18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1</v>
      </c>
      <c r="AC19">
        <f t="shared" si="7"/>
        <v>1</v>
      </c>
      <c r="AD19">
        <f t="shared" si="8"/>
        <v>0</v>
      </c>
      <c r="AE19">
        <f t="shared" si="9"/>
        <v>1</v>
      </c>
      <c r="AF19">
        <f t="shared" si="10"/>
        <v>0</v>
      </c>
      <c r="AG19">
        <f t="shared" si="11"/>
        <v>0</v>
      </c>
      <c r="AH19">
        <f t="shared" si="12"/>
        <v>0</v>
      </c>
      <c r="AI19">
        <f t="shared" si="13"/>
        <v>0</v>
      </c>
      <c r="AJ19">
        <f t="shared" si="14"/>
        <v>0</v>
      </c>
      <c r="AK19">
        <f t="shared" si="15"/>
        <v>1</v>
      </c>
      <c r="AL19">
        <f t="shared" si="16"/>
        <v>1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f t="shared" si="20"/>
        <v>0</v>
      </c>
      <c r="AQ19">
        <f t="shared" si="21"/>
        <v>1</v>
      </c>
      <c r="AR19">
        <f t="shared" si="22"/>
        <v>0</v>
      </c>
      <c r="AS19">
        <f t="shared" si="23"/>
        <v>0</v>
      </c>
      <c r="AT19">
        <f t="shared" si="24"/>
        <v>0</v>
      </c>
      <c r="AU19">
        <f t="shared" si="25"/>
        <v>1</v>
      </c>
      <c r="AV19">
        <f t="shared" si="26"/>
        <v>1</v>
      </c>
      <c r="AW19">
        <f t="shared" si="27"/>
        <v>0</v>
      </c>
      <c r="AX19">
        <f t="shared" si="28"/>
        <v>1</v>
      </c>
      <c r="AY19">
        <f t="shared" si="29"/>
        <v>0</v>
      </c>
      <c r="BD19" s="3" t="str">
        <f t="shared" si="30"/>
        <v>values ('W',18,'Geni',23,'Female','4-Year College','Never',0,0,0,0,0,0,1,1,0,1,0,0,0,0,0,1,1,0,0,0,0,1,0,0,0,1,1,0,1,0,4,3,4,5,5,5,6,6,'');</v>
      </c>
    </row>
    <row r="20" spans="1:56" ht="15.75" customHeight="1" x14ac:dyDescent="0.2">
      <c r="A20" s="1">
        <v>42500.640367858796</v>
      </c>
      <c r="B20" s="2" t="s">
        <v>88</v>
      </c>
      <c r="C20" s="2">
        <v>62</v>
      </c>
      <c r="D20" s="2" t="s">
        <v>21</v>
      </c>
      <c r="E20" s="2" t="s">
        <v>32</v>
      </c>
      <c r="F20" s="2" t="s">
        <v>38</v>
      </c>
      <c r="G20" s="2" t="s">
        <v>39</v>
      </c>
      <c r="H20" s="2" t="s">
        <v>46</v>
      </c>
      <c r="I20" s="2" t="s">
        <v>28</v>
      </c>
      <c r="J20" s="2" t="s">
        <v>76</v>
      </c>
      <c r="K20" s="2" t="s">
        <v>89</v>
      </c>
      <c r="L20" s="2">
        <v>5</v>
      </c>
      <c r="M20" s="2">
        <v>7</v>
      </c>
      <c r="N20" s="2">
        <v>4</v>
      </c>
      <c r="O20" s="2">
        <v>6</v>
      </c>
      <c r="P20" s="2">
        <v>6</v>
      </c>
      <c r="Q20" s="2">
        <v>6</v>
      </c>
      <c r="R20" s="2">
        <v>6</v>
      </c>
      <c r="S20" s="2">
        <v>1</v>
      </c>
      <c r="U20" s="2">
        <v>20</v>
      </c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1</v>
      </c>
      <c r="AB20">
        <f t="shared" si="6"/>
        <v>0</v>
      </c>
      <c r="AC20">
        <f t="shared" si="7"/>
        <v>1</v>
      </c>
      <c r="AD20">
        <f t="shared" si="8"/>
        <v>0</v>
      </c>
      <c r="AE20">
        <f t="shared" si="9"/>
        <v>1</v>
      </c>
      <c r="AF20">
        <f t="shared" si="10"/>
        <v>1</v>
      </c>
      <c r="AG20">
        <f t="shared" si="11"/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1</v>
      </c>
      <c r="AL20">
        <f t="shared" si="16"/>
        <v>1</v>
      </c>
      <c r="AM20">
        <f t="shared" si="17"/>
        <v>1</v>
      </c>
      <c r="AN20">
        <f t="shared" si="18"/>
        <v>0</v>
      </c>
      <c r="AO20">
        <f t="shared" si="19"/>
        <v>0</v>
      </c>
      <c r="AP20">
        <f t="shared" si="20"/>
        <v>1</v>
      </c>
      <c r="AQ20">
        <f t="shared" si="21"/>
        <v>1</v>
      </c>
      <c r="AR20">
        <f t="shared" si="22"/>
        <v>1</v>
      </c>
      <c r="AS20">
        <f t="shared" si="23"/>
        <v>1</v>
      </c>
      <c r="AT20">
        <f t="shared" si="24"/>
        <v>0</v>
      </c>
      <c r="AU20">
        <f t="shared" si="25"/>
        <v>1</v>
      </c>
      <c r="AV20">
        <f t="shared" si="26"/>
        <v>1</v>
      </c>
      <c r="AW20">
        <f t="shared" si="27"/>
        <v>1</v>
      </c>
      <c r="AX20">
        <f t="shared" si="28"/>
        <v>1</v>
      </c>
      <c r="AY20">
        <f t="shared" si="29"/>
        <v>1</v>
      </c>
      <c r="BD20" s="3" t="str">
        <f t="shared" si="30"/>
        <v>values ('W',20,'Peter's Moterer',62,'Female','Gradate Degree','Never',0,0,0,0,0,1,0,1,0,1,1,0,0,0,0,1,1,1,0,0,1,1,1,1,0,1,1,1,1,1,5,7,4,6,6,6,6,1,'');</v>
      </c>
    </row>
    <row r="21" spans="1:56" ht="15.75" customHeight="1" x14ac:dyDescent="0.2">
      <c r="A21" s="1">
        <v>42500.642050810187</v>
      </c>
      <c r="B21" s="2" t="s">
        <v>90</v>
      </c>
      <c r="C21" s="2">
        <v>72</v>
      </c>
      <c r="D21" s="2" t="s">
        <v>21</v>
      </c>
      <c r="E21" s="2" t="s">
        <v>55</v>
      </c>
      <c r="F21" s="2" t="s">
        <v>25</v>
      </c>
      <c r="G21" s="2" t="s">
        <v>39</v>
      </c>
      <c r="H21" s="2" t="s">
        <v>40</v>
      </c>
      <c r="I21" s="2" t="s">
        <v>41</v>
      </c>
      <c r="J21" s="2" t="s">
        <v>36</v>
      </c>
      <c r="K21" s="2" t="s">
        <v>53</v>
      </c>
      <c r="L21" s="2">
        <v>2</v>
      </c>
      <c r="M21" s="2">
        <v>2</v>
      </c>
      <c r="N21" s="2">
        <v>7</v>
      </c>
      <c r="O21" s="2">
        <v>3</v>
      </c>
      <c r="P21" s="2">
        <v>7</v>
      </c>
      <c r="Q21" s="2">
        <v>7</v>
      </c>
      <c r="R21" s="2">
        <v>7</v>
      </c>
      <c r="S21" s="2">
        <v>3</v>
      </c>
      <c r="U21" s="2">
        <v>19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1</v>
      </c>
      <c r="AB21">
        <f t="shared" si="6"/>
        <v>0</v>
      </c>
      <c r="AC21">
        <f t="shared" si="7"/>
        <v>1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1</v>
      </c>
      <c r="AL21">
        <f t="shared" si="16"/>
        <v>0</v>
      </c>
      <c r="AM21">
        <f t="shared" si="17"/>
        <v>0</v>
      </c>
      <c r="AN21">
        <f t="shared" si="18"/>
        <v>0</v>
      </c>
      <c r="AO21">
        <f t="shared" si="19"/>
        <v>0</v>
      </c>
      <c r="AP21">
        <f t="shared" si="20"/>
        <v>0</v>
      </c>
      <c r="AQ21">
        <f t="shared" si="21"/>
        <v>1</v>
      </c>
      <c r="AR21">
        <f t="shared" si="22"/>
        <v>0</v>
      </c>
      <c r="AS21">
        <f t="shared" si="23"/>
        <v>0</v>
      </c>
      <c r="AT21">
        <f t="shared" si="24"/>
        <v>0</v>
      </c>
      <c r="AU21">
        <f t="shared" si="25"/>
        <v>0</v>
      </c>
      <c r="AV21">
        <f t="shared" si="26"/>
        <v>1</v>
      </c>
      <c r="AW21">
        <f t="shared" si="27"/>
        <v>0</v>
      </c>
      <c r="AX21">
        <f t="shared" si="28"/>
        <v>0</v>
      </c>
      <c r="AY21">
        <f t="shared" si="29"/>
        <v>0</v>
      </c>
      <c r="BD21" s="3" t="str">
        <f t="shared" si="30"/>
        <v>values ('W',19,'Elsie Menz',72,'Female','4-Year College','Less than a year',0,0,0,0,0,1,0,1,0,0,0,0,0,0,0,1,0,0,0,0,0,1,0,0,0,0,1,0,0,0,2,2,7,3,7,7,7,3,'');</v>
      </c>
    </row>
    <row r="22" spans="1:56" ht="15.75" customHeight="1" x14ac:dyDescent="0.2">
      <c r="A22" s="1">
        <v>42500.643887534723</v>
      </c>
      <c r="B22" s="2" t="s">
        <v>250</v>
      </c>
      <c r="C22" t="s">
        <v>250</v>
      </c>
      <c r="D22" s="2" t="s">
        <v>31</v>
      </c>
      <c r="E22" s="2" t="s">
        <v>55</v>
      </c>
      <c r="F22" s="2" t="s">
        <v>33</v>
      </c>
      <c r="G22" s="2" t="s">
        <v>59</v>
      </c>
      <c r="H22" s="2" t="s">
        <v>91</v>
      </c>
      <c r="I22" s="2" t="s">
        <v>61</v>
      </c>
      <c r="J22" s="2" t="s">
        <v>85</v>
      </c>
      <c r="K22" s="2" t="s">
        <v>68</v>
      </c>
      <c r="L22" s="2">
        <v>1</v>
      </c>
      <c r="M22" s="2">
        <v>7</v>
      </c>
      <c r="N22" s="2">
        <v>7</v>
      </c>
      <c r="O22" s="2">
        <v>5</v>
      </c>
      <c r="P22" s="2">
        <v>7</v>
      </c>
      <c r="Q22" s="2">
        <v>7</v>
      </c>
      <c r="R22" s="2">
        <v>7</v>
      </c>
      <c r="S22" s="2">
        <v>7</v>
      </c>
      <c r="T22" s="2" t="s">
        <v>92</v>
      </c>
      <c r="U22" s="2">
        <v>21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1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1</v>
      </c>
      <c r="AF22">
        <f t="shared" si="10"/>
        <v>0</v>
      </c>
      <c r="AG22">
        <f t="shared" si="11"/>
        <v>1</v>
      </c>
      <c r="AH22">
        <f t="shared" si="12"/>
        <v>1</v>
      </c>
      <c r="AI22">
        <f t="shared" si="13"/>
        <v>1</v>
      </c>
      <c r="AJ22">
        <f t="shared" si="14"/>
        <v>0</v>
      </c>
      <c r="AK22">
        <f t="shared" si="15"/>
        <v>1</v>
      </c>
      <c r="AL22">
        <f t="shared" si="16"/>
        <v>0</v>
      </c>
      <c r="AM22">
        <f t="shared" si="17"/>
        <v>1</v>
      </c>
      <c r="AN22">
        <f t="shared" si="18"/>
        <v>0</v>
      </c>
      <c r="AO22">
        <f t="shared" si="19"/>
        <v>0</v>
      </c>
      <c r="AP22">
        <f t="shared" si="20"/>
        <v>1</v>
      </c>
      <c r="AQ22">
        <f t="shared" si="21"/>
        <v>1</v>
      </c>
      <c r="AR22">
        <f t="shared" si="22"/>
        <v>0</v>
      </c>
      <c r="AS22">
        <f t="shared" si="23"/>
        <v>0</v>
      </c>
      <c r="AT22">
        <f t="shared" si="24"/>
        <v>1</v>
      </c>
      <c r="AU22">
        <f t="shared" si="25"/>
        <v>1</v>
      </c>
      <c r="AV22">
        <f t="shared" si="26"/>
        <v>1</v>
      </c>
      <c r="AW22">
        <f t="shared" si="27"/>
        <v>0</v>
      </c>
      <c r="AX22">
        <f t="shared" si="28"/>
        <v>0</v>
      </c>
      <c r="AY22">
        <f t="shared" si="29"/>
        <v>0</v>
      </c>
      <c r="BD22" s="3" t="str">
        <f t="shared" si="30"/>
        <v>values ('W',21,' ', ,'Male','4-Year College','More than three years',0,0,0,0,1,0,0,0,0,1,0,1,1,1,0,1,0,1,0,0,1,1,0,0,1,1,1,0,0,0,1,7,7,5,7,7,7,7,'Your tic tac toe had could use some work. Study was good through.');</v>
      </c>
    </row>
    <row r="23" spans="1:56" ht="15.75" customHeight="1" x14ac:dyDescent="0.2">
      <c r="A23" s="1">
        <v>42500.645138726853</v>
      </c>
      <c r="B23" s="2" t="s">
        <v>250</v>
      </c>
      <c r="C23" s="2">
        <v>54</v>
      </c>
      <c r="D23" s="2" t="s">
        <v>21</v>
      </c>
      <c r="E23" s="2" t="s">
        <v>32</v>
      </c>
      <c r="F23" s="2" t="s">
        <v>25</v>
      </c>
      <c r="G23" s="2" t="s">
        <v>39</v>
      </c>
      <c r="H23" s="2" t="s">
        <v>46</v>
      </c>
      <c r="I23" s="2" t="s">
        <v>64</v>
      </c>
      <c r="J23" s="2" t="s">
        <v>62</v>
      </c>
      <c r="K23" s="2" t="s">
        <v>51</v>
      </c>
      <c r="L23" s="2">
        <v>2</v>
      </c>
      <c r="M23" s="2">
        <v>2</v>
      </c>
      <c r="N23" s="2">
        <v>3</v>
      </c>
      <c r="O23" s="2">
        <v>2</v>
      </c>
      <c r="P23" s="2">
        <v>2</v>
      </c>
      <c r="Q23" s="2">
        <v>2</v>
      </c>
      <c r="R23" s="2">
        <v>7</v>
      </c>
      <c r="S23" s="2">
        <v>1</v>
      </c>
      <c r="U23" s="2">
        <v>21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1</v>
      </c>
      <c r="AB23">
        <f t="shared" si="6"/>
        <v>0</v>
      </c>
      <c r="AC23">
        <f t="shared" si="7"/>
        <v>1</v>
      </c>
      <c r="AD23">
        <f t="shared" si="8"/>
        <v>0</v>
      </c>
      <c r="AE23">
        <f t="shared" si="9"/>
        <v>1</v>
      </c>
      <c r="AF23">
        <f t="shared" si="10"/>
        <v>1</v>
      </c>
      <c r="AG23">
        <f t="shared" si="11"/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1</v>
      </c>
      <c r="AL23">
        <f t="shared" si="16"/>
        <v>0</v>
      </c>
      <c r="AM23">
        <f t="shared" si="17"/>
        <v>1</v>
      </c>
      <c r="AN23">
        <f t="shared" si="18"/>
        <v>1</v>
      </c>
      <c r="AO23">
        <f t="shared" si="19"/>
        <v>0</v>
      </c>
      <c r="AP23">
        <f t="shared" si="20"/>
        <v>1</v>
      </c>
      <c r="AQ23">
        <f t="shared" si="21"/>
        <v>1</v>
      </c>
      <c r="AR23">
        <f t="shared" si="22"/>
        <v>0</v>
      </c>
      <c r="AS23">
        <f t="shared" si="23"/>
        <v>0</v>
      </c>
      <c r="AT23">
        <f t="shared" si="24"/>
        <v>0</v>
      </c>
      <c r="AU23">
        <f t="shared" si="25"/>
        <v>0</v>
      </c>
      <c r="AV23">
        <f t="shared" si="26"/>
        <v>1</v>
      </c>
      <c r="AW23">
        <f t="shared" si="27"/>
        <v>1</v>
      </c>
      <c r="AX23">
        <f t="shared" si="28"/>
        <v>0</v>
      </c>
      <c r="AY23">
        <f t="shared" si="29"/>
        <v>0</v>
      </c>
      <c r="BD23" s="3" t="str">
        <f t="shared" si="30"/>
        <v>values ('W',21,' ',54,'Female','Gradate Degree','Less than a year',0,0,0,0,0,1,0,1,0,1,1,0,0,0,0,1,0,1,1,0,1,1,0,0,0,0,1,1,0,0,2,2,3,2,2,2,7,1,'');</v>
      </c>
    </row>
    <row r="24" spans="1:56" ht="15.75" customHeight="1" x14ac:dyDescent="0.2">
      <c r="A24" s="1">
        <v>42500.64653189815</v>
      </c>
      <c r="B24" s="2" t="s">
        <v>93</v>
      </c>
      <c r="C24" s="2">
        <v>23</v>
      </c>
      <c r="D24" s="2" t="s">
        <v>31</v>
      </c>
      <c r="E24" s="2" t="s">
        <v>55</v>
      </c>
      <c r="F24" s="2" t="s">
        <v>33</v>
      </c>
      <c r="G24" s="2" t="s">
        <v>59</v>
      </c>
      <c r="H24" s="2" t="s">
        <v>94</v>
      </c>
      <c r="I24" s="2" t="s">
        <v>95</v>
      </c>
      <c r="J24" s="2" t="s">
        <v>96</v>
      </c>
      <c r="K24" s="2" t="s">
        <v>89</v>
      </c>
      <c r="L24" s="2">
        <v>4</v>
      </c>
      <c r="M24" s="2">
        <v>3</v>
      </c>
      <c r="N24" s="2">
        <v>1</v>
      </c>
      <c r="O24" s="2">
        <v>1</v>
      </c>
      <c r="P24" s="2">
        <v>6</v>
      </c>
      <c r="Q24" s="2">
        <v>5</v>
      </c>
      <c r="R24" s="2">
        <v>6</v>
      </c>
      <c r="S24" s="2">
        <v>1</v>
      </c>
      <c r="U24" s="2">
        <v>23</v>
      </c>
      <c r="V24">
        <f t="shared" si="0"/>
        <v>0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1</v>
      </c>
      <c r="AA24">
        <f t="shared" si="5"/>
        <v>0</v>
      </c>
      <c r="AB24">
        <f t="shared" si="6"/>
        <v>0</v>
      </c>
      <c r="AC24">
        <f t="shared" si="7"/>
        <v>1</v>
      </c>
      <c r="AD24">
        <f t="shared" si="8"/>
        <v>1</v>
      </c>
      <c r="AE24">
        <f t="shared" si="9"/>
        <v>1</v>
      </c>
      <c r="AF24">
        <f t="shared" si="10"/>
        <v>1</v>
      </c>
      <c r="AG24">
        <f t="shared" si="11"/>
        <v>1</v>
      </c>
      <c r="AH24">
        <f t="shared" si="12"/>
        <v>1</v>
      </c>
      <c r="AI24">
        <f t="shared" si="13"/>
        <v>1</v>
      </c>
      <c r="AJ24">
        <f t="shared" si="14"/>
        <v>0</v>
      </c>
      <c r="AK24">
        <f t="shared" si="15"/>
        <v>1</v>
      </c>
      <c r="AL24">
        <f t="shared" si="16"/>
        <v>1</v>
      </c>
      <c r="AM24">
        <f t="shared" si="17"/>
        <v>1</v>
      </c>
      <c r="AN24">
        <f t="shared" si="18"/>
        <v>1</v>
      </c>
      <c r="AO24">
        <f t="shared" si="19"/>
        <v>1</v>
      </c>
      <c r="AP24">
        <f t="shared" si="20"/>
        <v>1</v>
      </c>
      <c r="AQ24">
        <f t="shared" si="21"/>
        <v>1</v>
      </c>
      <c r="AR24">
        <f t="shared" si="22"/>
        <v>1</v>
      </c>
      <c r="AS24">
        <f t="shared" si="23"/>
        <v>1</v>
      </c>
      <c r="AT24">
        <f t="shared" si="24"/>
        <v>1</v>
      </c>
      <c r="AU24">
        <f t="shared" si="25"/>
        <v>1</v>
      </c>
      <c r="AV24">
        <f t="shared" si="26"/>
        <v>1</v>
      </c>
      <c r="AW24">
        <f t="shared" si="27"/>
        <v>1</v>
      </c>
      <c r="AX24">
        <f t="shared" si="28"/>
        <v>1</v>
      </c>
      <c r="AY24">
        <f t="shared" si="29"/>
        <v>1</v>
      </c>
      <c r="BD24" s="3" t="str">
        <f t="shared" si="30"/>
        <v>values ('W',23,'Tom Gumet',23,'Male','4-Year College','More than three years',0,0,0,0,1,0,0,1,1,1,1,1,1,1,0,1,1,1,1,1,1,1,1,1,1,1,1,1,1,1,4,3,1,1,6,5,6,1,'');</v>
      </c>
    </row>
    <row r="25" spans="1:56" ht="15.75" customHeight="1" x14ac:dyDescent="0.2">
      <c r="A25" s="1">
        <v>42500.647395613429</v>
      </c>
      <c r="B25" s="2" t="s">
        <v>97</v>
      </c>
      <c r="C25" s="2">
        <v>10</v>
      </c>
      <c r="D25" s="2" t="s">
        <v>31</v>
      </c>
      <c r="E25" s="2" t="s">
        <v>24</v>
      </c>
      <c r="F25" s="2" t="s">
        <v>38</v>
      </c>
      <c r="G25" s="2" t="s">
        <v>39</v>
      </c>
      <c r="H25" s="2" t="s">
        <v>250</v>
      </c>
      <c r="I25" s="2" t="s">
        <v>41</v>
      </c>
      <c r="J25" s="2" t="s">
        <v>250</v>
      </c>
      <c r="K25" s="2" t="s">
        <v>250</v>
      </c>
      <c r="L25" s="2">
        <v>7</v>
      </c>
      <c r="M25" s="2">
        <v>-1</v>
      </c>
      <c r="N25" s="2">
        <v>-1</v>
      </c>
      <c r="O25" s="2">
        <v>-1</v>
      </c>
      <c r="P25" s="2">
        <v>-1</v>
      </c>
      <c r="Q25" s="2">
        <v>-1</v>
      </c>
      <c r="R25" s="2">
        <v>-1</v>
      </c>
      <c r="S25" s="2">
        <v>-1</v>
      </c>
      <c r="U25" s="2">
        <v>24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1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1</v>
      </c>
      <c r="AL25">
        <f t="shared" si="16"/>
        <v>0</v>
      </c>
      <c r="AM25">
        <f t="shared" si="17"/>
        <v>0</v>
      </c>
      <c r="AN25">
        <f t="shared" si="18"/>
        <v>0</v>
      </c>
      <c r="AO25">
        <f t="shared" si="19"/>
        <v>0</v>
      </c>
      <c r="AP25">
        <f t="shared" si="20"/>
        <v>0</v>
      </c>
      <c r="AQ25">
        <f t="shared" si="21"/>
        <v>0</v>
      </c>
      <c r="AR25">
        <f t="shared" si="22"/>
        <v>0</v>
      </c>
      <c r="AS25">
        <f t="shared" si="23"/>
        <v>0</v>
      </c>
      <c r="AT25">
        <f t="shared" si="24"/>
        <v>0</v>
      </c>
      <c r="AU25">
        <f t="shared" si="25"/>
        <v>0</v>
      </c>
      <c r="AV25">
        <f t="shared" si="26"/>
        <v>0</v>
      </c>
      <c r="AW25">
        <f t="shared" si="27"/>
        <v>0</v>
      </c>
      <c r="AX25">
        <f t="shared" si="28"/>
        <v>0</v>
      </c>
      <c r="AY25">
        <f t="shared" si="29"/>
        <v>0</v>
      </c>
      <c r="BD25" s="3" t="str">
        <f t="shared" si="30"/>
        <v>values ('W',24,'John',10,'Male','Prefer Not to Disclose','Never',0,0,0,0,0,1,0,0,0,0,0,0,0,0,0,1,0,0,0,0,0,0,0,0,0,0,0,0,0,0,7,-1,-1,-1,-1,-1,-1,-1,'');</v>
      </c>
    </row>
    <row r="26" spans="1:56" ht="15.75" customHeight="1" x14ac:dyDescent="0.2">
      <c r="A26" s="1">
        <v>42500.648683148145</v>
      </c>
      <c r="B26" s="2" t="s">
        <v>98</v>
      </c>
      <c r="C26" s="2">
        <v>23</v>
      </c>
      <c r="D26" s="2" t="s">
        <v>31</v>
      </c>
      <c r="E26" s="2" t="s">
        <v>49</v>
      </c>
      <c r="F26" s="2" t="s">
        <v>33</v>
      </c>
      <c r="G26" s="2" t="s">
        <v>59</v>
      </c>
      <c r="H26" s="2" t="s">
        <v>40</v>
      </c>
      <c r="I26" s="2" t="s">
        <v>41</v>
      </c>
      <c r="J26" s="2" t="s">
        <v>250</v>
      </c>
      <c r="K26" s="2" t="s">
        <v>43</v>
      </c>
      <c r="L26" s="2">
        <v>7</v>
      </c>
      <c r="M26" s="2">
        <v>7</v>
      </c>
      <c r="N26" s="2">
        <v>4</v>
      </c>
      <c r="O26" s="2">
        <v>4</v>
      </c>
      <c r="P26" s="2">
        <v>3</v>
      </c>
      <c r="Q26" s="2">
        <v>6</v>
      </c>
      <c r="R26" s="2">
        <v>4</v>
      </c>
      <c r="S26" s="2">
        <v>4</v>
      </c>
      <c r="T26" s="2" t="s">
        <v>99</v>
      </c>
      <c r="U26" s="2">
        <v>25</v>
      </c>
      <c r="V26">
        <f t="shared" si="0"/>
        <v>0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1</v>
      </c>
      <c r="AA26">
        <f t="shared" si="5"/>
        <v>0</v>
      </c>
      <c r="AB26">
        <f t="shared" si="6"/>
        <v>0</v>
      </c>
      <c r="AC26">
        <f t="shared" si="7"/>
        <v>1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1</v>
      </c>
      <c r="AL26">
        <f t="shared" si="16"/>
        <v>0</v>
      </c>
      <c r="AM26">
        <f t="shared" si="17"/>
        <v>0</v>
      </c>
      <c r="AN26">
        <f t="shared" si="18"/>
        <v>0</v>
      </c>
      <c r="AO26">
        <f t="shared" si="19"/>
        <v>0</v>
      </c>
      <c r="AP26">
        <f t="shared" si="20"/>
        <v>0</v>
      </c>
      <c r="AQ26">
        <f t="shared" si="21"/>
        <v>0</v>
      </c>
      <c r="AR26">
        <f t="shared" si="22"/>
        <v>0</v>
      </c>
      <c r="AS26">
        <f t="shared" si="23"/>
        <v>0</v>
      </c>
      <c r="AT26">
        <f t="shared" si="24"/>
        <v>0</v>
      </c>
      <c r="AU26">
        <f t="shared" si="25"/>
        <v>1</v>
      </c>
      <c r="AV26">
        <f t="shared" si="26"/>
        <v>0</v>
      </c>
      <c r="AW26">
        <f t="shared" si="27"/>
        <v>0</v>
      </c>
      <c r="AX26">
        <f t="shared" si="28"/>
        <v>0</v>
      </c>
      <c r="AY26">
        <f t="shared" si="29"/>
        <v>0</v>
      </c>
      <c r="BD26" s="3" t="str">
        <f t="shared" si="30"/>
        <v>values ('W',25,'Nick Bou',23,'Male','Some College','More than three years',0,0,0,0,1,0,0,1,0,0,0,0,0,0,0,1,0,0,0,0,0,0,0,0,0,1,0,0,0,0,7,7,4,4,3,6,4,4,'Nine');</v>
      </c>
    </row>
    <row r="27" spans="1:56" ht="15.75" customHeight="1" x14ac:dyDescent="0.2">
      <c r="A27" s="1">
        <v>42500.649657187503</v>
      </c>
      <c r="B27" s="2" t="s">
        <v>100</v>
      </c>
      <c r="C27" s="2">
        <v>25</v>
      </c>
      <c r="D27" s="2" t="s">
        <v>31</v>
      </c>
      <c r="E27" s="2" t="s">
        <v>32</v>
      </c>
      <c r="F27" s="2" t="s">
        <v>33</v>
      </c>
      <c r="G27" s="2" t="s">
        <v>26</v>
      </c>
      <c r="H27" s="2" t="s">
        <v>40</v>
      </c>
      <c r="I27" s="2" t="s">
        <v>41</v>
      </c>
      <c r="J27" s="2" t="s">
        <v>36</v>
      </c>
      <c r="K27" s="2" t="s">
        <v>250</v>
      </c>
      <c r="L27" s="2">
        <v>7</v>
      </c>
      <c r="M27" s="2">
        <v>7</v>
      </c>
      <c r="N27" s="2">
        <v>7</v>
      </c>
      <c r="O27" s="2">
        <v>7</v>
      </c>
      <c r="P27" s="2">
        <v>7</v>
      </c>
      <c r="Q27" s="2">
        <v>7</v>
      </c>
      <c r="R27" s="2">
        <v>5</v>
      </c>
      <c r="S27" s="2">
        <v>5</v>
      </c>
      <c r="U27" s="2">
        <v>26</v>
      </c>
      <c r="V27">
        <f t="shared" si="0"/>
        <v>0</v>
      </c>
      <c r="W27">
        <f t="shared" si="1"/>
        <v>0</v>
      </c>
      <c r="X27">
        <f t="shared" si="2"/>
        <v>1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1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  <c r="AJ27">
        <f t="shared" si="14"/>
        <v>0</v>
      </c>
      <c r="AK27">
        <f t="shared" si="15"/>
        <v>1</v>
      </c>
      <c r="AL27">
        <f t="shared" si="16"/>
        <v>0</v>
      </c>
      <c r="AM27">
        <f t="shared" si="17"/>
        <v>0</v>
      </c>
      <c r="AN27">
        <f t="shared" si="18"/>
        <v>0</v>
      </c>
      <c r="AO27">
        <f t="shared" si="19"/>
        <v>0</v>
      </c>
      <c r="AP27">
        <f t="shared" si="20"/>
        <v>0</v>
      </c>
      <c r="AQ27">
        <f t="shared" si="21"/>
        <v>1</v>
      </c>
      <c r="AR27">
        <f t="shared" si="22"/>
        <v>0</v>
      </c>
      <c r="AS27">
        <f t="shared" si="23"/>
        <v>0</v>
      </c>
      <c r="AT27">
        <f t="shared" si="24"/>
        <v>0</v>
      </c>
      <c r="AU27">
        <f t="shared" si="25"/>
        <v>0</v>
      </c>
      <c r="AV27">
        <f t="shared" si="26"/>
        <v>0</v>
      </c>
      <c r="AW27">
        <f t="shared" si="27"/>
        <v>0</v>
      </c>
      <c r="AX27">
        <f t="shared" si="28"/>
        <v>0</v>
      </c>
      <c r="AY27">
        <f t="shared" si="29"/>
        <v>0</v>
      </c>
      <c r="BD27" s="3" t="str">
        <f t="shared" si="30"/>
        <v>values ('W',26,'Ivan',25,'Male','Gradate Degree','More than three years',0,0,1,0,0,0,0,1,0,0,0,0,0,0,0,1,0,0,0,0,0,1,0,0,0,0,0,0,0,0,7,7,7,7,7,7,5,5,'');</v>
      </c>
    </row>
    <row r="28" spans="1:56" ht="15.75" customHeight="1" x14ac:dyDescent="0.2">
      <c r="A28" s="1">
        <v>42500.650453981478</v>
      </c>
      <c r="B28" s="2" t="s">
        <v>250</v>
      </c>
      <c r="C28" s="2">
        <v>8</v>
      </c>
      <c r="D28" s="2" t="s">
        <v>31</v>
      </c>
      <c r="E28" s="2" t="s">
        <v>250</v>
      </c>
      <c r="F28" s="2" t="s">
        <v>38</v>
      </c>
      <c r="G28" s="2" t="s">
        <v>39</v>
      </c>
      <c r="H28" s="2" t="s">
        <v>101</v>
      </c>
      <c r="I28" s="2" t="s">
        <v>250</v>
      </c>
      <c r="J28" s="2" t="s">
        <v>250</v>
      </c>
      <c r="K28" s="2" t="s">
        <v>250</v>
      </c>
      <c r="L28" s="2">
        <v>-1</v>
      </c>
      <c r="M28" s="2">
        <v>-1</v>
      </c>
      <c r="N28" s="2">
        <v>-1</v>
      </c>
      <c r="O28" s="2">
        <v>-1</v>
      </c>
      <c r="P28" s="2">
        <v>-1</v>
      </c>
      <c r="Q28" s="2">
        <v>-1</v>
      </c>
      <c r="R28" s="2">
        <v>-1</v>
      </c>
      <c r="S28" s="2">
        <v>-1</v>
      </c>
      <c r="U28" s="2">
        <v>27</v>
      </c>
      <c r="V28">
        <f t="shared" si="0"/>
        <v>0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1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1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0</v>
      </c>
      <c r="AO28">
        <f t="shared" si="19"/>
        <v>0</v>
      </c>
      <c r="AP28">
        <f t="shared" si="20"/>
        <v>0</v>
      </c>
      <c r="AQ28">
        <f t="shared" si="21"/>
        <v>0</v>
      </c>
      <c r="AR28">
        <f t="shared" si="22"/>
        <v>0</v>
      </c>
      <c r="AS28">
        <f t="shared" si="23"/>
        <v>0</v>
      </c>
      <c r="AT28">
        <f t="shared" si="24"/>
        <v>0</v>
      </c>
      <c r="AU28">
        <f t="shared" si="25"/>
        <v>0</v>
      </c>
      <c r="AV28">
        <f t="shared" si="26"/>
        <v>0</v>
      </c>
      <c r="AW28">
        <f t="shared" si="27"/>
        <v>0</v>
      </c>
      <c r="AX28">
        <f t="shared" si="28"/>
        <v>0</v>
      </c>
      <c r="AY28">
        <f t="shared" si="29"/>
        <v>0</v>
      </c>
      <c r="BD28" s="3" t="str">
        <f t="shared" si="30"/>
        <v>values ('W',27,' ',8,'Male',' ','Never',0,0,0,0,0,1,0,0,0,0,1,0,0,0,0,0,0,0,0,0,0,0,0,0,0,0,0,0,0,0,-1,-1,-1,-1,-1,-1,-1,-1,'');</v>
      </c>
    </row>
    <row r="29" spans="1:56" ht="15.75" customHeight="1" x14ac:dyDescent="0.2">
      <c r="A29" s="1">
        <v>42500.653022766201</v>
      </c>
      <c r="B29" s="2" t="s">
        <v>102</v>
      </c>
      <c r="C29" s="2">
        <v>20</v>
      </c>
      <c r="D29" s="2" t="s">
        <v>31</v>
      </c>
      <c r="E29" s="2" t="s">
        <v>49</v>
      </c>
      <c r="F29" s="2" t="s">
        <v>38</v>
      </c>
      <c r="G29" s="2" t="s">
        <v>39</v>
      </c>
      <c r="H29" s="2" t="s">
        <v>46</v>
      </c>
      <c r="I29" s="2" t="s">
        <v>103</v>
      </c>
      <c r="J29" s="2" t="s">
        <v>104</v>
      </c>
      <c r="K29" s="2" t="s">
        <v>105</v>
      </c>
      <c r="L29" s="2">
        <v>6</v>
      </c>
      <c r="M29" s="2">
        <v>6</v>
      </c>
      <c r="N29" s="2">
        <v>5</v>
      </c>
      <c r="O29" s="2">
        <v>6</v>
      </c>
      <c r="P29" s="2">
        <v>6</v>
      </c>
      <c r="Q29" s="2">
        <v>3</v>
      </c>
      <c r="R29" s="2">
        <v>7</v>
      </c>
      <c r="S29" s="2">
        <v>3</v>
      </c>
      <c r="T29" s="2" t="s">
        <v>106</v>
      </c>
      <c r="U29" s="2">
        <v>28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1</v>
      </c>
      <c r="AB29">
        <f t="shared" si="6"/>
        <v>0</v>
      </c>
      <c r="AC29">
        <f t="shared" si="7"/>
        <v>1</v>
      </c>
      <c r="AD29">
        <f t="shared" si="8"/>
        <v>0</v>
      </c>
      <c r="AE29">
        <f t="shared" si="9"/>
        <v>1</v>
      </c>
      <c r="AF29">
        <f t="shared" si="10"/>
        <v>1</v>
      </c>
      <c r="AG29">
        <f t="shared" si="11"/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1</v>
      </c>
      <c r="AL29">
        <f t="shared" si="16"/>
        <v>1</v>
      </c>
      <c r="AM29">
        <f t="shared" si="17"/>
        <v>1</v>
      </c>
      <c r="AN29">
        <f t="shared" si="18"/>
        <v>1</v>
      </c>
      <c r="AO29">
        <f t="shared" si="19"/>
        <v>0</v>
      </c>
      <c r="AP29">
        <f t="shared" si="20"/>
        <v>0</v>
      </c>
      <c r="AQ29">
        <f t="shared" si="21"/>
        <v>1</v>
      </c>
      <c r="AR29">
        <f t="shared" si="22"/>
        <v>1</v>
      </c>
      <c r="AS29">
        <f t="shared" si="23"/>
        <v>1</v>
      </c>
      <c r="AT29">
        <f t="shared" si="24"/>
        <v>0</v>
      </c>
      <c r="AU29">
        <f t="shared" si="25"/>
        <v>1</v>
      </c>
      <c r="AV29">
        <f t="shared" si="26"/>
        <v>1</v>
      </c>
      <c r="AW29">
        <f t="shared" si="27"/>
        <v>1</v>
      </c>
      <c r="AX29">
        <f t="shared" si="28"/>
        <v>0</v>
      </c>
      <c r="AY29">
        <f t="shared" si="29"/>
        <v>0</v>
      </c>
      <c r="BD29" s="3" t="str">
        <f t="shared" si="30"/>
        <v>values ('W',28,'Ian Hague',20,'Male','Some College','Never',0,0,0,0,0,1,0,1,0,1,1,0,0,0,0,1,1,1,1,0,0,1,1,1,0,1,1,1,0,0,6,6,5,6,6,3,7,3,'No.');</v>
      </c>
    </row>
    <row r="30" spans="1:56" ht="15.75" customHeight="1" x14ac:dyDescent="0.2">
      <c r="A30" s="1">
        <v>42500.654773761577</v>
      </c>
      <c r="B30" s="2" t="s">
        <v>107</v>
      </c>
      <c r="C30" s="2">
        <v>21</v>
      </c>
      <c r="D30" s="2" t="s">
        <v>31</v>
      </c>
      <c r="E30" s="2" t="s">
        <v>49</v>
      </c>
      <c r="F30" s="2" t="s">
        <v>23</v>
      </c>
      <c r="G30" s="2" t="s">
        <v>34</v>
      </c>
      <c r="H30" s="2" t="s">
        <v>46</v>
      </c>
      <c r="I30" s="2" t="s">
        <v>57</v>
      </c>
      <c r="J30" s="2" t="s">
        <v>36</v>
      </c>
      <c r="K30" s="2" t="s">
        <v>43</v>
      </c>
      <c r="L30" s="2">
        <v>1</v>
      </c>
      <c r="M30" s="2">
        <v>4</v>
      </c>
      <c r="N30" s="2">
        <v>5</v>
      </c>
      <c r="O30" s="2">
        <v>3</v>
      </c>
      <c r="P30" s="2">
        <v>6</v>
      </c>
      <c r="Q30" s="2">
        <v>6</v>
      </c>
      <c r="R30" s="2">
        <v>7</v>
      </c>
      <c r="S30" s="2">
        <v>4</v>
      </c>
      <c r="U30" s="2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1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1</v>
      </c>
      <c r="AD30">
        <f t="shared" si="8"/>
        <v>0</v>
      </c>
      <c r="AE30">
        <f t="shared" si="9"/>
        <v>1</v>
      </c>
      <c r="AF30">
        <f t="shared" si="10"/>
        <v>1</v>
      </c>
      <c r="AG30">
        <f t="shared" si="11"/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1</v>
      </c>
      <c r="AN30">
        <f t="shared" si="18"/>
        <v>0</v>
      </c>
      <c r="AO30">
        <f t="shared" si="19"/>
        <v>0</v>
      </c>
      <c r="AP30">
        <f t="shared" si="20"/>
        <v>0</v>
      </c>
      <c r="AQ30">
        <f t="shared" si="21"/>
        <v>1</v>
      </c>
      <c r="AR30">
        <f t="shared" si="22"/>
        <v>0</v>
      </c>
      <c r="AS30">
        <f t="shared" si="23"/>
        <v>0</v>
      </c>
      <c r="AT30">
        <f t="shared" si="24"/>
        <v>0</v>
      </c>
      <c r="AU30">
        <f t="shared" si="25"/>
        <v>1</v>
      </c>
      <c r="AV30">
        <f t="shared" si="26"/>
        <v>0</v>
      </c>
      <c r="AW30">
        <f t="shared" si="27"/>
        <v>0</v>
      </c>
      <c r="AX30">
        <f t="shared" si="28"/>
        <v>0</v>
      </c>
      <c r="AY30">
        <f t="shared" si="29"/>
        <v>0</v>
      </c>
      <c r="BD30" s="3" t="str">
        <f t="shared" si="30"/>
        <v>values ('W',29,'Peter Rydzynski',21,'Male','Some College','One Year - Three Years',0,0,0,1,0,0,0,1,0,1,1,0,0,0,0,0,0,1,0,0,0,1,0,0,0,1,0,0,0,0,1,4,5,3,6,6,7,4,'');</v>
      </c>
    </row>
    <row r="31" spans="1:56" ht="15.75" customHeight="1" x14ac:dyDescent="0.2">
      <c r="A31" s="1">
        <v>42500.656455393517</v>
      </c>
      <c r="B31" s="2" t="s">
        <v>108</v>
      </c>
      <c r="C31" s="2">
        <v>21</v>
      </c>
      <c r="D31" s="2" t="s">
        <v>21</v>
      </c>
      <c r="E31" s="2" t="s">
        <v>49</v>
      </c>
      <c r="F31" s="2" t="s">
        <v>23</v>
      </c>
      <c r="G31" s="2" t="s">
        <v>34</v>
      </c>
      <c r="H31" s="2" t="s">
        <v>60</v>
      </c>
      <c r="I31" s="2" t="s">
        <v>50</v>
      </c>
      <c r="J31" s="2" t="s">
        <v>47</v>
      </c>
      <c r="K31" s="2" t="s">
        <v>43</v>
      </c>
      <c r="L31" s="2">
        <v>5</v>
      </c>
      <c r="M31" s="2">
        <v>7</v>
      </c>
      <c r="N31" s="2">
        <v>6</v>
      </c>
      <c r="O31" s="2">
        <v>3</v>
      </c>
      <c r="P31" s="2">
        <v>6</v>
      </c>
      <c r="Q31" s="2">
        <v>6</v>
      </c>
      <c r="R31" s="2">
        <v>6</v>
      </c>
      <c r="S31" s="2">
        <v>6</v>
      </c>
      <c r="T31" s="2" t="s">
        <v>109</v>
      </c>
      <c r="U31" s="2">
        <v>30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1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1</v>
      </c>
      <c r="AD31">
        <f t="shared" si="8"/>
        <v>0</v>
      </c>
      <c r="AE31">
        <f t="shared" si="9"/>
        <v>1</v>
      </c>
      <c r="AF31">
        <f t="shared" si="10"/>
        <v>1</v>
      </c>
      <c r="AG31">
        <f t="shared" si="11"/>
        <v>1</v>
      </c>
      <c r="AH31">
        <f t="shared" si="12"/>
        <v>0</v>
      </c>
      <c r="AI31">
        <f t="shared" si="13"/>
        <v>1</v>
      </c>
      <c r="AJ31">
        <f t="shared" si="14"/>
        <v>0</v>
      </c>
      <c r="AK31">
        <f t="shared" si="15"/>
        <v>1</v>
      </c>
      <c r="AL31">
        <f t="shared" si="16"/>
        <v>1</v>
      </c>
      <c r="AM31">
        <f t="shared" si="17"/>
        <v>0</v>
      </c>
      <c r="AN31">
        <f t="shared" si="18"/>
        <v>0</v>
      </c>
      <c r="AO31">
        <f t="shared" si="19"/>
        <v>0</v>
      </c>
      <c r="AP31">
        <f t="shared" si="20"/>
        <v>0</v>
      </c>
      <c r="AQ31">
        <f t="shared" si="21"/>
        <v>0</v>
      </c>
      <c r="AR31">
        <f t="shared" si="22"/>
        <v>0</v>
      </c>
      <c r="AS31">
        <f t="shared" si="23"/>
        <v>0</v>
      </c>
      <c r="AT31">
        <f t="shared" si="24"/>
        <v>1</v>
      </c>
      <c r="AU31">
        <f t="shared" si="25"/>
        <v>1</v>
      </c>
      <c r="AV31">
        <f t="shared" si="26"/>
        <v>0</v>
      </c>
      <c r="AW31">
        <f t="shared" si="27"/>
        <v>0</v>
      </c>
      <c r="AX31">
        <f t="shared" si="28"/>
        <v>0</v>
      </c>
      <c r="AY31">
        <f t="shared" si="29"/>
        <v>0</v>
      </c>
      <c r="BD31" s="3" t="str">
        <f t="shared" si="30"/>
        <v>values ('W',30,'Brittany Janis',21,'Female','Some College','One Year - Three Years',0,0,0,1,0,0,0,1,0,1,1,1,0,1,0,1,1,0,0,0,0,0,0,0,1,1,0,0,0,0,5,7,6,3,6,6,6,6,'Don't forget to call your mem tomorrow!');</v>
      </c>
    </row>
    <row r="32" spans="1:56" ht="15.75" customHeight="1" x14ac:dyDescent="0.2">
      <c r="A32" s="1">
        <v>42500.657337500001</v>
      </c>
      <c r="B32" s="2" t="s">
        <v>110</v>
      </c>
      <c r="C32" s="2">
        <v>42</v>
      </c>
      <c r="D32" s="2" t="s">
        <v>21</v>
      </c>
      <c r="E32" s="2" t="s">
        <v>55</v>
      </c>
      <c r="F32" s="2" t="s">
        <v>38</v>
      </c>
      <c r="G32" s="2" t="s">
        <v>39</v>
      </c>
      <c r="H32" s="2" t="s">
        <v>111</v>
      </c>
      <c r="I32" s="2" t="s">
        <v>41</v>
      </c>
      <c r="J32" s="2" t="s">
        <v>42</v>
      </c>
      <c r="K32" s="2" t="s">
        <v>68</v>
      </c>
      <c r="L32" s="2">
        <v>4</v>
      </c>
      <c r="M32" s="2">
        <v>4</v>
      </c>
      <c r="N32" s="2">
        <v>6</v>
      </c>
      <c r="O32" s="2">
        <v>6</v>
      </c>
      <c r="P32" s="2">
        <v>6</v>
      </c>
      <c r="Q32" s="2">
        <v>6</v>
      </c>
      <c r="R32" s="2">
        <v>6</v>
      </c>
      <c r="S32" s="2">
        <v>5</v>
      </c>
      <c r="U32" s="2">
        <v>31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1</v>
      </c>
      <c r="AB32">
        <f t="shared" si="6"/>
        <v>0</v>
      </c>
      <c r="AC32">
        <f t="shared" si="7"/>
        <v>1</v>
      </c>
      <c r="AD32">
        <f t="shared" si="8"/>
        <v>0</v>
      </c>
      <c r="AE32">
        <f t="shared" si="9"/>
        <v>0</v>
      </c>
      <c r="AF32">
        <f t="shared" si="10"/>
        <v>1</v>
      </c>
      <c r="AG32">
        <f t="shared" si="11"/>
        <v>0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1</v>
      </c>
      <c r="AL32">
        <f t="shared" si="16"/>
        <v>0</v>
      </c>
      <c r="AM32">
        <f t="shared" si="17"/>
        <v>0</v>
      </c>
      <c r="AN32">
        <f t="shared" si="18"/>
        <v>0</v>
      </c>
      <c r="AO32">
        <f t="shared" si="19"/>
        <v>0</v>
      </c>
      <c r="AP32">
        <f t="shared" si="20"/>
        <v>1</v>
      </c>
      <c r="AQ32">
        <f t="shared" si="21"/>
        <v>0</v>
      </c>
      <c r="AR32">
        <f t="shared" si="22"/>
        <v>0</v>
      </c>
      <c r="AS32">
        <f t="shared" si="23"/>
        <v>0</v>
      </c>
      <c r="AT32">
        <f t="shared" si="24"/>
        <v>0</v>
      </c>
      <c r="AU32">
        <f t="shared" si="25"/>
        <v>1</v>
      </c>
      <c r="AV32">
        <f t="shared" si="26"/>
        <v>1</v>
      </c>
      <c r="AW32">
        <f t="shared" si="27"/>
        <v>0</v>
      </c>
      <c r="AX32">
        <f t="shared" si="28"/>
        <v>0</v>
      </c>
      <c r="AY32">
        <f t="shared" si="29"/>
        <v>0</v>
      </c>
      <c r="BD32" s="3" t="str">
        <f t="shared" si="30"/>
        <v>values ('W',31,'Rishma',42,'Female','4-Year College','Never',0,0,0,0,0,1,0,1,0,0,1,0,0,0,0,1,0,0,0,0,1,0,0,0,0,1,1,0,0,0,4,4,6,6,6,6,6,5,'');</v>
      </c>
    </row>
    <row r="33" spans="1:56" ht="15.75" customHeight="1" x14ac:dyDescent="0.2">
      <c r="A33" s="1">
        <v>42500.659457268514</v>
      </c>
      <c r="B33" s="2" t="s">
        <v>112</v>
      </c>
      <c r="C33" s="2">
        <v>11</v>
      </c>
      <c r="D33" s="2" t="s">
        <v>31</v>
      </c>
      <c r="E33" s="2" t="s">
        <v>113</v>
      </c>
      <c r="F33" s="2" t="s">
        <v>38</v>
      </c>
      <c r="G33" s="2" t="s">
        <v>39</v>
      </c>
      <c r="H33" s="2" t="s">
        <v>78</v>
      </c>
      <c r="I33" s="2" t="s">
        <v>41</v>
      </c>
      <c r="J33" s="2" t="s">
        <v>27</v>
      </c>
      <c r="K33" s="2" t="s">
        <v>43</v>
      </c>
      <c r="L33" s="2">
        <v>7</v>
      </c>
      <c r="M33" s="2">
        <v>7</v>
      </c>
      <c r="N33" s="2">
        <v>7</v>
      </c>
      <c r="O33" s="2">
        <v>1</v>
      </c>
      <c r="P33" s="2">
        <v>7</v>
      </c>
      <c r="Q33" s="2">
        <v>7</v>
      </c>
      <c r="R33" s="2">
        <v>7</v>
      </c>
      <c r="S33" s="2">
        <v>5</v>
      </c>
      <c r="U33" s="2">
        <v>32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1</v>
      </c>
      <c r="AB33">
        <f t="shared" si="6"/>
        <v>0</v>
      </c>
      <c r="AC33">
        <f t="shared" si="7"/>
        <v>1</v>
      </c>
      <c r="AD33">
        <f t="shared" si="8"/>
        <v>0</v>
      </c>
      <c r="AE33">
        <f t="shared" si="9"/>
        <v>1</v>
      </c>
      <c r="AF33">
        <f t="shared" si="10"/>
        <v>1</v>
      </c>
      <c r="AG33">
        <f t="shared" si="11"/>
        <v>0</v>
      </c>
      <c r="AH33">
        <f t="shared" si="12"/>
        <v>0</v>
      </c>
      <c r="AI33">
        <f t="shared" si="13"/>
        <v>1</v>
      </c>
      <c r="AJ33">
        <f t="shared" si="14"/>
        <v>0</v>
      </c>
      <c r="AK33">
        <f t="shared" si="15"/>
        <v>1</v>
      </c>
      <c r="AL33">
        <f t="shared" si="16"/>
        <v>0</v>
      </c>
      <c r="AM33">
        <f t="shared" si="17"/>
        <v>0</v>
      </c>
      <c r="AN33">
        <f t="shared" si="18"/>
        <v>0</v>
      </c>
      <c r="AO33">
        <f t="shared" si="19"/>
        <v>0</v>
      </c>
      <c r="AP33">
        <f t="shared" si="20"/>
        <v>0</v>
      </c>
      <c r="AQ33">
        <f t="shared" si="21"/>
        <v>1</v>
      </c>
      <c r="AR33">
        <f t="shared" si="22"/>
        <v>1</v>
      </c>
      <c r="AS33">
        <f t="shared" si="23"/>
        <v>0</v>
      </c>
      <c r="AT33">
        <f t="shared" si="24"/>
        <v>0</v>
      </c>
      <c r="AU33">
        <f t="shared" si="25"/>
        <v>1</v>
      </c>
      <c r="AV33">
        <f t="shared" si="26"/>
        <v>0</v>
      </c>
      <c r="AW33">
        <f t="shared" si="27"/>
        <v>0</v>
      </c>
      <c r="AX33">
        <f t="shared" si="28"/>
        <v>0</v>
      </c>
      <c r="AY33">
        <f t="shared" si="29"/>
        <v>0</v>
      </c>
      <c r="BD33" s="3" t="str">
        <f t="shared" si="30"/>
        <v>values ('W',32,'Addil',11,'Male','Other.....','Never',0,0,0,0,0,1,0,1,0,1,1,0,0,1,0,1,0,0,0,0,0,1,1,0,0,1,0,0,0,0,7,7,7,1,7,7,7,5,'');</v>
      </c>
    </row>
    <row r="34" spans="1:56" ht="12.75" x14ac:dyDescent="0.2">
      <c r="A34" s="1">
        <v>42500.660496759258</v>
      </c>
      <c r="B34" s="2" t="s">
        <v>114</v>
      </c>
      <c r="C34" s="2">
        <v>11</v>
      </c>
      <c r="D34" s="2" t="s">
        <v>31</v>
      </c>
      <c r="E34" s="2" t="s">
        <v>113</v>
      </c>
      <c r="F34" s="2" t="s">
        <v>38</v>
      </c>
      <c r="G34" s="2" t="s">
        <v>39</v>
      </c>
      <c r="H34" s="2" t="s">
        <v>40</v>
      </c>
      <c r="I34" s="2" t="s">
        <v>61</v>
      </c>
      <c r="J34" s="2" t="s">
        <v>115</v>
      </c>
      <c r="K34" s="2" t="s">
        <v>116</v>
      </c>
      <c r="L34" s="2">
        <v>3</v>
      </c>
      <c r="M34" s="2">
        <v>4</v>
      </c>
      <c r="N34" s="2">
        <v>6</v>
      </c>
      <c r="O34" s="2">
        <v>5</v>
      </c>
      <c r="P34" s="2">
        <v>7</v>
      </c>
      <c r="Q34" s="2">
        <v>7</v>
      </c>
      <c r="R34" s="2">
        <v>6</v>
      </c>
      <c r="S34" s="2">
        <v>-1</v>
      </c>
      <c r="U34" s="2">
        <v>33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1</v>
      </c>
      <c r="AB34">
        <f t="shared" si="6"/>
        <v>0</v>
      </c>
      <c r="AC34">
        <f t="shared" si="7"/>
        <v>1</v>
      </c>
      <c r="AD34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1</v>
      </c>
      <c r="AL34">
        <f t="shared" si="16"/>
        <v>0</v>
      </c>
      <c r="AM34">
        <f t="shared" si="17"/>
        <v>1</v>
      </c>
      <c r="AN34">
        <f t="shared" si="18"/>
        <v>0</v>
      </c>
      <c r="AO34">
        <f t="shared" si="19"/>
        <v>0</v>
      </c>
      <c r="AP34">
        <f t="shared" si="20"/>
        <v>1</v>
      </c>
      <c r="AQ34">
        <f t="shared" si="21"/>
        <v>0</v>
      </c>
      <c r="AR34">
        <f t="shared" si="22"/>
        <v>0</v>
      </c>
      <c r="AS34">
        <f t="shared" si="23"/>
        <v>0</v>
      </c>
      <c r="AT34">
        <f t="shared" si="24"/>
        <v>1</v>
      </c>
      <c r="AU34">
        <f t="shared" si="25"/>
        <v>1</v>
      </c>
      <c r="AV34">
        <f t="shared" si="26"/>
        <v>0</v>
      </c>
      <c r="AW34">
        <f t="shared" si="27"/>
        <v>1</v>
      </c>
      <c r="AX34">
        <f t="shared" si="28"/>
        <v>0</v>
      </c>
      <c r="AY34">
        <f t="shared" si="29"/>
        <v>1</v>
      </c>
      <c r="BD34" s="3" t="str">
        <f t="shared" si="30"/>
        <v>values ('W',33,'Ryan',11,'Male','Other.....','Never',0,0,0,0,0,1,0,1,0,0,0,0,0,0,0,1,0,1,0,0,1,0,0,0,1,1,0,1,0,1,3,4,6,5,7,7,6,-1,'');</v>
      </c>
    </row>
    <row r="35" spans="1:56" ht="12.75" x14ac:dyDescent="0.2">
      <c r="A35" s="1">
        <v>42500.661115057868</v>
      </c>
      <c r="B35" s="2" t="s">
        <v>117</v>
      </c>
      <c r="C35" s="2">
        <v>15</v>
      </c>
      <c r="D35" s="2" t="s">
        <v>31</v>
      </c>
      <c r="E35" s="2" t="s">
        <v>45</v>
      </c>
      <c r="F35" s="2" t="s">
        <v>38</v>
      </c>
      <c r="G35" s="2" t="s">
        <v>39</v>
      </c>
      <c r="H35" s="2" t="s">
        <v>250</v>
      </c>
      <c r="I35" s="2" t="s">
        <v>250</v>
      </c>
      <c r="J35" s="2" t="s">
        <v>250</v>
      </c>
      <c r="K35" s="2" t="s">
        <v>250</v>
      </c>
      <c r="L35" s="2">
        <v>-1</v>
      </c>
      <c r="M35" s="2">
        <v>-1</v>
      </c>
      <c r="N35" s="2">
        <v>-1</v>
      </c>
      <c r="O35" s="2">
        <v>-1</v>
      </c>
      <c r="P35" s="2">
        <v>-1</v>
      </c>
      <c r="Q35" s="2">
        <v>-1</v>
      </c>
      <c r="R35" s="2">
        <v>-1</v>
      </c>
      <c r="S35" s="2">
        <v>-1</v>
      </c>
      <c r="U35" s="2">
        <v>34</v>
      </c>
      <c r="V35">
        <f t="shared" si="0"/>
        <v>0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1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0</v>
      </c>
      <c r="AI35">
        <f t="shared" si="13"/>
        <v>0</v>
      </c>
      <c r="AJ35">
        <f t="shared" si="14"/>
        <v>0</v>
      </c>
      <c r="AK35">
        <f t="shared" si="15"/>
        <v>0</v>
      </c>
      <c r="AL35">
        <f t="shared" si="16"/>
        <v>0</v>
      </c>
      <c r="AM35">
        <f t="shared" si="17"/>
        <v>0</v>
      </c>
      <c r="AN35">
        <f t="shared" si="18"/>
        <v>0</v>
      </c>
      <c r="AO35">
        <f t="shared" si="19"/>
        <v>0</v>
      </c>
      <c r="AP35">
        <f t="shared" si="20"/>
        <v>0</v>
      </c>
      <c r="AQ35">
        <f t="shared" si="21"/>
        <v>0</v>
      </c>
      <c r="AR35">
        <f t="shared" si="22"/>
        <v>0</v>
      </c>
      <c r="AS35">
        <f t="shared" si="23"/>
        <v>0</v>
      </c>
      <c r="AT35">
        <f t="shared" si="24"/>
        <v>0</v>
      </c>
      <c r="AU35">
        <f t="shared" si="25"/>
        <v>0</v>
      </c>
      <c r="AV35">
        <f t="shared" si="26"/>
        <v>0</v>
      </c>
      <c r="AW35">
        <f t="shared" si="27"/>
        <v>0</v>
      </c>
      <c r="AX35">
        <f t="shared" si="28"/>
        <v>0</v>
      </c>
      <c r="AY35">
        <f t="shared" si="29"/>
        <v>0</v>
      </c>
      <c r="BD35" s="3" t="str">
        <f t="shared" si="30"/>
        <v>values ('W',34,'Joshua Nortier',15,'Male','High School','Never',0,0,0,0,0,1,0,0,0,0,0,0,0,0,0,0,0,0,0,0,0,0,0,0,0,0,0,0,0,0,-1,-1,-1,-1,-1,-1,-1,-1,'');</v>
      </c>
    </row>
    <row r="36" spans="1:56" ht="12.75" x14ac:dyDescent="0.2">
      <c r="A36" s="1">
        <v>42500.664768472227</v>
      </c>
      <c r="B36" s="2" t="s">
        <v>118</v>
      </c>
      <c r="C36" s="2">
        <v>13</v>
      </c>
      <c r="D36" s="2" t="s">
        <v>31</v>
      </c>
      <c r="E36" s="2" t="s">
        <v>113</v>
      </c>
      <c r="F36" s="2" t="s">
        <v>23</v>
      </c>
      <c r="G36" s="2" t="s">
        <v>119</v>
      </c>
      <c r="H36" s="2" t="s">
        <v>46</v>
      </c>
      <c r="I36" s="2" t="s">
        <v>28</v>
      </c>
      <c r="J36" s="2" t="s">
        <v>76</v>
      </c>
      <c r="K36" s="2" t="s">
        <v>105</v>
      </c>
      <c r="L36" s="2">
        <v>5</v>
      </c>
      <c r="M36" s="2">
        <v>6</v>
      </c>
      <c r="N36" s="2">
        <v>6</v>
      </c>
      <c r="O36" s="2">
        <v>6</v>
      </c>
      <c r="P36" s="2">
        <v>7</v>
      </c>
      <c r="Q36" s="2">
        <v>7</v>
      </c>
      <c r="R36" s="2">
        <v>6</v>
      </c>
      <c r="S36" s="2">
        <v>7</v>
      </c>
      <c r="U36" s="2">
        <v>35</v>
      </c>
      <c r="V36">
        <f t="shared" si="0"/>
        <v>0</v>
      </c>
      <c r="W36">
        <f t="shared" si="1"/>
        <v>1</v>
      </c>
      <c r="X36">
        <f t="shared" si="2"/>
        <v>1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1</v>
      </c>
      <c r="AD36">
        <f t="shared" si="8"/>
        <v>0</v>
      </c>
      <c r="AE36">
        <f t="shared" si="9"/>
        <v>1</v>
      </c>
      <c r="AF36">
        <f t="shared" si="10"/>
        <v>1</v>
      </c>
      <c r="AG36">
        <f t="shared" si="11"/>
        <v>0</v>
      </c>
      <c r="AH36">
        <f t="shared" si="12"/>
        <v>0</v>
      </c>
      <c r="AI36">
        <f t="shared" si="13"/>
        <v>0</v>
      </c>
      <c r="AJ36">
        <f t="shared" si="14"/>
        <v>0</v>
      </c>
      <c r="AK36">
        <f t="shared" si="15"/>
        <v>1</v>
      </c>
      <c r="AL36">
        <f t="shared" si="16"/>
        <v>1</v>
      </c>
      <c r="AM36">
        <f t="shared" si="17"/>
        <v>1</v>
      </c>
      <c r="AN36">
        <f t="shared" si="18"/>
        <v>0</v>
      </c>
      <c r="AO36">
        <f t="shared" si="19"/>
        <v>0</v>
      </c>
      <c r="AP36">
        <f t="shared" si="20"/>
        <v>1</v>
      </c>
      <c r="AQ36">
        <f t="shared" si="21"/>
        <v>1</v>
      </c>
      <c r="AR36">
        <f t="shared" si="22"/>
        <v>1</v>
      </c>
      <c r="AS36">
        <f t="shared" si="23"/>
        <v>1</v>
      </c>
      <c r="AT36">
        <f t="shared" si="24"/>
        <v>0</v>
      </c>
      <c r="AU36">
        <f t="shared" si="25"/>
        <v>1</v>
      </c>
      <c r="AV36">
        <f t="shared" si="26"/>
        <v>1</v>
      </c>
      <c r="AW36">
        <f t="shared" si="27"/>
        <v>1</v>
      </c>
      <c r="AX36">
        <f t="shared" si="28"/>
        <v>0</v>
      </c>
      <c r="AY36">
        <f t="shared" si="29"/>
        <v>0</v>
      </c>
      <c r="BD36" s="3" t="str">
        <f t="shared" si="30"/>
        <v>values ('W',35,'Daniel',13,'Male','Other.....','One Year - Three Years',0,1,1,0,0,0,0,1,0,1,1,0,0,0,0,1,1,1,0,0,1,1,1,1,0,1,1,1,0,0,5,6,6,6,7,7,6,7,'');</v>
      </c>
    </row>
    <row r="37" spans="1:56" ht="12.75" x14ac:dyDescent="0.2">
      <c r="A37" s="1">
        <v>42500.665984918982</v>
      </c>
      <c r="B37" s="2" t="s">
        <v>120</v>
      </c>
      <c r="C37" s="2">
        <v>17</v>
      </c>
      <c r="D37" s="2" t="s">
        <v>31</v>
      </c>
      <c r="E37" s="2" t="s">
        <v>45</v>
      </c>
      <c r="F37" s="2" t="s">
        <v>23</v>
      </c>
      <c r="G37" s="2" t="s">
        <v>34</v>
      </c>
      <c r="H37" s="2" t="s">
        <v>46</v>
      </c>
      <c r="I37" s="2" t="s">
        <v>61</v>
      </c>
      <c r="J37" s="2" t="s">
        <v>42</v>
      </c>
      <c r="K37" s="2" t="s">
        <v>51</v>
      </c>
      <c r="L37" s="2">
        <v>5</v>
      </c>
      <c r="M37" s="2">
        <v>5</v>
      </c>
      <c r="N37" s="2">
        <v>4</v>
      </c>
      <c r="O37" s="2">
        <v>6</v>
      </c>
      <c r="P37" s="2">
        <v>5</v>
      </c>
      <c r="Q37" s="2">
        <v>6</v>
      </c>
      <c r="R37" s="2">
        <v>7</v>
      </c>
      <c r="S37" s="2">
        <v>3</v>
      </c>
      <c r="U37" s="2">
        <v>36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1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1</v>
      </c>
      <c r="AD37">
        <f t="shared" si="8"/>
        <v>0</v>
      </c>
      <c r="AE37">
        <f t="shared" si="9"/>
        <v>1</v>
      </c>
      <c r="AF37">
        <f t="shared" si="10"/>
        <v>1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1</v>
      </c>
      <c r="AL37">
        <f t="shared" si="16"/>
        <v>0</v>
      </c>
      <c r="AM37">
        <f t="shared" si="17"/>
        <v>1</v>
      </c>
      <c r="AN37">
        <f t="shared" si="18"/>
        <v>0</v>
      </c>
      <c r="AO37">
        <f t="shared" si="19"/>
        <v>0</v>
      </c>
      <c r="AP37">
        <f t="shared" si="20"/>
        <v>1</v>
      </c>
      <c r="AQ37">
        <f t="shared" si="21"/>
        <v>0</v>
      </c>
      <c r="AR37">
        <f t="shared" si="22"/>
        <v>0</v>
      </c>
      <c r="AS37">
        <f t="shared" si="23"/>
        <v>0</v>
      </c>
      <c r="AT37">
        <f t="shared" si="24"/>
        <v>0</v>
      </c>
      <c r="AU37">
        <f t="shared" si="25"/>
        <v>0</v>
      </c>
      <c r="AV37">
        <f t="shared" si="26"/>
        <v>1</v>
      </c>
      <c r="AW37">
        <f t="shared" si="27"/>
        <v>1</v>
      </c>
      <c r="AX37">
        <f t="shared" si="28"/>
        <v>0</v>
      </c>
      <c r="AY37">
        <f t="shared" si="29"/>
        <v>0</v>
      </c>
      <c r="BD37" s="3" t="str">
        <f t="shared" si="30"/>
        <v>values ('W',36,'Matthew Reynolds',17,'Male','High School','One Year - Three Years',0,0,0,1,0,0,0,1,0,1,1,0,0,0,0,1,0,1,0,0,1,0,0,0,0,0,1,1,0,0,5,5,4,6,5,6,7,3,'');</v>
      </c>
    </row>
    <row r="38" spans="1:56" ht="12.75" x14ac:dyDescent="0.2">
      <c r="A38" s="1">
        <v>42500.666872222224</v>
      </c>
      <c r="B38" s="2" t="s">
        <v>250</v>
      </c>
      <c r="C38" t="s">
        <v>250</v>
      </c>
      <c r="D38" s="2" t="s">
        <v>21</v>
      </c>
      <c r="E38" s="2" t="s">
        <v>45</v>
      </c>
      <c r="F38" s="2" t="s">
        <v>38</v>
      </c>
      <c r="G38" s="2" t="s">
        <v>39</v>
      </c>
      <c r="H38" s="2" t="s">
        <v>35</v>
      </c>
      <c r="I38" s="2" t="s">
        <v>57</v>
      </c>
      <c r="J38" s="2" t="s">
        <v>36</v>
      </c>
      <c r="K38" s="2" t="s">
        <v>43</v>
      </c>
      <c r="L38" s="2">
        <v>4</v>
      </c>
      <c r="M38" s="2">
        <v>7</v>
      </c>
      <c r="N38" s="2">
        <v>5</v>
      </c>
      <c r="O38" s="2">
        <v>7</v>
      </c>
      <c r="P38" s="2">
        <v>7</v>
      </c>
      <c r="Q38" s="2">
        <v>7</v>
      </c>
      <c r="R38" s="2">
        <v>7</v>
      </c>
      <c r="S38" s="2">
        <v>7</v>
      </c>
      <c r="U38" s="2">
        <v>37</v>
      </c>
      <c r="V38">
        <f t="shared" si="0"/>
        <v>0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1</v>
      </c>
      <c r="AB38">
        <f t="shared" si="6"/>
        <v>0</v>
      </c>
      <c r="AC38">
        <f t="shared" si="7"/>
        <v>1</v>
      </c>
      <c r="AD38">
        <f t="shared" si="8"/>
        <v>0</v>
      </c>
      <c r="AE38">
        <f t="shared" si="9"/>
        <v>1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1</v>
      </c>
      <c r="AN38">
        <f t="shared" si="18"/>
        <v>0</v>
      </c>
      <c r="AO38">
        <f t="shared" si="19"/>
        <v>0</v>
      </c>
      <c r="AP38">
        <f t="shared" si="20"/>
        <v>0</v>
      </c>
      <c r="AQ38">
        <f t="shared" si="21"/>
        <v>1</v>
      </c>
      <c r="AR38">
        <f t="shared" si="22"/>
        <v>0</v>
      </c>
      <c r="AS38">
        <f t="shared" si="23"/>
        <v>0</v>
      </c>
      <c r="AT38">
        <f t="shared" si="24"/>
        <v>0</v>
      </c>
      <c r="AU38">
        <f t="shared" si="25"/>
        <v>1</v>
      </c>
      <c r="AV38">
        <f t="shared" si="26"/>
        <v>0</v>
      </c>
      <c r="AW38">
        <f t="shared" si="27"/>
        <v>0</v>
      </c>
      <c r="AX38">
        <f t="shared" si="28"/>
        <v>0</v>
      </c>
      <c r="AY38">
        <f t="shared" si="29"/>
        <v>0</v>
      </c>
      <c r="BD38" s="3" t="str">
        <f t="shared" si="30"/>
        <v>values ('W',37,' ', ,'Female','High School','Never',0,0,0,0,0,1,0,1,0,1,0,0,0,0,0,0,0,1,0,0,0,1,0,0,0,1,0,0,0,0,4,7,5,7,7,7,7,7,'');</v>
      </c>
    </row>
    <row r="39" spans="1:56" ht="12.75" x14ac:dyDescent="0.2">
      <c r="A39" s="1">
        <v>42500.668211284719</v>
      </c>
      <c r="B39" s="2" t="s">
        <v>250</v>
      </c>
      <c r="C39" s="2">
        <v>16</v>
      </c>
      <c r="D39" s="2" t="s">
        <v>31</v>
      </c>
      <c r="E39" s="2" t="s">
        <v>45</v>
      </c>
      <c r="F39" s="2" t="s">
        <v>38</v>
      </c>
      <c r="G39" s="2" t="s">
        <v>22</v>
      </c>
      <c r="H39" s="2" t="s">
        <v>40</v>
      </c>
      <c r="I39" s="2" t="s">
        <v>41</v>
      </c>
      <c r="J39" s="2" t="s">
        <v>250</v>
      </c>
      <c r="K39" s="2" t="s">
        <v>250</v>
      </c>
      <c r="L39" s="2">
        <v>5</v>
      </c>
      <c r="M39" s="2">
        <v>7</v>
      </c>
      <c r="N39" s="2">
        <v>7</v>
      </c>
      <c r="O39" s="2">
        <v>7</v>
      </c>
      <c r="P39" s="2">
        <v>6</v>
      </c>
      <c r="Q39" s="2">
        <v>6</v>
      </c>
      <c r="R39" s="2">
        <v>7</v>
      </c>
      <c r="S39" s="2">
        <v>3</v>
      </c>
      <c r="U39" s="2">
        <v>38</v>
      </c>
      <c r="V39">
        <f t="shared" si="0"/>
        <v>0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1</v>
      </c>
      <c r="AC39">
        <f t="shared" si="7"/>
        <v>1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1</v>
      </c>
      <c r="AL39">
        <f t="shared" si="16"/>
        <v>0</v>
      </c>
      <c r="AM39">
        <f t="shared" si="17"/>
        <v>0</v>
      </c>
      <c r="AN39">
        <f t="shared" si="18"/>
        <v>0</v>
      </c>
      <c r="AO39">
        <f t="shared" si="19"/>
        <v>0</v>
      </c>
      <c r="AP39">
        <f t="shared" si="20"/>
        <v>0</v>
      </c>
      <c r="AQ39">
        <f t="shared" si="21"/>
        <v>0</v>
      </c>
      <c r="AR39">
        <f t="shared" si="22"/>
        <v>0</v>
      </c>
      <c r="AS39">
        <f t="shared" si="23"/>
        <v>0</v>
      </c>
      <c r="AT39">
        <f t="shared" si="24"/>
        <v>0</v>
      </c>
      <c r="AU39">
        <f t="shared" si="25"/>
        <v>0</v>
      </c>
      <c r="AV39">
        <f t="shared" si="26"/>
        <v>0</v>
      </c>
      <c r="AW39">
        <f t="shared" si="27"/>
        <v>0</v>
      </c>
      <c r="AX39">
        <f t="shared" si="28"/>
        <v>0</v>
      </c>
      <c r="AY39">
        <f t="shared" si="29"/>
        <v>0</v>
      </c>
      <c r="BD39" s="3" t="str">
        <f t="shared" si="30"/>
        <v>values ('W',38,' ',16,'Male','High School','Never',0,0,0,0,0,0,1,1,0,0,0,0,0,0,0,1,0,0,0,0,0,0,0,0,0,0,0,0,0,0,5,7,7,7,6,6,7,3,'');</v>
      </c>
    </row>
    <row r="40" spans="1:56" ht="12.75" x14ac:dyDescent="0.2">
      <c r="A40" s="1">
        <v>42500.669339189815</v>
      </c>
      <c r="B40" s="2" t="s">
        <v>250</v>
      </c>
      <c r="C40" s="2">
        <v>11</v>
      </c>
      <c r="D40" s="2" t="s">
        <v>21</v>
      </c>
      <c r="E40" s="2" t="s">
        <v>250</v>
      </c>
      <c r="F40" s="2" t="s">
        <v>38</v>
      </c>
      <c r="G40" s="2" t="s">
        <v>22</v>
      </c>
      <c r="H40" s="2" t="s">
        <v>35</v>
      </c>
      <c r="I40" s="2" t="s">
        <v>57</v>
      </c>
      <c r="J40" s="2" t="s">
        <v>36</v>
      </c>
      <c r="K40" s="2" t="s">
        <v>43</v>
      </c>
      <c r="L40" s="2">
        <v>6</v>
      </c>
      <c r="M40" s="2">
        <v>6</v>
      </c>
      <c r="N40" s="2">
        <v>1</v>
      </c>
      <c r="O40" s="2">
        <v>1</v>
      </c>
      <c r="P40" s="2">
        <v>3</v>
      </c>
      <c r="Q40" s="2">
        <v>1</v>
      </c>
      <c r="R40" s="2">
        <v>7</v>
      </c>
      <c r="S40" s="2">
        <v>1</v>
      </c>
      <c r="U40" s="2">
        <v>39</v>
      </c>
      <c r="V40">
        <f t="shared" si="0"/>
        <v>0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1</v>
      </c>
      <c r="AC40">
        <f t="shared" si="7"/>
        <v>1</v>
      </c>
      <c r="AD40">
        <f t="shared" si="8"/>
        <v>0</v>
      </c>
      <c r="AE40">
        <f t="shared" si="9"/>
        <v>1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</v>
      </c>
      <c r="AJ40">
        <f t="shared" si="14"/>
        <v>0</v>
      </c>
      <c r="AK40">
        <f t="shared" si="15"/>
        <v>0</v>
      </c>
      <c r="AL40">
        <f t="shared" si="16"/>
        <v>0</v>
      </c>
      <c r="AM40">
        <f t="shared" si="17"/>
        <v>1</v>
      </c>
      <c r="AN40">
        <f t="shared" si="18"/>
        <v>0</v>
      </c>
      <c r="AO40">
        <f t="shared" si="19"/>
        <v>0</v>
      </c>
      <c r="AP40">
        <f t="shared" si="20"/>
        <v>0</v>
      </c>
      <c r="AQ40">
        <f t="shared" si="21"/>
        <v>1</v>
      </c>
      <c r="AR40">
        <f t="shared" si="22"/>
        <v>0</v>
      </c>
      <c r="AS40">
        <f t="shared" si="23"/>
        <v>0</v>
      </c>
      <c r="AT40">
        <f t="shared" si="24"/>
        <v>0</v>
      </c>
      <c r="AU40">
        <f t="shared" si="25"/>
        <v>1</v>
      </c>
      <c r="AV40">
        <f t="shared" si="26"/>
        <v>0</v>
      </c>
      <c r="AW40">
        <f t="shared" si="27"/>
        <v>0</v>
      </c>
      <c r="AX40">
        <f t="shared" si="28"/>
        <v>0</v>
      </c>
      <c r="AY40">
        <f t="shared" si="29"/>
        <v>0</v>
      </c>
      <c r="BD40" s="3" t="str">
        <f t="shared" si="30"/>
        <v>values ('W',39,' ',11,'Female',' ','Never',0,0,0,0,0,0,1,1,0,1,0,0,0,0,0,0,0,1,0,0,0,1,0,0,0,1,0,0,0,0,6,6,1,1,3,1,7,1,'');</v>
      </c>
    </row>
    <row r="41" spans="1:56" ht="12.75" x14ac:dyDescent="0.2">
      <c r="A41" s="1">
        <v>42500.671104733796</v>
      </c>
      <c r="B41" s="2" t="s">
        <v>121</v>
      </c>
      <c r="C41" s="2">
        <v>19</v>
      </c>
      <c r="D41" s="2" t="s">
        <v>21</v>
      </c>
      <c r="E41" s="2" t="s">
        <v>49</v>
      </c>
      <c r="F41" s="2" t="s">
        <v>33</v>
      </c>
      <c r="G41" s="2" t="s">
        <v>34</v>
      </c>
      <c r="H41" s="2" t="s">
        <v>122</v>
      </c>
      <c r="I41" s="2" t="s">
        <v>123</v>
      </c>
      <c r="J41" s="2" t="s">
        <v>104</v>
      </c>
      <c r="K41" s="2" t="s">
        <v>124</v>
      </c>
      <c r="L41" s="2">
        <v>5</v>
      </c>
      <c r="M41" s="2">
        <v>7</v>
      </c>
      <c r="N41" s="2">
        <v>1</v>
      </c>
      <c r="O41" s="2">
        <v>4</v>
      </c>
      <c r="P41" s="2">
        <v>4</v>
      </c>
      <c r="Q41" s="2">
        <v>2</v>
      </c>
      <c r="R41" s="2">
        <v>3</v>
      </c>
      <c r="S41" s="2">
        <v>6</v>
      </c>
      <c r="T41" s="2" t="s">
        <v>125</v>
      </c>
      <c r="U41" s="2">
        <v>40</v>
      </c>
      <c r="V41">
        <f t="shared" si="0"/>
        <v>0</v>
      </c>
      <c r="W41">
        <f t="shared" si="1"/>
        <v>0</v>
      </c>
      <c r="X41">
        <f t="shared" si="2"/>
        <v>0</v>
      </c>
      <c r="Y41">
        <f t="shared" si="3"/>
        <v>1</v>
      </c>
      <c r="Z41">
        <f t="shared" si="4"/>
        <v>0</v>
      </c>
      <c r="AA41">
        <f t="shared" si="5"/>
        <v>0</v>
      </c>
      <c r="AB41">
        <f t="shared" si="6"/>
        <v>0</v>
      </c>
      <c r="AC41">
        <f t="shared" si="7"/>
        <v>1</v>
      </c>
      <c r="AD41">
        <f t="shared" si="8"/>
        <v>1</v>
      </c>
      <c r="AE41">
        <f t="shared" si="9"/>
        <v>1</v>
      </c>
      <c r="AF41">
        <f t="shared" si="10"/>
        <v>1</v>
      </c>
      <c r="AG41">
        <f t="shared" si="11"/>
        <v>0</v>
      </c>
      <c r="AH41">
        <f t="shared" si="12"/>
        <v>0</v>
      </c>
      <c r="AI41">
        <f t="shared" si="13"/>
        <v>0</v>
      </c>
      <c r="AJ41">
        <f t="shared" si="14"/>
        <v>0</v>
      </c>
      <c r="AK41">
        <f t="shared" si="15"/>
        <v>0</v>
      </c>
      <c r="AL41">
        <f t="shared" si="16"/>
        <v>1</v>
      </c>
      <c r="AM41">
        <f t="shared" si="17"/>
        <v>1</v>
      </c>
      <c r="AN41">
        <f t="shared" si="18"/>
        <v>1</v>
      </c>
      <c r="AO41">
        <f t="shared" si="19"/>
        <v>1</v>
      </c>
      <c r="AP41">
        <f t="shared" si="20"/>
        <v>0</v>
      </c>
      <c r="AQ41">
        <f t="shared" si="21"/>
        <v>1</v>
      </c>
      <c r="AR41">
        <f t="shared" si="22"/>
        <v>1</v>
      </c>
      <c r="AS41">
        <f t="shared" si="23"/>
        <v>1</v>
      </c>
      <c r="AT41">
        <f t="shared" si="24"/>
        <v>0</v>
      </c>
      <c r="AU41">
        <f t="shared" si="25"/>
        <v>1</v>
      </c>
      <c r="AV41">
        <f t="shared" si="26"/>
        <v>1</v>
      </c>
      <c r="AW41">
        <f t="shared" si="27"/>
        <v>0</v>
      </c>
      <c r="AX41">
        <f t="shared" si="28"/>
        <v>1</v>
      </c>
      <c r="AY41">
        <f t="shared" si="29"/>
        <v>1</v>
      </c>
      <c r="BD41" s="3" t="str">
        <f t="shared" si="30"/>
        <v>values ('W',40,'Laura',19,'Female','Some College','More than three years',0,0,0,1,0,0,0,1,1,1,1,0,0,0,0,0,1,1,1,1,0,1,1,1,0,1,1,0,1,1,5,7,1,4,4,2,3,6,'Everybody already has my info anyway, nothing is hidden so why does it matter?');</v>
      </c>
    </row>
    <row r="42" spans="1:56" ht="12.75" x14ac:dyDescent="0.2">
      <c r="A42" s="1">
        <v>42501.588681215275</v>
      </c>
      <c r="B42" s="2" t="s">
        <v>250</v>
      </c>
      <c r="C42" t="s">
        <v>250</v>
      </c>
      <c r="D42" s="2" t="s">
        <v>21</v>
      </c>
      <c r="E42" s="2" t="s">
        <v>49</v>
      </c>
      <c r="F42" s="2" t="s">
        <v>33</v>
      </c>
      <c r="G42" s="2" t="s">
        <v>59</v>
      </c>
      <c r="H42" s="2" t="s">
        <v>46</v>
      </c>
      <c r="I42" s="2" t="s">
        <v>61</v>
      </c>
      <c r="J42" s="2" t="s">
        <v>62</v>
      </c>
      <c r="K42" s="2" t="s">
        <v>43</v>
      </c>
      <c r="L42" s="2">
        <v>7</v>
      </c>
      <c r="M42" s="2">
        <v>7</v>
      </c>
      <c r="N42" s="2">
        <v>2</v>
      </c>
      <c r="O42" s="2">
        <v>5</v>
      </c>
      <c r="P42" s="2">
        <v>7</v>
      </c>
      <c r="Q42" s="2">
        <v>7</v>
      </c>
      <c r="R42" s="2">
        <v>7</v>
      </c>
      <c r="S42" s="2">
        <v>1</v>
      </c>
      <c r="U42" s="2">
        <v>41</v>
      </c>
      <c r="V42">
        <f t="shared" si="0"/>
        <v>0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1</v>
      </c>
      <c r="AA42">
        <f t="shared" si="5"/>
        <v>0</v>
      </c>
      <c r="AB42">
        <f t="shared" si="6"/>
        <v>0</v>
      </c>
      <c r="AC42">
        <f t="shared" si="7"/>
        <v>1</v>
      </c>
      <c r="AD42">
        <f t="shared" si="8"/>
        <v>0</v>
      </c>
      <c r="AE42">
        <f t="shared" si="9"/>
        <v>1</v>
      </c>
      <c r="AF42">
        <f t="shared" si="10"/>
        <v>1</v>
      </c>
      <c r="AG42">
        <f t="shared" si="11"/>
        <v>0</v>
      </c>
      <c r="AH42">
        <f t="shared" si="12"/>
        <v>0</v>
      </c>
      <c r="AI42">
        <f t="shared" si="13"/>
        <v>0</v>
      </c>
      <c r="AJ42">
        <f t="shared" si="14"/>
        <v>0</v>
      </c>
      <c r="AK42">
        <f t="shared" si="15"/>
        <v>1</v>
      </c>
      <c r="AL42">
        <f t="shared" si="16"/>
        <v>0</v>
      </c>
      <c r="AM42">
        <f t="shared" si="17"/>
        <v>1</v>
      </c>
      <c r="AN42">
        <f t="shared" si="18"/>
        <v>0</v>
      </c>
      <c r="AO42">
        <f t="shared" si="19"/>
        <v>0</v>
      </c>
      <c r="AP42">
        <f t="shared" si="20"/>
        <v>1</v>
      </c>
      <c r="AQ42">
        <f t="shared" si="21"/>
        <v>1</v>
      </c>
      <c r="AR42">
        <f t="shared" si="22"/>
        <v>0</v>
      </c>
      <c r="AS42">
        <f t="shared" si="23"/>
        <v>0</v>
      </c>
      <c r="AT42">
        <f t="shared" si="24"/>
        <v>0</v>
      </c>
      <c r="AU42">
        <f t="shared" si="25"/>
        <v>1</v>
      </c>
      <c r="AV42">
        <f t="shared" si="26"/>
        <v>0</v>
      </c>
      <c r="AW42">
        <f t="shared" si="27"/>
        <v>0</v>
      </c>
      <c r="AX42">
        <f t="shared" si="28"/>
        <v>0</v>
      </c>
      <c r="AY42">
        <f t="shared" si="29"/>
        <v>0</v>
      </c>
      <c r="BD42" s="3" t="str">
        <f t="shared" si="30"/>
        <v>values ('W',41,' ', ,'Female','Some College','More than three years',0,0,0,0,1,0,0,1,0,1,1,0,0,0,0,1,0,1,0,0,1,1,0,0,0,1,0,0,0,0,7,7,2,5,7,7,7,1,'');</v>
      </c>
    </row>
    <row r="43" spans="1:56" ht="12.75" x14ac:dyDescent="0.2">
      <c r="A43" s="1">
        <v>42501.590328541672</v>
      </c>
      <c r="B43" s="2" t="s">
        <v>158</v>
      </c>
      <c r="C43" s="2">
        <v>32</v>
      </c>
      <c r="D43" s="2" t="s">
        <v>21</v>
      </c>
      <c r="E43" s="2" t="s">
        <v>32</v>
      </c>
      <c r="F43" s="2" t="s">
        <v>25</v>
      </c>
      <c r="G43" s="2" t="s">
        <v>26</v>
      </c>
      <c r="H43" s="2" t="s">
        <v>159</v>
      </c>
      <c r="I43" s="2" t="s">
        <v>250</v>
      </c>
      <c r="J43" s="2" t="s">
        <v>250</v>
      </c>
      <c r="K43" s="2" t="s">
        <v>250</v>
      </c>
      <c r="L43" s="2">
        <v>-1</v>
      </c>
      <c r="M43" s="2">
        <v>-1</v>
      </c>
      <c r="N43" s="2">
        <v>-1</v>
      </c>
      <c r="O43" s="2">
        <v>-1</v>
      </c>
      <c r="P43" s="2">
        <v>-1</v>
      </c>
      <c r="Q43" s="2">
        <v>-1</v>
      </c>
      <c r="R43" s="2">
        <v>-1</v>
      </c>
      <c r="S43" s="2">
        <v>-1</v>
      </c>
      <c r="U43" s="2">
        <v>42</v>
      </c>
      <c r="V43">
        <f t="shared" si="0"/>
        <v>0</v>
      </c>
      <c r="W43">
        <f t="shared" si="1"/>
        <v>0</v>
      </c>
      <c r="X43">
        <f t="shared" si="2"/>
        <v>1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0</v>
      </c>
      <c r="AC43">
        <f t="shared" si="7"/>
        <v>1</v>
      </c>
      <c r="AD43">
        <f t="shared" si="8"/>
        <v>1</v>
      </c>
      <c r="AE43">
        <f t="shared" si="9"/>
        <v>1</v>
      </c>
      <c r="AF43">
        <f t="shared" si="10"/>
        <v>1</v>
      </c>
      <c r="AG43">
        <f t="shared" si="11"/>
        <v>1</v>
      </c>
      <c r="AH43">
        <f t="shared" si="12"/>
        <v>0</v>
      </c>
      <c r="AI43">
        <f t="shared" si="13"/>
        <v>0</v>
      </c>
      <c r="AJ43">
        <f t="shared" si="14"/>
        <v>0</v>
      </c>
      <c r="AK43">
        <f t="shared" si="15"/>
        <v>0</v>
      </c>
      <c r="AL43">
        <f t="shared" si="16"/>
        <v>0</v>
      </c>
      <c r="AM43">
        <f t="shared" si="17"/>
        <v>0</v>
      </c>
      <c r="AN43">
        <f t="shared" si="18"/>
        <v>0</v>
      </c>
      <c r="AO43">
        <f t="shared" si="19"/>
        <v>0</v>
      </c>
      <c r="AP43">
        <f t="shared" si="20"/>
        <v>0</v>
      </c>
      <c r="AQ43">
        <f t="shared" si="21"/>
        <v>0</v>
      </c>
      <c r="AR43">
        <f t="shared" si="22"/>
        <v>0</v>
      </c>
      <c r="AS43">
        <f t="shared" si="23"/>
        <v>0</v>
      </c>
      <c r="AT43">
        <f t="shared" si="24"/>
        <v>0</v>
      </c>
      <c r="AU43">
        <f t="shared" si="25"/>
        <v>0</v>
      </c>
      <c r="AV43">
        <f t="shared" si="26"/>
        <v>0</v>
      </c>
      <c r="AW43">
        <f t="shared" si="27"/>
        <v>0</v>
      </c>
      <c r="AX43">
        <f t="shared" si="28"/>
        <v>0</v>
      </c>
      <c r="AY43">
        <f t="shared" si="29"/>
        <v>0</v>
      </c>
      <c r="BD43" s="3" t="str">
        <f t="shared" si="30"/>
        <v>values ('W',42,'Chrissy',32,'Female','Gradate Degree','Less than a year',0,0,1,0,0,0,0,1,1,1,1,1,0,0,0,0,0,0,0,0,0,0,0,0,0,0,0,0,0,0,-1,-1,-1,-1,-1,-1,-1,-1,'');</v>
      </c>
    </row>
    <row r="44" spans="1:56" ht="15.75" customHeight="1" x14ac:dyDescent="0.2">
      <c r="A44" s="1">
        <v>42501.591809212958</v>
      </c>
      <c r="B44" s="2" t="s">
        <v>160</v>
      </c>
      <c r="C44" s="2">
        <v>32</v>
      </c>
      <c r="D44" s="2" t="s">
        <v>31</v>
      </c>
      <c r="E44" s="2" t="s">
        <v>55</v>
      </c>
      <c r="F44" s="2" t="s">
        <v>23</v>
      </c>
      <c r="G44" s="2" t="s">
        <v>161</v>
      </c>
      <c r="H44" s="2" t="s">
        <v>250</v>
      </c>
      <c r="I44" s="2" t="s">
        <v>250</v>
      </c>
      <c r="J44" s="2" t="s">
        <v>250</v>
      </c>
      <c r="K44" s="2" t="s">
        <v>250</v>
      </c>
      <c r="L44" s="2">
        <v>-1</v>
      </c>
      <c r="M44" s="2">
        <v>-1</v>
      </c>
      <c r="N44" s="2">
        <v>-1</v>
      </c>
      <c r="O44" s="2">
        <v>-1</v>
      </c>
      <c r="P44" s="2">
        <v>-1</v>
      </c>
      <c r="Q44" s="2">
        <v>-1</v>
      </c>
      <c r="R44" s="2">
        <v>-1</v>
      </c>
      <c r="S44" s="2">
        <v>-1</v>
      </c>
      <c r="U44" s="2">
        <v>43</v>
      </c>
      <c r="V44">
        <f t="shared" si="0"/>
        <v>0</v>
      </c>
      <c r="W44">
        <f t="shared" si="1"/>
        <v>1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J44">
        <f t="shared" si="14"/>
        <v>0</v>
      </c>
      <c r="AK44">
        <f t="shared" si="15"/>
        <v>0</v>
      </c>
      <c r="AL44">
        <f t="shared" si="16"/>
        <v>0</v>
      </c>
      <c r="AM44">
        <f t="shared" si="17"/>
        <v>0</v>
      </c>
      <c r="AN44">
        <f t="shared" si="18"/>
        <v>0</v>
      </c>
      <c r="AO44">
        <f t="shared" si="19"/>
        <v>0</v>
      </c>
      <c r="AP44">
        <f t="shared" si="20"/>
        <v>0</v>
      </c>
      <c r="AQ44">
        <f t="shared" si="21"/>
        <v>0</v>
      </c>
      <c r="AR44">
        <f t="shared" si="22"/>
        <v>0</v>
      </c>
      <c r="AS44">
        <f t="shared" si="23"/>
        <v>0</v>
      </c>
      <c r="AT44">
        <f t="shared" si="24"/>
        <v>0</v>
      </c>
      <c r="AU44">
        <f t="shared" si="25"/>
        <v>0</v>
      </c>
      <c r="AV44">
        <f t="shared" si="26"/>
        <v>0</v>
      </c>
      <c r="AW44">
        <f t="shared" si="27"/>
        <v>0</v>
      </c>
      <c r="AX44">
        <f t="shared" si="28"/>
        <v>0</v>
      </c>
      <c r="AY44">
        <f t="shared" si="29"/>
        <v>0</v>
      </c>
      <c r="BD44" s="3" t="str">
        <f t="shared" si="30"/>
        <v>values ('W',43,'Adam',32,'Male','4-Year College','One Year - Three Years',0,1,0,0,0,0,0,0,0,0,0,0,0,0,0,0,0,0,0,0,0,0,0,0,0,0,0,0,0,0,-1,-1,-1,-1,-1,-1,-1,-1,'');</v>
      </c>
    </row>
    <row r="45" spans="1:56" ht="15.75" customHeight="1" x14ac:dyDescent="0.2">
      <c r="A45" s="1">
        <v>42501.592659212962</v>
      </c>
      <c r="B45" s="2" t="s">
        <v>162</v>
      </c>
      <c r="C45" s="2">
        <v>11</v>
      </c>
      <c r="D45" s="2" t="s">
        <v>21</v>
      </c>
      <c r="E45" s="2" t="s">
        <v>24</v>
      </c>
      <c r="F45" s="2" t="s">
        <v>23</v>
      </c>
      <c r="G45" s="2" t="s">
        <v>39</v>
      </c>
      <c r="H45" s="2" t="s">
        <v>163</v>
      </c>
      <c r="I45" s="2" t="s">
        <v>41</v>
      </c>
      <c r="J45" s="2" t="s">
        <v>115</v>
      </c>
      <c r="K45" s="2" t="s">
        <v>43</v>
      </c>
      <c r="L45" s="2">
        <v>6</v>
      </c>
      <c r="M45" s="2">
        <v>5</v>
      </c>
      <c r="N45" s="2">
        <v>3</v>
      </c>
      <c r="O45" s="2">
        <v>7</v>
      </c>
      <c r="P45" s="2">
        <v>3</v>
      </c>
      <c r="Q45" s="2">
        <v>6</v>
      </c>
      <c r="R45" s="2">
        <v>7</v>
      </c>
      <c r="S45" s="2">
        <v>5</v>
      </c>
      <c r="U45" s="2">
        <v>43</v>
      </c>
      <c r="V45">
        <f t="shared" si="0"/>
        <v>0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1</v>
      </c>
      <c r="AB45">
        <f t="shared" si="6"/>
        <v>0</v>
      </c>
      <c r="AC45">
        <f t="shared" si="7"/>
        <v>1</v>
      </c>
      <c r="AD45">
        <f t="shared" si="8"/>
        <v>0</v>
      </c>
      <c r="AE45">
        <f t="shared" si="9"/>
        <v>1</v>
      </c>
      <c r="AF45">
        <f t="shared" si="10"/>
        <v>1</v>
      </c>
      <c r="AG45">
        <f t="shared" si="11"/>
        <v>0</v>
      </c>
      <c r="AH45">
        <f t="shared" si="12"/>
        <v>1</v>
      </c>
      <c r="AI45">
        <f t="shared" si="13"/>
        <v>0</v>
      </c>
      <c r="AJ45">
        <f t="shared" si="14"/>
        <v>0</v>
      </c>
      <c r="AK45">
        <f t="shared" si="15"/>
        <v>1</v>
      </c>
      <c r="AL45">
        <f t="shared" si="16"/>
        <v>0</v>
      </c>
      <c r="AM45">
        <f t="shared" si="17"/>
        <v>0</v>
      </c>
      <c r="AN45">
        <f t="shared" si="18"/>
        <v>0</v>
      </c>
      <c r="AO45">
        <f t="shared" si="19"/>
        <v>0</v>
      </c>
      <c r="AP45">
        <f t="shared" si="20"/>
        <v>1</v>
      </c>
      <c r="AQ45">
        <f t="shared" si="21"/>
        <v>0</v>
      </c>
      <c r="AR45">
        <f t="shared" si="22"/>
        <v>0</v>
      </c>
      <c r="AS45">
        <f t="shared" si="23"/>
        <v>0</v>
      </c>
      <c r="AT45">
        <f t="shared" si="24"/>
        <v>1</v>
      </c>
      <c r="AU45">
        <f t="shared" si="25"/>
        <v>1</v>
      </c>
      <c r="AV45">
        <f t="shared" si="26"/>
        <v>0</v>
      </c>
      <c r="AW45">
        <f t="shared" si="27"/>
        <v>0</v>
      </c>
      <c r="AX45">
        <f t="shared" si="28"/>
        <v>0</v>
      </c>
      <c r="AY45">
        <f t="shared" si="29"/>
        <v>0</v>
      </c>
      <c r="BD45" s="3" t="str">
        <f t="shared" si="30"/>
        <v>values ('W',43,'Hailey',11,'Female','Prefer Not to Disclose','One Year - Three Years',0,0,0,0,0,1,0,1,0,1,1,0,1,0,0,1,0,0,0,0,1,0,0,0,1,1,0,0,0,0,6,5,3,7,3,6,7,5,'');</v>
      </c>
    </row>
    <row r="46" spans="1:56" ht="15.75" customHeight="1" x14ac:dyDescent="0.2">
      <c r="A46" s="1">
        <v>42501.593520486116</v>
      </c>
      <c r="B46" s="2" t="s">
        <v>164</v>
      </c>
      <c r="C46" s="2">
        <v>8</v>
      </c>
      <c r="D46" s="2" t="s">
        <v>31</v>
      </c>
      <c r="E46" s="2" t="s">
        <v>250</v>
      </c>
      <c r="F46" s="2" t="s">
        <v>23</v>
      </c>
      <c r="G46" s="2" t="s">
        <v>250</v>
      </c>
      <c r="H46" s="2" t="s">
        <v>78</v>
      </c>
      <c r="I46" s="2" t="s">
        <v>57</v>
      </c>
      <c r="J46" s="2" t="s">
        <v>27</v>
      </c>
      <c r="K46" s="2" t="s">
        <v>124</v>
      </c>
      <c r="L46" s="2">
        <v>4</v>
      </c>
      <c r="M46" s="2">
        <v>4</v>
      </c>
      <c r="N46" s="2">
        <v>7</v>
      </c>
      <c r="O46" s="2">
        <v>4</v>
      </c>
      <c r="P46" s="2">
        <v>7</v>
      </c>
      <c r="Q46" s="2">
        <v>7</v>
      </c>
      <c r="R46" s="2">
        <v>7</v>
      </c>
      <c r="S46" s="2">
        <v>1</v>
      </c>
      <c r="U46" s="2">
        <v>44</v>
      </c>
      <c r="V46">
        <f t="shared" si="0"/>
        <v>0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1</v>
      </c>
      <c r="AD46">
        <f t="shared" si="8"/>
        <v>0</v>
      </c>
      <c r="AE46">
        <f t="shared" si="9"/>
        <v>1</v>
      </c>
      <c r="AF46">
        <f t="shared" si="10"/>
        <v>1</v>
      </c>
      <c r="AG46">
        <f t="shared" si="11"/>
        <v>0</v>
      </c>
      <c r="AH46">
        <f t="shared" si="12"/>
        <v>0</v>
      </c>
      <c r="AI46">
        <f t="shared" si="13"/>
        <v>1</v>
      </c>
      <c r="AJ46">
        <f t="shared" si="14"/>
        <v>0</v>
      </c>
      <c r="AK46">
        <f t="shared" si="15"/>
        <v>0</v>
      </c>
      <c r="AL46">
        <f t="shared" si="16"/>
        <v>0</v>
      </c>
      <c r="AM46">
        <f t="shared" si="17"/>
        <v>1</v>
      </c>
      <c r="AN46">
        <f t="shared" si="18"/>
        <v>0</v>
      </c>
      <c r="AO46">
        <f t="shared" si="19"/>
        <v>0</v>
      </c>
      <c r="AP46">
        <f t="shared" si="20"/>
        <v>0</v>
      </c>
      <c r="AQ46">
        <f t="shared" si="21"/>
        <v>1</v>
      </c>
      <c r="AR46">
        <f t="shared" si="22"/>
        <v>1</v>
      </c>
      <c r="AS46">
        <f t="shared" si="23"/>
        <v>0</v>
      </c>
      <c r="AT46">
        <f t="shared" si="24"/>
        <v>0</v>
      </c>
      <c r="AU46">
        <f t="shared" si="25"/>
        <v>1</v>
      </c>
      <c r="AV46">
        <f t="shared" si="26"/>
        <v>1</v>
      </c>
      <c r="AW46">
        <f t="shared" si="27"/>
        <v>0</v>
      </c>
      <c r="AX46">
        <f t="shared" si="28"/>
        <v>1</v>
      </c>
      <c r="AY46">
        <f t="shared" si="29"/>
        <v>1</v>
      </c>
      <c r="BD46" s="3" t="str">
        <f t="shared" si="30"/>
        <v>values ('W',44,'Tyler Layton',8,'Male',' ','One Year - Three Years',0,0,0,0,0,0,0,1,0,1,1,0,0,1,0,0,0,1,0,0,0,1,1,0,0,1,1,0,1,1,4,4,7,4,7,7,7,1,'');</v>
      </c>
    </row>
    <row r="47" spans="1:56" ht="15.75" customHeight="1" x14ac:dyDescent="0.2">
      <c r="A47" s="1">
        <v>42501.594378599533</v>
      </c>
      <c r="B47" s="2" t="s">
        <v>165</v>
      </c>
      <c r="C47" s="2">
        <v>16</v>
      </c>
      <c r="D47" s="2" t="s">
        <v>21</v>
      </c>
      <c r="E47" s="2" t="s">
        <v>45</v>
      </c>
      <c r="F47" s="2" t="s">
        <v>38</v>
      </c>
      <c r="G47" s="2" t="s">
        <v>250</v>
      </c>
      <c r="H47" s="2" t="s">
        <v>35</v>
      </c>
      <c r="I47" s="2" t="s">
        <v>166</v>
      </c>
      <c r="J47" s="2" t="s">
        <v>36</v>
      </c>
      <c r="K47" s="2" t="s">
        <v>53</v>
      </c>
      <c r="L47" s="2">
        <v>5</v>
      </c>
      <c r="M47" s="2">
        <v>5</v>
      </c>
      <c r="N47" s="2">
        <v>7</v>
      </c>
      <c r="O47" s="2">
        <v>5</v>
      </c>
      <c r="P47" s="2">
        <v>5</v>
      </c>
      <c r="Q47" s="2">
        <v>5</v>
      </c>
      <c r="R47" s="2">
        <v>7</v>
      </c>
      <c r="S47" s="2">
        <v>3</v>
      </c>
      <c r="U47" s="2">
        <v>45</v>
      </c>
      <c r="V47">
        <f t="shared" si="0"/>
        <v>0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  <c r="AC47">
        <f t="shared" si="7"/>
        <v>1</v>
      </c>
      <c r="AD47">
        <f t="shared" si="8"/>
        <v>0</v>
      </c>
      <c r="AE47">
        <f t="shared" si="9"/>
        <v>1</v>
      </c>
      <c r="AF47">
        <f t="shared" si="10"/>
        <v>0</v>
      </c>
      <c r="AG47">
        <f t="shared" si="11"/>
        <v>0</v>
      </c>
      <c r="AH47">
        <f t="shared" si="12"/>
        <v>0</v>
      </c>
      <c r="AI47">
        <f t="shared" si="13"/>
        <v>0</v>
      </c>
      <c r="AJ47">
        <f t="shared" si="14"/>
        <v>0</v>
      </c>
      <c r="AK47">
        <f t="shared" si="15"/>
        <v>1</v>
      </c>
      <c r="AL47">
        <f t="shared" si="16"/>
        <v>0</v>
      </c>
      <c r="AM47">
        <f t="shared" si="17"/>
        <v>0</v>
      </c>
      <c r="AN47">
        <f t="shared" si="18"/>
        <v>1</v>
      </c>
      <c r="AO47">
        <f t="shared" si="19"/>
        <v>0</v>
      </c>
      <c r="AP47">
        <f t="shared" si="20"/>
        <v>0</v>
      </c>
      <c r="AQ47">
        <f t="shared" si="21"/>
        <v>1</v>
      </c>
      <c r="AR47">
        <f t="shared" si="22"/>
        <v>0</v>
      </c>
      <c r="AS47">
        <f t="shared" si="23"/>
        <v>0</v>
      </c>
      <c r="AT47">
        <f t="shared" si="24"/>
        <v>0</v>
      </c>
      <c r="AU47">
        <f t="shared" si="25"/>
        <v>0</v>
      </c>
      <c r="AV47">
        <f t="shared" si="26"/>
        <v>1</v>
      </c>
      <c r="AW47">
        <f t="shared" si="27"/>
        <v>0</v>
      </c>
      <c r="AX47">
        <f t="shared" si="28"/>
        <v>0</v>
      </c>
      <c r="AY47">
        <f t="shared" si="29"/>
        <v>0</v>
      </c>
      <c r="BD47" s="3" t="str">
        <f t="shared" si="30"/>
        <v>values ('W',45,'Adison',16,'Female','High School','Never',0,0,0,0,0,0,0,1,0,1,0,0,0,0,0,1,0,0,1,0,0,1,0,0,0,0,1,0,0,0,5,5,7,5,5,5,7,3,'');</v>
      </c>
    </row>
    <row r="48" spans="1:56" ht="15.75" customHeight="1" x14ac:dyDescent="0.2">
      <c r="A48" s="1">
        <v>42501.595205115736</v>
      </c>
      <c r="B48" s="2" t="s">
        <v>167</v>
      </c>
      <c r="C48" s="2">
        <v>37</v>
      </c>
      <c r="D48" s="2" t="s">
        <v>31</v>
      </c>
      <c r="E48" s="2" t="s">
        <v>32</v>
      </c>
      <c r="F48" s="2" t="s">
        <v>38</v>
      </c>
      <c r="G48" s="2" t="s">
        <v>22</v>
      </c>
      <c r="H48" s="2" t="s">
        <v>40</v>
      </c>
      <c r="I48" s="2" t="s">
        <v>41</v>
      </c>
      <c r="J48" s="2" t="s">
        <v>42</v>
      </c>
      <c r="K48" s="2" t="s">
        <v>53</v>
      </c>
      <c r="L48" s="2">
        <v>5</v>
      </c>
      <c r="M48" s="2">
        <v>7</v>
      </c>
      <c r="N48" s="2">
        <v>6</v>
      </c>
      <c r="O48" s="2">
        <v>6</v>
      </c>
      <c r="P48" s="2">
        <v>7</v>
      </c>
      <c r="Q48" s="2">
        <v>7</v>
      </c>
      <c r="R48" s="2">
        <v>4</v>
      </c>
      <c r="S48" s="2">
        <v>7</v>
      </c>
      <c r="U48" s="2">
        <v>46</v>
      </c>
      <c r="V48">
        <f t="shared" si="0"/>
        <v>0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5"/>
        <v>0</v>
      </c>
      <c r="AB48">
        <f t="shared" si="6"/>
        <v>1</v>
      </c>
      <c r="AC48">
        <f t="shared" si="7"/>
        <v>1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0</v>
      </c>
      <c r="AJ48">
        <f t="shared" si="14"/>
        <v>0</v>
      </c>
      <c r="AK48">
        <f t="shared" si="15"/>
        <v>1</v>
      </c>
      <c r="AL48">
        <f t="shared" si="16"/>
        <v>0</v>
      </c>
      <c r="AM48">
        <f t="shared" si="17"/>
        <v>0</v>
      </c>
      <c r="AN48">
        <f t="shared" si="18"/>
        <v>0</v>
      </c>
      <c r="AO48">
        <f t="shared" si="19"/>
        <v>0</v>
      </c>
      <c r="AP48">
        <f t="shared" si="20"/>
        <v>1</v>
      </c>
      <c r="AQ48">
        <f t="shared" si="21"/>
        <v>0</v>
      </c>
      <c r="AR48">
        <f t="shared" si="22"/>
        <v>0</v>
      </c>
      <c r="AS48">
        <f t="shared" si="23"/>
        <v>0</v>
      </c>
      <c r="AT48">
        <f t="shared" si="24"/>
        <v>0</v>
      </c>
      <c r="AU48">
        <f t="shared" si="25"/>
        <v>0</v>
      </c>
      <c r="AV48">
        <f t="shared" si="26"/>
        <v>1</v>
      </c>
      <c r="AW48">
        <f t="shared" si="27"/>
        <v>0</v>
      </c>
      <c r="AX48">
        <f t="shared" si="28"/>
        <v>0</v>
      </c>
      <c r="AY48">
        <f t="shared" si="29"/>
        <v>0</v>
      </c>
      <c r="BD48" s="3" t="str">
        <f t="shared" si="30"/>
        <v>values ('W',46,'Brian',37,'Male','Gradate Degree','Never',0,0,0,0,0,0,1,1,0,0,0,0,0,0,0,1,0,0,0,0,1,0,0,0,0,0,1,0,0,0,5,7,6,6,7,7,4,7,'');</v>
      </c>
    </row>
    <row r="49" spans="1:56" ht="15.75" customHeight="1" x14ac:dyDescent="0.2">
      <c r="A49" s="1">
        <v>42501.596803912034</v>
      </c>
      <c r="B49" s="2" t="s">
        <v>168</v>
      </c>
      <c r="C49" s="2">
        <v>22</v>
      </c>
      <c r="D49" s="2" t="s">
        <v>21</v>
      </c>
      <c r="E49" s="2" t="s">
        <v>55</v>
      </c>
      <c r="F49" s="2" t="s">
        <v>38</v>
      </c>
      <c r="G49" s="2" t="s">
        <v>39</v>
      </c>
      <c r="H49" s="2" t="s">
        <v>40</v>
      </c>
      <c r="I49" s="2" t="s">
        <v>50</v>
      </c>
      <c r="J49" s="2" t="s">
        <v>65</v>
      </c>
      <c r="K49" s="2" t="s">
        <v>73</v>
      </c>
      <c r="L49" s="2">
        <v>3</v>
      </c>
      <c r="M49" s="2">
        <v>5</v>
      </c>
      <c r="N49" s="2">
        <v>3</v>
      </c>
      <c r="O49" s="2">
        <v>4</v>
      </c>
      <c r="P49" s="2">
        <v>4</v>
      </c>
      <c r="Q49" s="2">
        <v>4</v>
      </c>
      <c r="R49" s="2">
        <v>6</v>
      </c>
      <c r="S49" s="2">
        <v>6</v>
      </c>
      <c r="T49" s="2" t="s">
        <v>169</v>
      </c>
      <c r="U49" s="2">
        <v>47</v>
      </c>
      <c r="V49">
        <f t="shared" si="0"/>
        <v>0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0</v>
      </c>
      <c r="AA49">
        <f t="shared" si="5"/>
        <v>1</v>
      </c>
      <c r="AB49">
        <f t="shared" si="6"/>
        <v>0</v>
      </c>
      <c r="AC49">
        <f t="shared" si="7"/>
        <v>1</v>
      </c>
      <c r="AD49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0</v>
      </c>
      <c r="AI49">
        <f t="shared" si="13"/>
        <v>0</v>
      </c>
      <c r="AJ49">
        <f t="shared" si="14"/>
        <v>0</v>
      </c>
      <c r="AK49">
        <f t="shared" si="15"/>
        <v>1</v>
      </c>
      <c r="AL49">
        <f t="shared" si="16"/>
        <v>1</v>
      </c>
      <c r="AM49">
        <f t="shared" si="17"/>
        <v>0</v>
      </c>
      <c r="AN49">
        <f t="shared" si="18"/>
        <v>0</v>
      </c>
      <c r="AO49">
        <f t="shared" si="19"/>
        <v>0</v>
      </c>
      <c r="AP49">
        <f t="shared" si="20"/>
        <v>1</v>
      </c>
      <c r="AQ49">
        <f t="shared" si="21"/>
        <v>1</v>
      </c>
      <c r="AR49">
        <f t="shared" si="22"/>
        <v>1</v>
      </c>
      <c r="AS49">
        <f t="shared" si="23"/>
        <v>0</v>
      </c>
      <c r="AT49">
        <f t="shared" si="24"/>
        <v>0</v>
      </c>
      <c r="AU49">
        <f t="shared" si="25"/>
        <v>0</v>
      </c>
      <c r="AV49">
        <f t="shared" si="26"/>
        <v>0</v>
      </c>
      <c r="AW49">
        <f t="shared" si="27"/>
        <v>1</v>
      </c>
      <c r="AX49">
        <f t="shared" si="28"/>
        <v>0</v>
      </c>
      <c r="AY49">
        <f t="shared" si="29"/>
        <v>0</v>
      </c>
      <c r="BD49" s="3" t="str">
        <f t="shared" si="30"/>
        <v>values ('W',47,'Sophie Pillips',22,'Female','4-Year College','Never',0,0,0,0,0,1,0,1,0,0,0,0,0,0,0,1,1,0,0,0,1,1,1,0,0,0,0,1,0,0,3,5,3,4,4,4,6,6,'Makes me want to try Android');</v>
      </c>
    </row>
    <row r="50" spans="1:56" ht="15.75" customHeight="1" x14ac:dyDescent="0.2">
      <c r="A50" s="1">
        <v>42501.598883935185</v>
      </c>
      <c r="B50" s="2" t="s">
        <v>170</v>
      </c>
      <c r="C50" s="2">
        <v>20</v>
      </c>
      <c r="D50" s="2" t="s">
        <v>21</v>
      </c>
      <c r="E50" s="2" t="s">
        <v>49</v>
      </c>
      <c r="F50" s="2" t="s">
        <v>38</v>
      </c>
      <c r="G50" s="2" t="s">
        <v>22</v>
      </c>
      <c r="H50" s="2" t="s">
        <v>46</v>
      </c>
      <c r="I50" s="2" t="s">
        <v>61</v>
      </c>
      <c r="J50" s="2" t="s">
        <v>42</v>
      </c>
      <c r="K50" s="2" t="s">
        <v>171</v>
      </c>
      <c r="L50" s="2">
        <v>5</v>
      </c>
      <c r="M50" s="2">
        <v>7</v>
      </c>
      <c r="N50" s="2">
        <v>7</v>
      </c>
      <c r="O50" s="2">
        <v>5</v>
      </c>
      <c r="P50" s="2">
        <v>7</v>
      </c>
      <c r="Q50" s="2">
        <v>6</v>
      </c>
      <c r="R50" s="2">
        <v>7</v>
      </c>
      <c r="S50" s="2">
        <v>5</v>
      </c>
      <c r="T50" s="2" t="s">
        <v>172</v>
      </c>
      <c r="U50" s="2">
        <v>49</v>
      </c>
      <c r="V50">
        <f t="shared" si="0"/>
        <v>0</v>
      </c>
      <c r="W50">
        <f t="shared" si="1"/>
        <v>0</v>
      </c>
      <c r="X50">
        <f t="shared" si="2"/>
        <v>0</v>
      </c>
      <c r="Y50">
        <f t="shared" si="3"/>
        <v>0</v>
      </c>
      <c r="Z50">
        <f t="shared" si="4"/>
        <v>0</v>
      </c>
      <c r="AA50">
        <f t="shared" si="5"/>
        <v>0</v>
      </c>
      <c r="AB50">
        <f t="shared" si="6"/>
        <v>1</v>
      </c>
      <c r="AC50">
        <f t="shared" si="7"/>
        <v>1</v>
      </c>
      <c r="AD50">
        <f t="shared" si="8"/>
        <v>0</v>
      </c>
      <c r="AE50">
        <f t="shared" si="9"/>
        <v>1</v>
      </c>
      <c r="AF50">
        <f t="shared" si="10"/>
        <v>1</v>
      </c>
      <c r="AG50">
        <f t="shared" si="11"/>
        <v>0</v>
      </c>
      <c r="AH50">
        <f t="shared" si="12"/>
        <v>0</v>
      </c>
      <c r="AI50">
        <f t="shared" si="13"/>
        <v>0</v>
      </c>
      <c r="AJ50">
        <f t="shared" si="14"/>
        <v>0</v>
      </c>
      <c r="AK50">
        <f t="shared" si="15"/>
        <v>1</v>
      </c>
      <c r="AL50">
        <f t="shared" si="16"/>
        <v>0</v>
      </c>
      <c r="AM50">
        <f t="shared" si="17"/>
        <v>1</v>
      </c>
      <c r="AN50">
        <f t="shared" si="18"/>
        <v>0</v>
      </c>
      <c r="AO50">
        <f t="shared" si="19"/>
        <v>0</v>
      </c>
      <c r="AP50">
        <f t="shared" si="20"/>
        <v>1</v>
      </c>
      <c r="AQ50">
        <f t="shared" si="21"/>
        <v>0</v>
      </c>
      <c r="AR50">
        <f t="shared" si="22"/>
        <v>0</v>
      </c>
      <c r="AS50">
        <f t="shared" si="23"/>
        <v>0</v>
      </c>
      <c r="AT50">
        <f t="shared" si="24"/>
        <v>0</v>
      </c>
      <c r="AU50">
        <f t="shared" si="25"/>
        <v>0</v>
      </c>
      <c r="AV50">
        <f t="shared" si="26"/>
        <v>1</v>
      </c>
      <c r="AW50">
        <f t="shared" si="27"/>
        <v>0</v>
      </c>
      <c r="AX50">
        <f t="shared" si="28"/>
        <v>0</v>
      </c>
      <c r="AY50">
        <f t="shared" si="29"/>
        <v>1</v>
      </c>
      <c r="BD50" s="3" t="str">
        <f t="shared" si="30"/>
        <v>values ('W',49,'Samantha Vorgt',20,'Female','Some College','Never',0,0,0,0,0,0,1,1,0,1,1,0,0,0,0,1,0,1,0,0,1,0,0,0,0,0,1,0,0,1,5,7,7,5,7,6,7,5,'That's expected, so it's fine but I need/want the ability to accept/reject each individual permission and be explicitly told what permissions are absolutely required for the app to function.');</v>
      </c>
    </row>
    <row r="51" spans="1:56" ht="15.75" customHeight="1" x14ac:dyDescent="0.2">
      <c r="A51" s="1">
        <v>42501.599939155094</v>
      </c>
      <c r="B51" s="2" t="s">
        <v>173</v>
      </c>
      <c r="C51" s="2">
        <v>15</v>
      </c>
      <c r="D51" s="2" t="s">
        <v>31</v>
      </c>
      <c r="E51" s="2" t="s">
        <v>45</v>
      </c>
      <c r="F51" s="2" t="s">
        <v>38</v>
      </c>
      <c r="G51" s="2" t="s">
        <v>39</v>
      </c>
      <c r="H51" s="2" t="s">
        <v>46</v>
      </c>
      <c r="I51" s="2" t="s">
        <v>41</v>
      </c>
      <c r="J51" s="2" t="s">
        <v>47</v>
      </c>
      <c r="K51" s="2" t="s">
        <v>73</v>
      </c>
      <c r="L51" s="2">
        <v>5</v>
      </c>
      <c r="M51" s="2">
        <v>7</v>
      </c>
      <c r="N51" s="2">
        <v>7</v>
      </c>
      <c r="O51" s="2">
        <v>4</v>
      </c>
      <c r="P51" s="2">
        <v>6</v>
      </c>
      <c r="Q51" s="2">
        <v>6</v>
      </c>
      <c r="R51" s="2">
        <v>5</v>
      </c>
      <c r="S51" s="2">
        <v>6</v>
      </c>
      <c r="U51" s="2">
        <v>50</v>
      </c>
      <c r="V51">
        <f t="shared" si="0"/>
        <v>0</v>
      </c>
      <c r="W51">
        <f t="shared" si="1"/>
        <v>0</v>
      </c>
      <c r="X51">
        <f t="shared" si="2"/>
        <v>0</v>
      </c>
      <c r="Y51">
        <f t="shared" si="3"/>
        <v>0</v>
      </c>
      <c r="Z51">
        <f t="shared" si="4"/>
        <v>0</v>
      </c>
      <c r="AA51">
        <f t="shared" si="5"/>
        <v>1</v>
      </c>
      <c r="AB51">
        <f t="shared" si="6"/>
        <v>0</v>
      </c>
      <c r="AC51">
        <f t="shared" si="7"/>
        <v>1</v>
      </c>
      <c r="AD51">
        <f t="shared" si="8"/>
        <v>0</v>
      </c>
      <c r="AE51">
        <f t="shared" si="9"/>
        <v>1</v>
      </c>
      <c r="AF51">
        <f t="shared" si="10"/>
        <v>1</v>
      </c>
      <c r="AG51">
        <f t="shared" si="11"/>
        <v>0</v>
      </c>
      <c r="AH51">
        <f t="shared" si="12"/>
        <v>0</v>
      </c>
      <c r="AI51">
        <f t="shared" si="13"/>
        <v>0</v>
      </c>
      <c r="AJ51">
        <f t="shared" si="14"/>
        <v>0</v>
      </c>
      <c r="AK51">
        <f t="shared" si="15"/>
        <v>1</v>
      </c>
      <c r="AL51">
        <f t="shared" si="16"/>
        <v>0</v>
      </c>
      <c r="AM51">
        <f t="shared" si="17"/>
        <v>0</v>
      </c>
      <c r="AN51">
        <f t="shared" si="18"/>
        <v>0</v>
      </c>
      <c r="AO51">
        <f t="shared" si="19"/>
        <v>0</v>
      </c>
      <c r="AP51">
        <f t="shared" si="20"/>
        <v>0</v>
      </c>
      <c r="AQ51">
        <f t="shared" si="21"/>
        <v>0</v>
      </c>
      <c r="AR51">
        <f t="shared" si="22"/>
        <v>0</v>
      </c>
      <c r="AS51">
        <f t="shared" si="23"/>
        <v>0</v>
      </c>
      <c r="AT51">
        <f t="shared" si="24"/>
        <v>1</v>
      </c>
      <c r="AU51">
        <f t="shared" si="25"/>
        <v>0</v>
      </c>
      <c r="AV51">
        <f t="shared" si="26"/>
        <v>0</v>
      </c>
      <c r="AW51">
        <f t="shared" si="27"/>
        <v>1</v>
      </c>
      <c r="AX51">
        <f t="shared" si="28"/>
        <v>0</v>
      </c>
      <c r="AY51">
        <f t="shared" si="29"/>
        <v>0</v>
      </c>
      <c r="BD51" s="3" t="str">
        <f t="shared" si="30"/>
        <v>values ('W',50,'Matt Bondy',15,'Male','High School','Never',0,0,0,0,0,1,0,1,0,1,1,0,0,0,0,1,0,0,0,0,0,0,0,0,1,0,0,1,0,0,5,7,7,4,6,6,5,6,'');</v>
      </c>
    </row>
    <row r="52" spans="1:56" ht="15.75" customHeight="1" x14ac:dyDescent="0.2">
      <c r="A52" s="1">
        <v>42501.60133380787</v>
      </c>
      <c r="B52" s="2" t="s">
        <v>174</v>
      </c>
      <c r="C52" s="2">
        <v>19</v>
      </c>
      <c r="D52" s="2" t="s">
        <v>21</v>
      </c>
      <c r="E52" s="2" t="s">
        <v>49</v>
      </c>
      <c r="F52" s="2" t="s">
        <v>25</v>
      </c>
      <c r="G52" s="2" t="s">
        <v>39</v>
      </c>
      <c r="H52" s="2" t="s">
        <v>94</v>
      </c>
      <c r="I52" s="2" t="s">
        <v>95</v>
      </c>
      <c r="J52" s="2" t="s">
        <v>96</v>
      </c>
      <c r="K52" s="2" t="s">
        <v>89</v>
      </c>
      <c r="L52" s="2">
        <v>7</v>
      </c>
      <c r="M52" s="2">
        <v>1</v>
      </c>
      <c r="N52" s="2">
        <v>1</v>
      </c>
      <c r="O52" s="2">
        <v>1</v>
      </c>
      <c r="P52" s="2">
        <v>1</v>
      </c>
      <c r="Q52" s="2">
        <v>7</v>
      </c>
      <c r="R52" s="2">
        <v>4</v>
      </c>
      <c r="S52" s="2">
        <v>1</v>
      </c>
      <c r="U52" s="2">
        <v>48</v>
      </c>
      <c r="V52">
        <f t="shared" si="0"/>
        <v>0</v>
      </c>
      <c r="W52">
        <f t="shared" si="1"/>
        <v>0</v>
      </c>
      <c r="X52">
        <f t="shared" si="2"/>
        <v>0</v>
      </c>
      <c r="Y52">
        <f t="shared" si="3"/>
        <v>0</v>
      </c>
      <c r="Z52">
        <f t="shared" si="4"/>
        <v>0</v>
      </c>
      <c r="AA52">
        <f t="shared" si="5"/>
        <v>1</v>
      </c>
      <c r="AB52">
        <f t="shared" si="6"/>
        <v>0</v>
      </c>
      <c r="AC52">
        <f t="shared" si="7"/>
        <v>1</v>
      </c>
      <c r="AD52">
        <f t="shared" si="8"/>
        <v>1</v>
      </c>
      <c r="AE52">
        <f t="shared" si="9"/>
        <v>1</v>
      </c>
      <c r="AF52">
        <f t="shared" si="10"/>
        <v>1</v>
      </c>
      <c r="AG52">
        <f t="shared" si="11"/>
        <v>1</v>
      </c>
      <c r="AH52">
        <f t="shared" si="12"/>
        <v>1</v>
      </c>
      <c r="AI52">
        <f t="shared" si="13"/>
        <v>1</v>
      </c>
      <c r="AJ52">
        <f t="shared" si="14"/>
        <v>0</v>
      </c>
      <c r="AK52">
        <f t="shared" si="15"/>
        <v>1</v>
      </c>
      <c r="AL52">
        <f t="shared" si="16"/>
        <v>1</v>
      </c>
      <c r="AM52">
        <f t="shared" si="17"/>
        <v>1</v>
      </c>
      <c r="AN52">
        <f t="shared" si="18"/>
        <v>1</v>
      </c>
      <c r="AO52">
        <f t="shared" si="19"/>
        <v>1</v>
      </c>
      <c r="AP52">
        <f t="shared" si="20"/>
        <v>1</v>
      </c>
      <c r="AQ52">
        <f t="shared" si="21"/>
        <v>1</v>
      </c>
      <c r="AR52">
        <f t="shared" si="22"/>
        <v>1</v>
      </c>
      <c r="AS52">
        <f t="shared" si="23"/>
        <v>1</v>
      </c>
      <c r="AT52">
        <f t="shared" si="24"/>
        <v>1</v>
      </c>
      <c r="AU52">
        <f t="shared" si="25"/>
        <v>1</v>
      </c>
      <c r="AV52">
        <f t="shared" si="26"/>
        <v>1</v>
      </c>
      <c r="AW52">
        <f t="shared" si="27"/>
        <v>1</v>
      </c>
      <c r="AX52">
        <f t="shared" si="28"/>
        <v>1</v>
      </c>
      <c r="AY52">
        <f t="shared" si="29"/>
        <v>1</v>
      </c>
      <c r="BD52" s="3" t="str">
        <f t="shared" si="30"/>
        <v>values ('W',48,'Melissa',19,'Female','Some College','Less than a year',0,0,0,0,0,1,0,1,1,1,1,1,1,1,0,1,1,1,1,1,1,1,1,1,1,1,1,1,1,1,7,1,1,1,1,7,4,1,'');</v>
      </c>
    </row>
    <row r="53" spans="1:56" ht="15.75" customHeight="1" x14ac:dyDescent="0.2">
      <c r="A53" s="1">
        <v>42501.60233681713</v>
      </c>
      <c r="B53" s="2" t="s">
        <v>175</v>
      </c>
      <c r="C53" s="2">
        <v>19</v>
      </c>
      <c r="D53" s="2" t="s">
        <v>21</v>
      </c>
      <c r="E53" s="2" t="s">
        <v>45</v>
      </c>
      <c r="F53" s="2" t="s">
        <v>38</v>
      </c>
      <c r="G53" s="2" t="s">
        <v>22</v>
      </c>
      <c r="H53" s="2" t="s">
        <v>111</v>
      </c>
      <c r="I53" s="2" t="s">
        <v>41</v>
      </c>
      <c r="J53" s="2" t="s">
        <v>62</v>
      </c>
      <c r="K53" s="2" t="s">
        <v>250</v>
      </c>
      <c r="L53" s="2">
        <v>5</v>
      </c>
      <c r="M53" s="2">
        <v>5</v>
      </c>
      <c r="N53" s="2">
        <v>4</v>
      </c>
      <c r="O53" s="2">
        <v>4</v>
      </c>
      <c r="P53" s="2">
        <v>4</v>
      </c>
      <c r="Q53" s="2">
        <v>5</v>
      </c>
      <c r="R53" s="2">
        <v>7</v>
      </c>
      <c r="S53" s="2">
        <v>3</v>
      </c>
      <c r="U53" s="2">
        <v>51</v>
      </c>
      <c r="V53">
        <f t="shared" si="0"/>
        <v>0</v>
      </c>
      <c r="W53">
        <f t="shared" si="1"/>
        <v>0</v>
      </c>
      <c r="X53">
        <f t="shared" si="2"/>
        <v>0</v>
      </c>
      <c r="Y53">
        <f t="shared" si="3"/>
        <v>0</v>
      </c>
      <c r="Z53">
        <f t="shared" si="4"/>
        <v>0</v>
      </c>
      <c r="AA53">
        <f t="shared" si="5"/>
        <v>0</v>
      </c>
      <c r="AB53">
        <f t="shared" si="6"/>
        <v>1</v>
      </c>
      <c r="AC53">
        <f t="shared" si="7"/>
        <v>1</v>
      </c>
      <c r="AD53">
        <f t="shared" si="8"/>
        <v>0</v>
      </c>
      <c r="AE53">
        <f t="shared" si="9"/>
        <v>0</v>
      </c>
      <c r="AF53">
        <f t="shared" si="10"/>
        <v>1</v>
      </c>
      <c r="AG53">
        <f t="shared" si="11"/>
        <v>0</v>
      </c>
      <c r="AH53">
        <f t="shared" si="12"/>
        <v>0</v>
      </c>
      <c r="AI53">
        <f t="shared" si="13"/>
        <v>0</v>
      </c>
      <c r="AJ53">
        <f t="shared" si="14"/>
        <v>0</v>
      </c>
      <c r="AK53">
        <f t="shared" si="15"/>
        <v>1</v>
      </c>
      <c r="AL53">
        <f t="shared" si="16"/>
        <v>0</v>
      </c>
      <c r="AM53">
        <f t="shared" si="17"/>
        <v>0</v>
      </c>
      <c r="AN53">
        <f t="shared" si="18"/>
        <v>0</v>
      </c>
      <c r="AO53">
        <f t="shared" si="19"/>
        <v>0</v>
      </c>
      <c r="AP53">
        <f t="shared" si="20"/>
        <v>1</v>
      </c>
      <c r="AQ53">
        <f t="shared" si="21"/>
        <v>1</v>
      </c>
      <c r="AR53">
        <f t="shared" si="22"/>
        <v>0</v>
      </c>
      <c r="AS53">
        <f t="shared" si="23"/>
        <v>0</v>
      </c>
      <c r="AT53">
        <f t="shared" si="24"/>
        <v>0</v>
      </c>
      <c r="AU53">
        <f t="shared" si="25"/>
        <v>0</v>
      </c>
      <c r="AV53">
        <f t="shared" si="26"/>
        <v>0</v>
      </c>
      <c r="AW53">
        <f t="shared" si="27"/>
        <v>0</v>
      </c>
      <c r="AX53">
        <f t="shared" si="28"/>
        <v>0</v>
      </c>
      <c r="AY53">
        <f t="shared" si="29"/>
        <v>0</v>
      </c>
      <c r="BD53" s="3" t="str">
        <f t="shared" si="30"/>
        <v>values ('W',51,'Lucinda Liu',19,'Female','High School','Never',0,0,0,0,0,0,1,1,0,0,1,0,0,0,0,1,0,0,0,0,1,1,0,0,0,0,0,0,0,0,5,5,4,4,4,5,7,3,'');</v>
      </c>
    </row>
    <row r="54" spans="1:56" ht="15.75" customHeight="1" x14ac:dyDescent="0.2">
      <c r="A54" s="1">
        <v>42501.603006979167</v>
      </c>
      <c r="B54" s="2" t="s">
        <v>250</v>
      </c>
      <c r="C54" t="s">
        <v>250</v>
      </c>
      <c r="D54" s="2" t="s">
        <v>21</v>
      </c>
      <c r="E54" s="2" t="s">
        <v>24</v>
      </c>
      <c r="F54" s="2" t="s">
        <v>23</v>
      </c>
      <c r="G54" s="2" t="s">
        <v>161</v>
      </c>
      <c r="H54" s="2" t="s">
        <v>111</v>
      </c>
      <c r="I54" s="2" t="s">
        <v>250</v>
      </c>
      <c r="J54" s="2" t="s">
        <v>250</v>
      </c>
      <c r="K54" s="2" t="s">
        <v>250</v>
      </c>
      <c r="L54" s="2">
        <v>-1</v>
      </c>
      <c r="M54" s="2">
        <v>-1</v>
      </c>
      <c r="N54" s="2">
        <v>-1</v>
      </c>
      <c r="O54" s="2">
        <v>-1</v>
      </c>
      <c r="P54" s="2">
        <v>-1</v>
      </c>
      <c r="Q54" s="2">
        <v>-1</v>
      </c>
      <c r="R54" s="2">
        <v>-1</v>
      </c>
      <c r="S54" s="2">
        <v>-1</v>
      </c>
      <c r="U54" s="2">
        <v>52</v>
      </c>
      <c r="V54">
        <f t="shared" si="0"/>
        <v>0</v>
      </c>
      <c r="W54">
        <f t="shared" si="1"/>
        <v>1</v>
      </c>
      <c r="X54">
        <f t="shared" si="2"/>
        <v>0</v>
      </c>
      <c r="Y54">
        <f t="shared" si="3"/>
        <v>0</v>
      </c>
      <c r="Z54">
        <f t="shared" si="4"/>
        <v>0</v>
      </c>
      <c r="AA54">
        <f t="shared" si="5"/>
        <v>0</v>
      </c>
      <c r="AB54">
        <f t="shared" si="6"/>
        <v>0</v>
      </c>
      <c r="AC54">
        <f t="shared" si="7"/>
        <v>1</v>
      </c>
      <c r="AD54">
        <f t="shared" si="8"/>
        <v>0</v>
      </c>
      <c r="AE54">
        <f t="shared" si="9"/>
        <v>0</v>
      </c>
      <c r="AF54">
        <f t="shared" si="10"/>
        <v>1</v>
      </c>
      <c r="AG54">
        <f t="shared" si="11"/>
        <v>0</v>
      </c>
      <c r="AH54">
        <f t="shared" si="12"/>
        <v>0</v>
      </c>
      <c r="AI54">
        <f t="shared" si="13"/>
        <v>0</v>
      </c>
      <c r="AJ54">
        <f t="shared" si="14"/>
        <v>0</v>
      </c>
      <c r="AK54">
        <f t="shared" si="15"/>
        <v>0</v>
      </c>
      <c r="AL54">
        <f t="shared" si="16"/>
        <v>0</v>
      </c>
      <c r="AM54">
        <f t="shared" si="17"/>
        <v>0</v>
      </c>
      <c r="AN54">
        <f t="shared" si="18"/>
        <v>0</v>
      </c>
      <c r="AO54">
        <f t="shared" si="19"/>
        <v>0</v>
      </c>
      <c r="AP54">
        <f t="shared" si="20"/>
        <v>0</v>
      </c>
      <c r="AQ54">
        <f t="shared" si="21"/>
        <v>0</v>
      </c>
      <c r="AR54">
        <f t="shared" si="22"/>
        <v>0</v>
      </c>
      <c r="AS54">
        <f t="shared" si="23"/>
        <v>0</v>
      </c>
      <c r="AT54">
        <f t="shared" si="24"/>
        <v>0</v>
      </c>
      <c r="AU54">
        <f t="shared" si="25"/>
        <v>0</v>
      </c>
      <c r="AV54">
        <f t="shared" si="26"/>
        <v>0</v>
      </c>
      <c r="AW54">
        <f t="shared" si="27"/>
        <v>0</v>
      </c>
      <c r="AX54">
        <f t="shared" si="28"/>
        <v>0</v>
      </c>
      <c r="AY54">
        <f t="shared" si="29"/>
        <v>0</v>
      </c>
      <c r="BD54" s="3" t="str">
        <f t="shared" si="30"/>
        <v>values ('W',52,' ', ,'Female','Prefer Not to Disclose','One Year - Three Years',0,1,0,0,0,0,0,1,0,0,1,0,0,0,0,0,0,0,0,0,0,0,0,0,0,0,0,0,0,0,-1,-1,-1,-1,-1,-1,-1,-1,'');</v>
      </c>
    </row>
    <row r="55" spans="1:56" ht="15.75" customHeight="1" x14ac:dyDescent="0.2">
      <c r="A55" s="1">
        <v>42501.604308900467</v>
      </c>
      <c r="B55" s="2" t="s">
        <v>176</v>
      </c>
      <c r="C55" s="2">
        <v>27</v>
      </c>
      <c r="D55" s="2" t="s">
        <v>31</v>
      </c>
      <c r="E55" s="2" t="s">
        <v>32</v>
      </c>
      <c r="F55" s="2" t="s">
        <v>23</v>
      </c>
      <c r="G55" s="2" t="s">
        <v>39</v>
      </c>
      <c r="H55" s="2" t="s">
        <v>46</v>
      </c>
      <c r="I55" s="2" t="s">
        <v>57</v>
      </c>
      <c r="J55" s="2" t="s">
        <v>36</v>
      </c>
      <c r="K55" s="2" t="s">
        <v>81</v>
      </c>
      <c r="L55" s="2">
        <v>1</v>
      </c>
      <c r="M55" s="2">
        <v>1</v>
      </c>
      <c r="N55" s="2">
        <v>7</v>
      </c>
      <c r="O55" s="2">
        <v>1</v>
      </c>
      <c r="P55" s="2">
        <v>7</v>
      </c>
      <c r="Q55" s="2">
        <v>7</v>
      </c>
      <c r="R55" s="2">
        <v>7</v>
      </c>
      <c r="S55" s="2">
        <v>1</v>
      </c>
      <c r="T55" s="2" t="s">
        <v>177</v>
      </c>
      <c r="U55" s="2">
        <v>53</v>
      </c>
      <c r="V55">
        <f t="shared" si="0"/>
        <v>0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0</v>
      </c>
      <c r="AA55">
        <f t="shared" si="5"/>
        <v>1</v>
      </c>
      <c r="AB55">
        <f t="shared" si="6"/>
        <v>0</v>
      </c>
      <c r="AC55">
        <f t="shared" si="7"/>
        <v>1</v>
      </c>
      <c r="AD55">
        <f t="shared" si="8"/>
        <v>0</v>
      </c>
      <c r="AE55">
        <f t="shared" si="9"/>
        <v>1</v>
      </c>
      <c r="AF55">
        <f t="shared" si="10"/>
        <v>1</v>
      </c>
      <c r="AG55">
        <f t="shared" si="11"/>
        <v>0</v>
      </c>
      <c r="AH55">
        <f t="shared" si="12"/>
        <v>0</v>
      </c>
      <c r="AI55">
        <f t="shared" si="13"/>
        <v>0</v>
      </c>
      <c r="AJ55">
        <f t="shared" si="14"/>
        <v>0</v>
      </c>
      <c r="AK55">
        <f t="shared" si="15"/>
        <v>0</v>
      </c>
      <c r="AL55">
        <f t="shared" si="16"/>
        <v>0</v>
      </c>
      <c r="AM55">
        <f t="shared" si="17"/>
        <v>1</v>
      </c>
      <c r="AN55">
        <f t="shared" si="18"/>
        <v>0</v>
      </c>
      <c r="AO55">
        <f t="shared" si="19"/>
        <v>0</v>
      </c>
      <c r="AP55">
        <f t="shared" si="20"/>
        <v>0</v>
      </c>
      <c r="AQ55">
        <f t="shared" si="21"/>
        <v>1</v>
      </c>
      <c r="AR55">
        <f t="shared" si="22"/>
        <v>0</v>
      </c>
      <c r="AS55">
        <f t="shared" si="23"/>
        <v>0</v>
      </c>
      <c r="AT55">
        <f t="shared" si="24"/>
        <v>0</v>
      </c>
      <c r="AU55">
        <f t="shared" si="25"/>
        <v>1</v>
      </c>
      <c r="AV55">
        <f t="shared" si="26"/>
        <v>1</v>
      </c>
      <c r="AW55">
        <f t="shared" si="27"/>
        <v>0</v>
      </c>
      <c r="AX55">
        <f t="shared" si="28"/>
        <v>1</v>
      </c>
      <c r="AY55">
        <f t="shared" si="29"/>
        <v>0</v>
      </c>
      <c r="BD55" s="3" t="str">
        <f t="shared" si="30"/>
        <v>values ('W',53,'Robert',27,'Male','Gradate Degree','One Year - Three Years',0,0,0,0,0,1,0,1,0,1,1,0,0,0,0,0,0,1,0,0,0,1,0,0,0,1,1,0,1,0,1,1,7,1,7,7,7,1,'There's no clarity over what specific information you're giving them when you "allow access"');</v>
      </c>
    </row>
    <row r="56" spans="1:56" ht="15.75" customHeight="1" x14ac:dyDescent="0.2">
      <c r="A56" s="1">
        <v>42501.605431527772</v>
      </c>
      <c r="B56" s="2" t="s">
        <v>178</v>
      </c>
      <c r="C56" s="2">
        <v>17</v>
      </c>
      <c r="D56" s="2" t="s">
        <v>31</v>
      </c>
      <c r="E56" s="2" t="s">
        <v>45</v>
      </c>
      <c r="F56" s="2" t="s">
        <v>33</v>
      </c>
      <c r="G56" s="2" t="s">
        <v>34</v>
      </c>
      <c r="H56" s="2" t="s">
        <v>111</v>
      </c>
      <c r="I56" s="2" t="s">
        <v>64</v>
      </c>
      <c r="J56" s="2" t="s">
        <v>62</v>
      </c>
      <c r="K56" s="2" t="s">
        <v>68</v>
      </c>
      <c r="L56" s="2">
        <v>4</v>
      </c>
      <c r="M56" s="2">
        <v>4</v>
      </c>
      <c r="N56" s="2">
        <v>6</v>
      </c>
      <c r="O56" s="2">
        <v>3</v>
      </c>
      <c r="P56" s="2">
        <v>5</v>
      </c>
      <c r="Q56" s="2">
        <v>6</v>
      </c>
      <c r="R56" s="2">
        <v>7</v>
      </c>
      <c r="S56" s="2">
        <v>5</v>
      </c>
      <c r="T56" s="2" t="s">
        <v>179</v>
      </c>
      <c r="U56" s="2">
        <v>54</v>
      </c>
      <c r="V56">
        <f t="shared" si="0"/>
        <v>0</v>
      </c>
      <c r="W56">
        <f t="shared" si="1"/>
        <v>0</v>
      </c>
      <c r="X56">
        <f t="shared" si="2"/>
        <v>0</v>
      </c>
      <c r="Y56">
        <f t="shared" si="3"/>
        <v>1</v>
      </c>
      <c r="Z56">
        <f t="shared" si="4"/>
        <v>0</v>
      </c>
      <c r="AA56">
        <f t="shared" si="5"/>
        <v>0</v>
      </c>
      <c r="AB56">
        <f t="shared" si="6"/>
        <v>0</v>
      </c>
      <c r="AC56">
        <f t="shared" si="7"/>
        <v>1</v>
      </c>
      <c r="AD56">
        <f t="shared" si="8"/>
        <v>0</v>
      </c>
      <c r="AE56">
        <f t="shared" si="9"/>
        <v>0</v>
      </c>
      <c r="AF56">
        <f t="shared" si="10"/>
        <v>1</v>
      </c>
      <c r="AG56">
        <f t="shared" si="11"/>
        <v>0</v>
      </c>
      <c r="AH56">
        <f t="shared" si="12"/>
        <v>0</v>
      </c>
      <c r="AI56">
        <f t="shared" si="13"/>
        <v>0</v>
      </c>
      <c r="AJ56">
        <f t="shared" si="14"/>
        <v>0</v>
      </c>
      <c r="AK56">
        <f t="shared" si="15"/>
        <v>1</v>
      </c>
      <c r="AL56">
        <f t="shared" si="16"/>
        <v>0</v>
      </c>
      <c r="AM56">
        <f t="shared" si="17"/>
        <v>1</v>
      </c>
      <c r="AN56">
        <f t="shared" si="18"/>
        <v>1</v>
      </c>
      <c r="AO56">
        <f t="shared" si="19"/>
        <v>0</v>
      </c>
      <c r="AP56">
        <f t="shared" si="20"/>
        <v>1</v>
      </c>
      <c r="AQ56">
        <f t="shared" si="21"/>
        <v>1</v>
      </c>
      <c r="AR56">
        <f t="shared" si="22"/>
        <v>0</v>
      </c>
      <c r="AS56">
        <f t="shared" si="23"/>
        <v>0</v>
      </c>
      <c r="AT56">
        <f t="shared" si="24"/>
        <v>0</v>
      </c>
      <c r="AU56">
        <f t="shared" si="25"/>
        <v>1</v>
      </c>
      <c r="AV56">
        <f t="shared" si="26"/>
        <v>1</v>
      </c>
      <c r="AW56">
        <f t="shared" si="27"/>
        <v>0</v>
      </c>
      <c r="AX56">
        <f t="shared" si="28"/>
        <v>0</v>
      </c>
      <c r="AY56">
        <f t="shared" si="29"/>
        <v>0</v>
      </c>
      <c r="BD56" s="3" t="str">
        <f t="shared" si="30"/>
        <v>values ('W',54,'Kevan Polozanin',17,'Male','High School','More than three years',0,0,0,1,0,0,0,1,0,0,1,0,0,0,0,1,0,1,1,0,1,1,0,0,0,1,1,0,0,0,4,4,6,3,5,6,7,5,'No');</v>
      </c>
    </row>
    <row r="57" spans="1:56" ht="15.75" customHeight="1" x14ac:dyDescent="0.2">
      <c r="A57" s="1">
        <v>42501.606369502319</v>
      </c>
      <c r="B57" s="2" t="s">
        <v>180</v>
      </c>
      <c r="C57" s="2">
        <v>20</v>
      </c>
      <c r="D57" s="2" t="s">
        <v>31</v>
      </c>
      <c r="E57" s="2" t="s">
        <v>49</v>
      </c>
      <c r="F57" s="2" t="s">
        <v>25</v>
      </c>
      <c r="G57" s="2" t="s">
        <v>59</v>
      </c>
      <c r="H57" s="2" t="s">
        <v>35</v>
      </c>
      <c r="I57" s="2" t="s">
        <v>61</v>
      </c>
      <c r="J57" s="2" t="s">
        <v>65</v>
      </c>
      <c r="K57" s="2" t="s">
        <v>43</v>
      </c>
      <c r="L57" s="2">
        <v>3</v>
      </c>
      <c r="M57" s="2">
        <v>7</v>
      </c>
      <c r="N57" s="2">
        <v>7</v>
      </c>
      <c r="O57" s="2">
        <v>7</v>
      </c>
      <c r="P57" s="2">
        <v>7</v>
      </c>
      <c r="Q57" s="2">
        <v>7</v>
      </c>
      <c r="R57" s="2">
        <v>7</v>
      </c>
      <c r="S57" s="2">
        <v>7</v>
      </c>
      <c r="U57" s="2">
        <v>55</v>
      </c>
      <c r="V57">
        <f t="shared" si="0"/>
        <v>0</v>
      </c>
      <c r="W57">
        <f t="shared" si="1"/>
        <v>0</v>
      </c>
      <c r="X57">
        <f t="shared" si="2"/>
        <v>0</v>
      </c>
      <c r="Y57">
        <f t="shared" si="3"/>
        <v>0</v>
      </c>
      <c r="Z57">
        <f t="shared" si="4"/>
        <v>1</v>
      </c>
      <c r="AA57">
        <f t="shared" si="5"/>
        <v>0</v>
      </c>
      <c r="AB57">
        <f t="shared" si="6"/>
        <v>0</v>
      </c>
      <c r="AC57">
        <f t="shared" si="7"/>
        <v>1</v>
      </c>
      <c r="AD57">
        <f t="shared" si="8"/>
        <v>0</v>
      </c>
      <c r="AE57">
        <f t="shared" si="9"/>
        <v>1</v>
      </c>
      <c r="AF57">
        <f t="shared" si="10"/>
        <v>0</v>
      </c>
      <c r="AG57">
        <f t="shared" si="11"/>
        <v>0</v>
      </c>
      <c r="AH57">
        <f t="shared" si="12"/>
        <v>0</v>
      </c>
      <c r="AI57">
        <f t="shared" si="13"/>
        <v>0</v>
      </c>
      <c r="AJ57">
        <f t="shared" si="14"/>
        <v>0</v>
      </c>
      <c r="AK57">
        <f t="shared" si="15"/>
        <v>1</v>
      </c>
      <c r="AL57">
        <f t="shared" si="16"/>
        <v>0</v>
      </c>
      <c r="AM57">
        <f t="shared" si="17"/>
        <v>1</v>
      </c>
      <c r="AN57">
        <f t="shared" si="18"/>
        <v>0</v>
      </c>
      <c r="AO57">
        <f t="shared" si="19"/>
        <v>0</v>
      </c>
      <c r="AP57">
        <f t="shared" si="20"/>
        <v>1</v>
      </c>
      <c r="AQ57">
        <f t="shared" si="21"/>
        <v>1</v>
      </c>
      <c r="AR57">
        <f t="shared" si="22"/>
        <v>1</v>
      </c>
      <c r="AS57">
        <f t="shared" si="23"/>
        <v>0</v>
      </c>
      <c r="AT57">
        <f t="shared" si="24"/>
        <v>0</v>
      </c>
      <c r="AU57">
        <f t="shared" si="25"/>
        <v>1</v>
      </c>
      <c r="AV57">
        <f t="shared" si="26"/>
        <v>0</v>
      </c>
      <c r="AW57">
        <f t="shared" si="27"/>
        <v>0</v>
      </c>
      <c r="AX57">
        <f t="shared" si="28"/>
        <v>0</v>
      </c>
      <c r="AY57">
        <f t="shared" si="29"/>
        <v>0</v>
      </c>
      <c r="BD57" s="3" t="str">
        <f t="shared" si="30"/>
        <v>values ('W',55,'Jesse Maides',20,'Male','Some College','Less than a year',0,0,0,0,1,0,0,1,0,1,0,0,0,0,0,1,0,1,0,0,1,1,1,0,0,1,0,0,0,0,3,7,7,7,7,7,7,7,'');</v>
      </c>
    </row>
    <row r="58" spans="1:56" ht="15.75" customHeight="1" x14ac:dyDescent="0.2">
      <c r="A58" s="1">
        <v>42501.607142106484</v>
      </c>
      <c r="B58" s="2" t="s">
        <v>250</v>
      </c>
      <c r="C58" t="s">
        <v>250</v>
      </c>
      <c r="D58" s="2" t="s">
        <v>21</v>
      </c>
      <c r="E58" s="2" t="s">
        <v>49</v>
      </c>
      <c r="F58" s="2" t="s">
        <v>23</v>
      </c>
      <c r="G58" s="2" t="s">
        <v>39</v>
      </c>
      <c r="H58" s="2" t="s">
        <v>181</v>
      </c>
      <c r="I58" s="2" t="s">
        <v>50</v>
      </c>
      <c r="J58" s="2" t="s">
        <v>36</v>
      </c>
      <c r="K58" s="2" t="s">
        <v>43</v>
      </c>
      <c r="L58" s="2">
        <v>2</v>
      </c>
      <c r="M58" s="2">
        <v>2</v>
      </c>
      <c r="N58" s="2">
        <v>5</v>
      </c>
      <c r="O58" s="2">
        <v>3</v>
      </c>
      <c r="P58" s="2">
        <v>6</v>
      </c>
      <c r="Q58" s="2">
        <v>6</v>
      </c>
      <c r="R58" s="2">
        <v>6</v>
      </c>
      <c r="S58" s="2">
        <v>5</v>
      </c>
      <c r="U58" s="2">
        <v>56</v>
      </c>
      <c r="V58">
        <f t="shared" si="0"/>
        <v>0</v>
      </c>
      <c r="W58">
        <f t="shared" si="1"/>
        <v>0</v>
      </c>
      <c r="X58">
        <f t="shared" si="2"/>
        <v>0</v>
      </c>
      <c r="Y58">
        <f t="shared" si="3"/>
        <v>0</v>
      </c>
      <c r="Z58">
        <f t="shared" si="4"/>
        <v>0</v>
      </c>
      <c r="AA58">
        <f t="shared" si="5"/>
        <v>1</v>
      </c>
      <c r="AB58">
        <f t="shared" si="6"/>
        <v>0</v>
      </c>
      <c r="AC58">
        <f t="shared" si="7"/>
        <v>1</v>
      </c>
      <c r="AD58">
        <f t="shared" si="8"/>
        <v>0</v>
      </c>
      <c r="AE58">
        <f t="shared" si="9"/>
        <v>0</v>
      </c>
      <c r="AF58">
        <f t="shared" si="10"/>
        <v>0</v>
      </c>
      <c r="AG58">
        <f t="shared" si="11"/>
        <v>1</v>
      </c>
      <c r="AH58">
        <f t="shared" si="12"/>
        <v>0</v>
      </c>
      <c r="AI58">
        <f t="shared" si="13"/>
        <v>0</v>
      </c>
      <c r="AJ58">
        <f t="shared" si="14"/>
        <v>0</v>
      </c>
      <c r="AK58">
        <f t="shared" si="15"/>
        <v>1</v>
      </c>
      <c r="AL58">
        <f t="shared" si="16"/>
        <v>1</v>
      </c>
      <c r="AM58">
        <f t="shared" si="17"/>
        <v>0</v>
      </c>
      <c r="AN58">
        <f t="shared" si="18"/>
        <v>0</v>
      </c>
      <c r="AO58">
        <f t="shared" si="19"/>
        <v>0</v>
      </c>
      <c r="AP58">
        <f t="shared" si="20"/>
        <v>0</v>
      </c>
      <c r="AQ58">
        <f t="shared" si="21"/>
        <v>1</v>
      </c>
      <c r="AR58">
        <f t="shared" si="22"/>
        <v>0</v>
      </c>
      <c r="AS58">
        <f t="shared" si="23"/>
        <v>0</v>
      </c>
      <c r="AT58">
        <f t="shared" si="24"/>
        <v>0</v>
      </c>
      <c r="AU58">
        <f t="shared" si="25"/>
        <v>1</v>
      </c>
      <c r="AV58">
        <f t="shared" si="26"/>
        <v>0</v>
      </c>
      <c r="AW58">
        <f t="shared" si="27"/>
        <v>0</v>
      </c>
      <c r="AX58">
        <f t="shared" si="28"/>
        <v>0</v>
      </c>
      <c r="AY58">
        <f t="shared" si="29"/>
        <v>0</v>
      </c>
      <c r="BD58" s="3" t="str">
        <f t="shared" si="30"/>
        <v>values ('W',56,' ', ,'Female','Some College','One Year - Three Years',0,0,0,0,0,1,0,1,0,0,0,1,0,0,0,1,1,0,0,0,0,1,0,0,0,1,0,0,0,0,2,2,5,3,6,6,6,5,'');</v>
      </c>
    </row>
    <row r="59" spans="1:56" ht="15.75" customHeight="1" x14ac:dyDescent="0.2">
      <c r="A59" s="1">
        <v>42501.60802915509</v>
      </c>
      <c r="B59" s="2" t="s">
        <v>250</v>
      </c>
      <c r="C59" t="s">
        <v>250</v>
      </c>
      <c r="D59" s="2" t="s">
        <v>31</v>
      </c>
      <c r="E59" s="2" t="s">
        <v>49</v>
      </c>
      <c r="F59" s="2" t="s">
        <v>23</v>
      </c>
      <c r="G59" s="2" t="s">
        <v>59</v>
      </c>
      <c r="H59" s="2" t="s">
        <v>182</v>
      </c>
      <c r="I59" s="2" t="s">
        <v>61</v>
      </c>
      <c r="J59" s="2" t="s">
        <v>62</v>
      </c>
      <c r="K59" s="2" t="s">
        <v>183</v>
      </c>
      <c r="L59" s="2">
        <v>5</v>
      </c>
      <c r="M59" s="2">
        <v>5</v>
      </c>
      <c r="N59" s="2">
        <v>3</v>
      </c>
      <c r="O59" s="2">
        <v>5</v>
      </c>
      <c r="P59" s="2">
        <v>4</v>
      </c>
      <c r="Q59" s="2">
        <v>5</v>
      </c>
      <c r="R59" s="2">
        <v>7</v>
      </c>
      <c r="S59" s="2">
        <v>6</v>
      </c>
      <c r="T59" s="2" t="s">
        <v>179</v>
      </c>
      <c r="U59" s="2">
        <v>57</v>
      </c>
      <c r="V59">
        <f t="shared" si="0"/>
        <v>0</v>
      </c>
      <c r="W59">
        <f t="shared" si="1"/>
        <v>0</v>
      </c>
      <c r="X59">
        <f t="shared" si="2"/>
        <v>0</v>
      </c>
      <c r="Y59">
        <f t="shared" si="3"/>
        <v>0</v>
      </c>
      <c r="Z59">
        <f t="shared" si="4"/>
        <v>1</v>
      </c>
      <c r="AA59">
        <f t="shared" si="5"/>
        <v>0</v>
      </c>
      <c r="AB59">
        <f t="shared" si="6"/>
        <v>0</v>
      </c>
      <c r="AC59">
        <f t="shared" si="7"/>
        <v>1</v>
      </c>
      <c r="AD59">
        <f t="shared" si="8"/>
        <v>0</v>
      </c>
      <c r="AE59">
        <f t="shared" si="9"/>
        <v>1</v>
      </c>
      <c r="AF59">
        <f t="shared" si="10"/>
        <v>1</v>
      </c>
      <c r="AG59">
        <f t="shared" si="11"/>
        <v>0</v>
      </c>
      <c r="AH59">
        <f t="shared" si="12"/>
        <v>1</v>
      </c>
      <c r="AI59">
        <f t="shared" si="13"/>
        <v>1</v>
      </c>
      <c r="AJ59">
        <f t="shared" si="14"/>
        <v>0</v>
      </c>
      <c r="AK59">
        <f t="shared" si="15"/>
        <v>1</v>
      </c>
      <c r="AL59">
        <f t="shared" si="16"/>
        <v>0</v>
      </c>
      <c r="AM59">
        <f t="shared" si="17"/>
        <v>1</v>
      </c>
      <c r="AN59">
        <f t="shared" si="18"/>
        <v>0</v>
      </c>
      <c r="AO59">
        <f t="shared" si="19"/>
        <v>0</v>
      </c>
      <c r="AP59">
        <f t="shared" si="20"/>
        <v>1</v>
      </c>
      <c r="AQ59">
        <f t="shared" si="21"/>
        <v>1</v>
      </c>
      <c r="AR59">
        <f t="shared" si="22"/>
        <v>0</v>
      </c>
      <c r="AS59">
        <f t="shared" si="23"/>
        <v>0</v>
      </c>
      <c r="AT59">
        <f t="shared" si="24"/>
        <v>0</v>
      </c>
      <c r="AU59">
        <f t="shared" si="25"/>
        <v>1</v>
      </c>
      <c r="AV59">
        <f t="shared" si="26"/>
        <v>1</v>
      </c>
      <c r="AW59">
        <f t="shared" si="27"/>
        <v>0</v>
      </c>
      <c r="AX59">
        <f t="shared" si="28"/>
        <v>0</v>
      </c>
      <c r="AY59">
        <f t="shared" si="29"/>
        <v>1</v>
      </c>
      <c r="BD59" s="3" t="str">
        <f t="shared" si="30"/>
        <v>values ('W',57,' ', ,'Male','Some College','One Year - Three Years',0,0,0,0,1,0,0,1,0,1,1,0,1,1,0,1,0,1,0,0,1,1,0,0,0,1,1,0,0,1,5,5,3,5,4,5,7,6,'No');</v>
      </c>
    </row>
    <row r="60" spans="1:56" ht="15.75" customHeight="1" x14ac:dyDescent="0.2">
      <c r="A60" s="1">
        <v>42501.609084490745</v>
      </c>
      <c r="B60" s="2" t="s">
        <v>30</v>
      </c>
      <c r="C60" s="2">
        <v>52</v>
      </c>
      <c r="D60" s="2" t="s">
        <v>31</v>
      </c>
      <c r="E60" s="2" t="s">
        <v>55</v>
      </c>
      <c r="F60" s="2" t="s">
        <v>33</v>
      </c>
      <c r="G60" s="2" t="s">
        <v>26</v>
      </c>
      <c r="H60" s="2" t="s">
        <v>46</v>
      </c>
      <c r="I60" s="2" t="s">
        <v>61</v>
      </c>
      <c r="J60" s="2" t="s">
        <v>62</v>
      </c>
      <c r="K60" s="2" t="s">
        <v>53</v>
      </c>
      <c r="L60" s="2">
        <v>5</v>
      </c>
      <c r="M60" s="2">
        <v>5</v>
      </c>
      <c r="N60" s="2">
        <v>5</v>
      </c>
      <c r="O60" s="2">
        <v>4</v>
      </c>
      <c r="P60" s="2">
        <v>6</v>
      </c>
      <c r="Q60" s="2">
        <v>6</v>
      </c>
      <c r="R60" s="2">
        <v>6</v>
      </c>
      <c r="S60" s="2">
        <v>3</v>
      </c>
      <c r="U60" s="2">
        <v>58</v>
      </c>
      <c r="V60">
        <f t="shared" si="0"/>
        <v>0</v>
      </c>
      <c r="W60">
        <f t="shared" si="1"/>
        <v>0</v>
      </c>
      <c r="X60">
        <f t="shared" si="2"/>
        <v>1</v>
      </c>
      <c r="Y60">
        <f t="shared" si="3"/>
        <v>0</v>
      </c>
      <c r="Z60">
        <f t="shared" si="4"/>
        <v>0</v>
      </c>
      <c r="AA60">
        <f t="shared" si="5"/>
        <v>0</v>
      </c>
      <c r="AB60">
        <f t="shared" si="6"/>
        <v>0</v>
      </c>
      <c r="AC60">
        <f t="shared" si="7"/>
        <v>1</v>
      </c>
      <c r="AD60">
        <f t="shared" si="8"/>
        <v>0</v>
      </c>
      <c r="AE60">
        <f t="shared" si="9"/>
        <v>1</v>
      </c>
      <c r="AF60">
        <f t="shared" si="10"/>
        <v>1</v>
      </c>
      <c r="AG60">
        <f t="shared" si="11"/>
        <v>0</v>
      </c>
      <c r="AH60">
        <f t="shared" si="12"/>
        <v>0</v>
      </c>
      <c r="AI60">
        <f t="shared" si="13"/>
        <v>0</v>
      </c>
      <c r="AJ60">
        <f t="shared" si="14"/>
        <v>0</v>
      </c>
      <c r="AK60">
        <f t="shared" si="15"/>
        <v>1</v>
      </c>
      <c r="AL60">
        <f t="shared" si="16"/>
        <v>0</v>
      </c>
      <c r="AM60">
        <f t="shared" si="17"/>
        <v>1</v>
      </c>
      <c r="AN60">
        <f t="shared" si="18"/>
        <v>0</v>
      </c>
      <c r="AO60">
        <f t="shared" si="19"/>
        <v>0</v>
      </c>
      <c r="AP60">
        <f t="shared" si="20"/>
        <v>1</v>
      </c>
      <c r="AQ60">
        <f t="shared" si="21"/>
        <v>1</v>
      </c>
      <c r="AR60">
        <f t="shared" si="22"/>
        <v>0</v>
      </c>
      <c r="AS60">
        <f t="shared" si="23"/>
        <v>0</v>
      </c>
      <c r="AT60">
        <f t="shared" si="24"/>
        <v>0</v>
      </c>
      <c r="AU60">
        <f t="shared" si="25"/>
        <v>0</v>
      </c>
      <c r="AV60">
        <f t="shared" si="26"/>
        <v>1</v>
      </c>
      <c r="AW60">
        <f t="shared" si="27"/>
        <v>0</v>
      </c>
      <c r="AX60">
        <f t="shared" si="28"/>
        <v>0</v>
      </c>
      <c r="AY60">
        <f t="shared" si="29"/>
        <v>0</v>
      </c>
      <c r="BD60" s="3" t="str">
        <f t="shared" si="30"/>
        <v>values ('W',58,'Michael',52,'Male','4-Year College','More than three years',0,0,1,0,0,0,0,1,0,1,1,0,0,0,0,1,0,1,0,0,1,1,0,0,0,0,1,0,0,0,5,5,5,4,6,6,6,3,'');</v>
      </c>
    </row>
    <row r="61" spans="1:56" ht="15.75" customHeight="1" x14ac:dyDescent="0.2">
      <c r="A61" s="1">
        <v>42501.610073252319</v>
      </c>
      <c r="B61" s="2" t="s">
        <v>184</v>
      </c>
      <c r="C61" s="2">
        <v>20</v>
      </c>
      <c r="D61" s="2" t="s">
        <v>21</v>
      </c>
      <c r="E61" s="2" t="s">
        <v>49</v>
      </c>
      <c r="F61" s="2" t="s">
        <v>38</v>
      </c>
      <c r="G61" s="2" t="s">
        <v>185</v>
      </c>
      <c r="H61" s="2" t="s">
        <v>40</v>
      </c>
      <c r="I61" s="2" t="s">
        <v>61</v>
      </c>
      <c r="J61" s="2" t="s">
        <v>96</v>
      </c>
      <c r="K61" s="2" t="s">
        <v>43</v>
      </c>
      <c r="L61" s="2">
        <v>7</v>
      </c>
      <c r="M61" s="2">
        <v>5</v>
      </c>
      <c r="N61" s="2">
        <v>6</v>
      </c>
      <c r="O61" s="2">
        <v>5</v>
      </c>
      <c r="P61" s="2">
        <v>5</v>
      </c>
      <c r="Q61" s="2">
        <v>5</v>
      </c>
      <c r="R61" s="2">
        <v>5</v>
      </c>
      <c r="S61" s="2">
        <v>6</v>
      </c>
      <c r="U61" s="2">
        <v>59</v>
      </c>
      <c r="V61">
        <f t="shared" si="0"/>
        <v>1</v>
      </c>
      <c r="W61">
        <f t="shared" si="1"/>
        <v>0</v>
      </c>
      <c r="X61">
        <f t="shared" si="2"/>
        <v>0</v>
      </c>
      <c r="Y61">
        <f t="shared" si="3"/>
        <v>0</v>
      </c>
      <c r="Z61">
        <f t="shared" si="4"/>
        <v>0</v>
      </c>
      <c r="AA61">
        <f t="shared" si="5"/>
        <v>0</v>
      </c>
      <c r="AB61">
        <f t="shared" si="6"/>
        <v>0</v>
      </c>
      <c r="AC61">
        <f t="shared" si="7"/>
        <v>1</v>
      </c>
      <c r="AD61">
        <f t="shared" si="8"/>
        <v>0</v>
      </c>
      <c r="AE61">
        <f t="shared" si="9"/>
        <v>0</v>
      </c>
      <c r="AF61">
        <f t="shared" si="10"/>
        <v>0</v>
      </c>
      <c r="AG61">
        <f t="shared" si="11"/>
        <v>0</v>
      </c>
      <c r="AH61">
        <f t="shared" si="12"/>
        <v>0</v>
      </c>
      <c r="AI61">
        <f t="shared" si="13"/>
        <v>0</v>
      </c>
      <c r="AJ61">
        <f t="shared" si="14"/>
        <v>0</v>
      </c>
      <c r="AK61">
        <f t="shared" si="15"/>
        <v>1</v>
      </c>
      <c r="AL61">
        <f t="shared" si="16"/>
        <v>0</v>
      </c>
      <c r="AM61">
        <f t="shared" si="17"/>
        <v>1</v>
      </c>
      <c r="AN61">
        <f t="shared" si="18"/>
        <v>0</v>
      </c>
      <c r="AO61">
        <f t="shared" si="19"/>
        <v>0</v>
      </c>
      <c r="AP61">
        <f t="shared" si="20"/>
        <v>1</v>
      </c>
      <c r="AQ61">
        <f t="shared" si="21"/>
        <v>1</v>
      </c>
      <c r="AR61">
        <f t="shared" si="22"/>
        <v>1</v>
      </c>
      <c r="AS61">
        <f t="shared" si="23"/>
        <v>1</v>
      </c>
      <c r="AT61">
        <f t="shared" si="24"/>
        <v>1</v>
      </c>
      <c r="AU61">
        <f t="shared" si="25"/>
        <v>1</v>
      </c>
      <c r="AV61">
        <f t="shared" si="26"/>
        <v>0</v>
      </c>
      <c r="AW61">
        <f t="shared" si="27"/>
        <v>0</v>
      </c>
      <c r="AX61">
        <f t="shared" si="28"/>
        <v>0</v>
      </c>
      <c r="AY61">
        <f t="shared" si="29"/>
        <v>0</v>
      </c>
      <c r="BD61" s="3" t="str">
        <f t="shared" si="30"/>
        <v>values ('W',59,'Jenn',20,'Female','Some College','Never',1,0,0,0,0,0,0,1,0,0,0,0,0,0,0,1,0,1,0,0,1,1,1,1,1,1,0,0,0,0,7,5,6,5,5,5,5,6,'');</v>
      </c>
    </row>
    <row r="62" spans="1:56" ht="15.75" customHeight="1" x14ac:dyDescent="0.2">
      <c r="A62" s="1">
        <v>42501.610902222223</v>
      </c>
      <c r="B62" s="2" t="s">
        <v>250</v>
      </c>
      <c r="C62" t="s">
        <v>250</v>
      </c>
      <c r="D62" s="2" t="s">
        <v>21</v>
      </c>
      <c r="E62" s="2" t="s">
        <v>55</v>
      </c>
      <c r="F62" s="2" t="s">
        <v>38</v>
      </c>
      <c r="G62" s="2" t="s">
        <v>250</v>
      </c>
      <c r="H62" s="2" t="s">
        <v>35</v>
      </c>
      <c r="I62" s="2" t="s">
        <v>57</v>
      </c>
      <c r="J62" s="2" t="s">
        <v>186</v>
      </c>
      <c r="K62" s="2" t="s">
        <v>187</v>
      </c>
      <c r="L62" s="2">
        <v>4</v>
      </c>
      <c r="M62" s="2">
        <v>6</v>
      </c>
      <c r="N62" s="2">
        <v>6</v>
      </c>
      <c r="O62" s="2">
        <v>5</v>
      </c>
      <c r="P62" s="2">
        <v>7</v>
      </c>
      <c r="Q62" s="2">
        <v>7</v>
      </c>
      <c r="R62" s="2">
        <v>7</v>
      </c>
      <c r="S62" s="2">
        <v>7</v>
      </c>
      <c r="U62" s="2">
        <v>60</v>
      </c>
      <c r="V62">
        <f t="shared" si="0"/>
        <v>0</v>
      </c>
      <c r="W62">
        <f t="shared" si="1"/>
        <v>0</v>
      </c>
      <c r="X62">
        <f t="shared" si="2"/>
        <v>0</v>
      </c>
      <c r="Y62">
        <f t="shared" si="3"/>
        <v>0</v>
      </c>
      <c r="Z62">
        <f t="shared" si="4"/>
        <v>0</v>
      </c>
      <c r="AA62">
        <f t="shared" si="5"/>
        <v>0</v>
      </c>
      <c r="AB62">
        <f t="shared" si="6"/>
        <v>0</v>
      </c>
      <c r="AC62">
        <f t="shared" si="7"/>
        <v>1</v>
      </c>
      <c r="AD62">
        <f t="shared" si="8"/>
        <v>0</v>
      </c>
      <c r="AE62">
        <f t="shared" si="9"/>
        <v>1</v>
      </c>
      <c r="AF62">
        <f t="shared" si="10"/>
        <v>0</v>
      </c>
      <c r="AG62">
        <f t="shared" si="11"/>
        <v>0</v>
      </c>
      <c r="AH62">
        <f t="shared" si="12"/>
        <v>0</v>
      </c>
      <c r="AI62">
        <f t="shared" si="13"/>
        <v>0</v>
      </c>
      <c r="AJ62">
        <f t="shared" si="14"/>
        <v>0</v>
      </c>
      <c r="AK62">
        <f t="shared" si="15"/>
        <v>0</v>
      </c>
      <c r="AL62">
        <f t="shared" si="16"/>
        <v>0</v>
      </c>
      <c r="AM62">
        <f t="shared" si="17"/>
        <v>1</v>
      </c>
      <c r="AN62">
        <f t="shared" si="18"/>
        <v>0</v>
      </c>
      <c r="AO62">
        <f t="shared" si="19"/>
        <v>0</v>
      </c>
      <c r="AP62">
        <f t="shared" si="20"/>
        <v>0</v>
      </c>
      <c r="AQ62">
        <f t="shared" si="21"/>
        <v>0</v>
      </c>
      <c r="AR62">
        <f t="shared" si="22"/>
        <v>0</v>
      </c>
      <c r="AS62">
        <f t="shared" si="23"/>
        <v>1</v>
      </c>
      <c r="AT62">
        <f t="shared" si="24"/>
        <v>0</v>
      </c>
      <c r="AU62">
        <f t="shared" si="25"/>
        <v>0</v>
      </c>
      <c r="AV62">
        <f t="shared" si="26"/>
        <v>0</v>
      </c>
      <c r="AW62">
        <f t="shared" si="27"/>
        <v>0</v>
      </c>
      <c r="AX62">
        <f t="shared" si="28"/>
        <v>0</v>
      </c>
      <c r="AY62">
        <f t="shared" si="29"/>
        <v>1</v>
      </c>
      <c r="BD62" s="3" t="str">
        <f t="shared" si="30"/>
        <v>values ('W',60,' ', ,'Female','4-Year College','Never',0,0,0,0,0,0,0,1,0,1,0,0,0,0,0,0,0,1,0,0,0,0,0,1,0,0,0,0,0,1,4,6,6,5,7,7,7,7,'');</v>
      </c>
    </row>
    <row r="63" spans="1:56" ht="15.75" customHeight="1" x14ac:dyDescent="0.2">
      <c r="A63" s="1">
        <v>42501.611801620369</v>
      </c>
      <c r="B63" s="2" t="s">
        <v>188</v>
      </c>
      <c r="C63" s="2">
        <v>19</v>
      </c>
      <c r="D63" s="2" t="s">
        <v>31</v>
      </c>
      <c r="E63" s="2" t="s">
        <v>45</v>
      </c>
      <c r="F63" s="2" t="s">
        <v>23</v>
      </c>
      <c r="G63" s="2" t="s">
        <v>34</v>
      </c>
      <c r="H63" s="2" t="s">
        <v>35</v>
      </c>
      <c r="I63" s="2" t="s">
        <v>61</v>
      </c>
      <c r="J63" s="2" t="s">
        <v>62</v>
      </c>
      <c r="K63" s="2" t="s">
        <v>105</v>
      </c>
      <c r="L63" s="2">
        <v>6</v>
      </c>
      <c r="M63" s="2">
        <v>6</v>
      </c>
      <c r="N63" s="2">
        <v>3</v>
      </c>
      <c r="O63" s="2">
        <v>3</v>
      </c>
      <c r="P63" s="2">
        <v>6</v>
      </c>
      <c r="Q63" s="2">
        <v>7</v>
      </c>
      <c r="R63" s="2">
        <v>7</v>
      </c>
      <c r="S63" s="2">
        <v>-1</v>
      </c>
      <c r="U63" s="2">
        <v>61</v>
      </c>
      <c r="V63">
        <f t="shared" si="0"/>
        <v>0</v>
      </c>
      <c r="W63">
        <f t="shared" si="1"/>
        <v>0</v>
      </c>
      <c r="X63">
        <f t="shared" si="2"/>
        <v>0</v>
      </c>
      <c r="Y63">
        <f t="shared" si="3"/>
        <v>1</v>
      </c>
      <c r="Z63">
        <f t="shared" si="4"/>
        <v>0</v>
      </c>
      <c r="AA63">
        <f t="shared" si="5"/>
        <v>0</v>
      </c>
      <c r="AB63">
        <f t="shared" si="6"/>
        <v>0</v>
      </c>
      <c r="AC63">
        <f t="shared" si="7"/>
        <v>1</v>
      </c>
      <c r="AD63">
        <f t="shared" si="8"/>
        <v>0</v>
      </c>
      <c r="AE63">
        <f t="shared" si="9"/>
        <v>1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0</v>
      </c>
      <c r="AK63">
        <f t="shared" si="15"/>
        <v>1</v>
      </c>
      <c r="AL63">
        <f t="shared" si="16"/>
        <v>0</v>
      </c>
      <c r="AM63">
        <f t="shared" si="17"/>
        <v>1</v>
      </c>
      <c r="AN63">
        <f t="shared" si="18"/>
        <v>0</v>
      </c>
      <c r="AO63">
        <f t="shared" si="19"/>
        <v>0</v>
      </c>
      <c r="AP63">
        <f t="shared" si="20"/>
        <v>1</v>
      </c>
      <c r="AQ63">
        <f t="shared" si="21"/>
        <v>1</v>
      </c>
      <c r="AR63">
        <f t="shared" si="22"/>
        <v>0</v>
      </c>
      <c r="AS63">
        <f t="shared" si="23"/>
        <v>0</v>
      </c>
      <c r="AT63">
        <f t="shared" si="24"/>
        <v>0</v>
      </c>
      <c r="AU63">
        <f t="shared" si="25"/>
        <v>1</v>
      </c>
      <c r="AV63">
        <f t="shared" si="26"/>
        <v>1</v>
      </c>
      <c r="AW63">
        <f t="shared" si="27"/>
        <v>1</v>
      </c>
      <c r="AX63">
        <f t="shared" si="28"/>
        <v>0</v>
      </c>
      <c r="AY63">
        <f t="shared" si="29"/>
        <v>0</v>
      </c>
      <c r="BD63" s="3" t="str">
        <f t="shared" si="30"/>
        <v>values ('W',61,'Lucas',19,'Male','High School','One Year - Three Years',0,0,0,1,0,0,0,1,0,1,0,0,0,0,0,1,0,1,0,0,1,1,0,0,0,1,1,1,0,0,6,6,3,3,6,7,7,-1,'');</v>
      </c>
    </row>
    <row r="64" spans="1:56" ht="15.75" customHeight="1" x14ac:dyDescent="0.2">
      <c r="A64" s="1">
        <v>42501.612326793984</v>
      </c>
      <c r="B64" s="2" t="s">
        <v>189</v>
      </c>
      <c r="C64" s="2">
        <v>17</v>
      </c>
      <c r="D64" s="2" t="s">
        <v>31</v>
      </c>
      <c r="E64" s="2" t="s">
        <v>45</v>
      </c>
      <c r="F64" s="2" t="s">
        <v>38</v>
      </c>
      <c r="G64" s="2" t="s">
        <v>250</v>
      </c>
      <c r="H64" s="2" t="s">
        <v>250</v>
      </c>
      <c r="I64" s="2" t="s">
        <v>250</v>
      </c>
      <c r="J64" s="2" t="s">
        <v>250</v>
      </c>
      <c r="K64" s="2" t="s">
        <v>250</v>
      </c>
      <c r="L64" s="2">
        <v>-1</v>
      </c>
      <c r="M64" s="2">
        <v>-1</v>
      </c>
      <c r="N64" s="2">
        <v>-1</v>
      </c>
      <c r="O64" s="2">
        <v>-1</v>
      </c>
      <c r="P64" s="2">
        <v>-1</v>
      </c>
      <c r="Q64" s="2">
        <v>-1</v>
      </c>
      <c r="R64" s="2">
        <v>-1</v>
      </c>
      <c r="S64" s="2">
        <v>-1</v>
      </c>
      <c r="U64" s="2">
        <v>62</v>
      </c>
      <c r="V64">
        <f t="shared" si="0"/>
        <v>0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0</v>
      </c>
      <c r="AK64">
        <f t="shared" si="15"/>
        <v>0</v>
      </c>
      <c r="AL64">
        <f t="shared" si="16"/>
        <v>0</v>
      </c>
      <c r="AM64">
        <f t="shared" si="17"/>
        <v>0</v>
      </c>
      <c r="AN64">
        <f t="shared" si="18"/>
        <v>0</v>
      </c>
      <c r="AO64">
        <f t="shared" si="19"/>
        <v>0</v>
      </c>
      <c r="AP64">
        <f t="shared" si="20"/>
        <v>0</v>
      </c>
      <c r="AQ64">
        <f t="shared" si="21"/>
        <v>0</v>
      </c>
      <c r="AR64">
        <f t="shared" si="22"/>
        <v>0</v>
      </c>
      <c r="AS64">
        <f t="shared" si="23"/>
        <v>0</v>
      </c>
      <c r="AT64">
        <f t="shared" si="24"/>
        <v>0</v>
      </c>
      <c r="AU64">
        <f t="shared" si="25"/>
        <v>0</v>
      </c>
      <c r="AV64">
        <f t="shared" si="26"/>
        <v>0</v>
      </c>
      <c r="AW64">
        <f t="shared" si="27"/>
        <v>0</v>
      </c>
      <c r="AX64">
        <f t="shared" si="28"/>
        <v>0</v>
      </c>
      <c r="AY64">
        <f t="shared" si="29"/>
        <v>0</v>
      </c>
      <c r="BD64" s="3" t="str">
        <f t="shared" ref="BD64:BD105" si="31">"values ('W',"&amp;U64&amp;",'"&amp;B64&amp;"',"&amp;C64&amp;",'"&amp;D64&amp;"','"&amp;E64&amp;"','"&amp;F64&amp;"',"&amp;V64&amp;","&amp;W64&amp;","&amp;X64&amp;","&amp;Y64&amp;","&amp;Z64&amp;","&amp;AA64&amp;","&amp;AB64&amp;","&amp;AC64&amp;","&amp;AD64&amp;","&amp;AE64&amp;","&amp;AF64&amp;","&amp;AG64&amp;","&amp;AH64&amp;","&amp;AI64&amp;","&amp;AJ64&amp;","&amp;AK64&amp;","&amp;AL64&amp;","&amp;AM64&amp;","&amp;AN64&amp;","&amp;AO64&amp;","&amp;AP64&amp;","&amp;AQ64&amp;","&amp;AR64&amp;","&amp;AS64&amp;","&amp;AT64&amp;","&amp;AU64&amp;","&amp;AV64&amp;","&amp;AW64&amp;","&amp;AX64&amp;","&amp;AY64&amp;","&amp;L64&amp;","&amp;M64&amp;","&amp;N64&amp;","&amp;O64&amp;","&amp;P64&amp;","&amp;Q64&amp;","&amp;R64&amp;","&amp;S64&amp;",'"&amp;T64&amp;"');"</f>
        <v>values ('W',62,'Aidan Mircy',17,'Male','High School','Never',0,0,0,0,0,0,0,0,0,0,0,0,0,0,0,0,0,0,0,0,0,0,0,0,0,0,0,0,0,0,-1,-1,-1,-1,-1,-1,-1,-1,'');</v>
      </c>
    </row>
    <row r="65" spans="1:56" ht="15.75" customHeight="1" x14ac:dyDescent="0.2">
      <c r="A65" s="1">
        <v>42501.613220231477</v>
      </c>
      <c r="B65" s="2" t="s">
        <v>190</v>
      </c>
      <c r="C65" s="2">
        <v>29</v>
      </c>
      <c r="D65" s="2" t="s">
        <v>31</v>
      </c>
      <c r="E65" s="2" t="s">
        <v>55</v>
      </c>
      <c r="F65" s="2" t="s">
        <v>33</v>
      </c>
      <c r="G65" s="2" t="s">
        <v>185</v>
      </c>
      <c r="H65" s="2" t="s">
        <v>40</v>
      </c>
      <c r="I65" s="2" t="s">
        <v>103</v>
      </c>
      <c r="J65" s="2" t="s">
        <v>42</v>
      </c>
      <c r="K65" s="2" t="s">
        <v>105</v>
      </c>
      <c r="L65" s="2">
        <v>6</v>
      </c>
      <c r="M65" s="2">
        <v>6</v>
      </c>
      <c r="N65" s="2">
        <v>6</v>
      </c>
      <c r="O65" s="2">
        <v>6</v>
      </c>
      <c r="P65" s="2">
        <v>6</v>
      </c>
      <c r="Q65" s="2">
        <v>5</v>
      </c>
      <c r="R65" s="2">
        <v>6</v>
      </c>
      <c r="S65" s="2">
        <v>6</v>
      </c>
      <c r="U65" s="2">
        <v>63</v>
      </c>
      <c r="V65">
        <f t="shared" ref="V65:V109" si="32">IF(ISNUMBER(SEARCH("Ice Cream",G65)),1,0)</f>
        <v>1</v>
      </c>
      <c r="W65">
        <f t="shared" ref="W65:W109" si="33">IF(ISNUMBER(SEARCH("Jelly Bean",G65)),1,0)</f>
        <v>0</v>
      </c>
      <c r="X65">
        <f t="shared" ref="X65:X109" si="34">IF(ISNUMBER(SEARCH("KitKat",G65)),1,0)</f>
        <v>0</v>
      </c>
      <c r="Y65">
        <f t="shared" ref="Y65:Y109" si="35">IF(ISNUMBER(SEARCH("Lollipop",G65)),1,0)</f>
        <v>0</v>
      </c>
      <c r="Z65">
        <f t="shared" ref="Z65:Z109" si="36">IF(ISNUMBER(SEARCH("Marshmallow",G65)),1,0)</f>
        <v>0</v>
      </c>
      <c r="AA65">
        <f t="shared" ref="AA65:AA109" si="37">IF(ISNUMBER(SEARCH("Know",G65)),1,0)</f>
        <v>0</v>
      </c>
      <c r="AB65">
        <f t="shared" ref="AB65:AB109" si="38">IF(ISNUMBER(SEARCH("N/A",G65)),1,0)</f>
        <v>0</v>
      </c>
      <c r="AC65">
        <f t="shared" ref="AC65:AC109" si="39">IF(ISNUMBER(SEARCH("Your Location",H65)),1,0)</f>
        <v>1</v>
      </c>
      <c r="AD65">
        <f t="shared" ref="AD65:AD109" si="40">IF(ISNUMBER(SEARCH("Your Messages",H65)),1,0)</f>
        <v>0</v>
      </c>
      <c r="AE65">
        <f t="shared" ref="AE65:AE109" si="41">IF(ISNUMBER(SEARCH("Your Contacts",H65)),1,0)</f>
        <v>0</v>
      </c>
      <c r="AF65">
        <f t="shared" ref="AF65:AF109" si="42">IF(ISNUMBER(SEARCH("Phone Calls",H65)),1,0)</f>
        <v>0</v>
      </c>
      <c r="AG65">
        <f t="shared" ref="AG65:AG109" si="43">IF(ISNUMBER(SEARCH("Your Personal Information",H65)),1,0)</f>
        <v>0</v>
      </c>
      <c r="AH65">
        <f t="shared" ref="AH65:AH109" si="44">IF(ISNUMBER(SEARCH("Storage",H65)),1,0)</f>
        <v>0</v>
      </c>
      <c r="AI65">
        <f t="shared" ref="AI65:AI109" si="45">IF(ISNUMBER(SEARCH("Your Accounts",H65)),1,0)</f>
        <v>0</v>
      </c>
      <c r="AJ65">
        <f t="shared" ref="AJ65:AJ109" si="46">IF(ISNUMBER(SEARCH("Other.",H65)),1,0)</f>
        <v>0</v>
      </c>
      <c r="AK65">
        <f t="shared" ref="AK65:AK109" si="47">IF(ISNUMBER(SEARCH("Access your approx location",I65)),1,0)</f>
        <v>1</v>
      </c>
      <c r="AL65">
        <f t="shared" ref="AL65:AL109" si="48">IF(ISNUMBER(SEARCH("View local Wi-Fi Connections",I65)),1,0)</f>
        <v>1</v>
      </c>
      <c r="AM65">
        <f t="shared" ref="AM65:AM109" si="49">IF(ISNUMBER(SEARCH("Access your precise location",I65)),1,0)</f>
        <v>1</v>
      </c>
      <c r="AN65">
        <f t="shared" ref="AN65:AN109" si="50">IF(ISNUMBER(SEARCH("Update your Google",I65)),1,0)</f>
        <v>1</v>
      </c>
      <c r="AO65">
        <f t="shared" ref="AO65:AO109" si="51">IF(ISNUMBER(SEARCH("Change network connectivity State",I65)),1,0)</f>
        <v>0</v>
      </c>
      <c r="AP65">
        <f t="shared" ref="AP65:AP109" si="52">IF(ISNUMBER(SEARCH("Initiate a phone call without using the Dialer",J65)),1,0)</f>
        <v>1</v>
      </c>
      <c r="AQ65">
        <f t="shared" ref="AQ65:AQ109" si="53">IF(ISNUMBER(SEARCH("Read your call log",J65)),1,0)</f>
        <v>0</v>
      </c>
      <c r="AR65">
        <f t="shared" ref="AR65:AR109" si="54">IF(ISNUMBER(SEARCH("Read your voicemail",J65)),1,0)</f>
        <v>0</v>
      </c>
      <c r="AS65">
        <f t="shared" ref="AS65:AS109" si="55">IF(ISNUMBER(SEARCH("Add voicemails into the system",J65)),1,0)</f>
        <v>0</v>
      </c>
      <c r="AT65">
        <f t="shared" ref="AT65:AT109" si="56">IF(ISNUMBER(SEARCH("Record an Audio using your phones microphone",J65)),1,0)</f>
        <v>0</v>
      </c>
      <c r="AU65">
        <f t="shared" ref="AU65:AU109" si="57">IF(ISNUMBER(SEARCH("Access your Facebook Account",K65)),1,0)</f>
        <v>1</v>
      </c>
      <c r="AV65">
        <f t="shared" ref="AV65:AV109" si="58">IF(ISNUMBER(SEARCH("Read your contacts data",K65)),1,0)</f>
        <v>1</v>
      </c>
      <c r="AW65">
        <f t="shared" ref="AW65:AW109" si="59">IF(ISNUMBER(SEARCH("Update your contacts data",K65)),1,0)</f>
        <v>1</v>
      </c>
      <c r="AX65">
        <f t="shared" ref="AX65:AX109" si="60">IF(ISNUMBER(SEARCH("Read your messages",K65)),1,0)</f>
        <v>0</v>
      </c>
      <c r="AY65">
        <f t="shared" ref="AY65:AY109" si="61">IF(ISNUMBER(SEARCH("Send messages to your contacts",K65)),1,0)</f>
        <v>0</v>
      </c>
      <c r="BD65" s="3" t="str">
        <f t="shared" si="31"/>
        <v>values ('W',63,'Jason B',29,'Male','4-Year College','More than three years',1,0,0,0,0,0,0,1,0,0,0,0,0,0,0,1,1,1,1,0,1,0,0,0,0,1,1,1,0,0,6,6,6,6,6,5,6,6,'');</v>
      </c>
    </row>
    <row r="66" spans="1:56" ht="15.75" customHeight="1" x14ac:dyDescent="0.2">
      <c r="A66" s="1">
        <v>42501.614511666667</v>
      </c>
      <c r="B66" s="2" t="s">
        <v>191</v>
      </c>
      <c r="C66" s="2">
        <v>28</v>
      </c>
      <c r="D66" s="2" t="s">
        <v>21</v>
      </c>
      <c r="E66" s="2" t="s">
        <v>32</v>
      </c>
      <c r="F66" s="2" t="s">
        <v>38</v>
      </c>
      <c r="G66" s="2" t="s">
        <v>22</v>
      </c>
      <c r="H66" s="2" t="s">
        <v>40</v>
      </c>
      <c r="I66" s="2" t="s">
        <v>28</v>
      </c>
      <c r="J66" s="2" t="s">
        <v>62</v>
      </c>
      <c r="K66" s="2" t="s">
        <v>81</v>
      </c>
      <c r="L66" s="2">
        <v>4</v>
      </c>
      <c r="M66" s="2">
        <v>4</v>
      </c>
      <c r="N66" s="2">
        <v>1</v>
      </c>
      <c r="O66" s="2">
        <v>1</v>
      </c>
      <c r="P66" s="2">
        <v>1</v>
      </c>
      <c r="Q66" s="2">
        <v>1</v>
      </c>
      <c r="R66" s="2">
        <v>4</v>
      </c>
      <c r="S66" s="2">
        <v>4</v>
      </c>
      <c r="T66" s="2" t="s">
        <v>192</v>
      </c>
      <c r="U66" s="2">
        <v>64</v>
      </c>
      <c r="V66">
        <f t="shared" si="32"/>
        <v>0</v>
      </c>
      <c r="W66">
        <f t="shared" si="33"/>
        <v>0</v>
      </c>
      <c r="X66">
        <f t="shared" si="34"/>
        <v>0</v>
      </c>
      <c r="Y66">
        <f t="shared" si="35"/>
        <v>0</v>
      </c>
      <c r="Z66">
        <f t="shared" si="36"/>
        <v>0</v>
      </c>
      <c r="AA66">
        <f t="shared" si="37"/>
        <v>0</v>
      </c>
      <c r="AB66">
        <f t="shared" si="38"/>
        <v>1</v>
      </c>
      <c r="AC66">
        <f t="shared" si="39"/>
        <v>1</v>
      </c>
      <c r="AD66">
        <f t="shared" si="40"/>
        <v>0</v>
      </c>
      <c r="AE66">
        <f t="shared" si="41"/>
        <v>0</v>
      </c>
      <c r="AF66">
        <f t="shared" si="42"/>
        <v>0</v>
      </c>
      <c r="AG66">
        <f t="shared" si="43"/>
        <v>0</v>
      </c>
      <c r="AH66">
        <f t="shared" si="44"/>
        <v>0</v>
      </c>
      <c r="AI66">
        <f t="shared" si="45"/>
        <v>0</v>
      </c>
      <c r="AJ66">
        <f t="shared" si="46"/>
        <v>0</v>
      </c>
      <c r="AK66">
        <f t="shared" si="47"/>
        <v>1</v>
      </c>
      <c r="AL66">
        <f t="shared" si="48"/>
        <v>1</v>
      </c>
      <c r="AM66">
        <f t="shared" si="49"/>
        <v>1</v>
      </c>
      <c r="AN66">
        <f t="shared" si="50"/>
        <v>0</v>
      </c>
      <c r="AO66">
        <f t="shared" si="51"/>
        <v>0</v>
      </c>
      <c r="AP66">
        <f t="shared" si="52"/>
        <v>1</v>
      </c>
      <c r="AQ66">
        <f t="shared" si="53"/>
        <v>1</v>
      </c>
      <c r="AR66">
        <f t="shared" si="54"/>
        <v>0</v>
      </c>
      <c r="AS66">
        <f t="shared" si="55"/>
        <v>0</v>
      </c>
      <c r="AT66">
        <f t="shared" si="56"/>
        <v>0</v>
      </c>
      <c r="AU66">
        <f t="shared" si="57"/>
        <v>1</v>
      </c>
      <c r="AV66">
        <f t="shared" si="58"/>
        <v>1</v>
      </c>
      <c r="AW66">
        <f t="shared" si="59"/>
        <v>0</v>
      </c>
      <c r="AX66">
        <f t="shared" si="60"/>
        <v>1</v>
      </c>
      <c r="AY66">
        <f t="shared" si="61"/>
        <v>0</v>
      </c>
      <c r="BD66" s="3" t="str">
        <f t="shared" si="31"/>
        <v>values ('W',64,'Kate Sick',28,'Female','Gradate Degree','Never',0,0,0,0,0,0,1,1,0,0,0,0,0,0,0,1,1,1,0,0,1,1,0,0,0,1,1,0,1,0,4,4,1,1,1,1,4,4,'The permissions didn't impact me much because I wasn't entering any of my personal info or using my own devices.');</v>
      </c>
    </row>
    <row r="67" spans="1:56" ht="15.75" customHeight="1" x14ac:dyDescent="0.2">
      <c r="A67" s="1">
        <v>42501.615736736116</v>
      </c>
      <c r="B67" s="2" t="s">
        <v>193</v>
      </c>
      <c r="C67" s="2">
        <v>14</v>
      </c>
      <c r="D67" s="2" t="s">
        <v>31</v>
      </c>
      <c r="E67" s="2" t="s">
        <v>24</v>
      </c>
      <c r="F67" s="2" t="s">
        <v>23</v>
      </c>
      <c r="G67" s="2" t="s">
        <v>26</v>
      </c>
      <c r="H67" s="2" t="s">
        <v>35</v>
      </c>
      <c r="I67" s="2" t="s">
        <v>64</v>
      </c>
      <c r="J67" s="2" t="s">
        <v>76</v>
      </c>
      <c r="K67" s="2" t="s">
        <v>89</v>
      </c>
      <c r="L67" s="2">
        <v>6</v>
      </c>
      <c r="M67" s="2">
        <v>7</v>
      </c>
      <c r="N67" s="2">
        <v>3</v>
      </c>
      <c r="O67" s="2">
        <v>6</v>
      </c>
      <c r="P67" s="2">
        <v>7</v>
      </c>
      <c r="Q67" s="2">
        <v>7</v>
      </c>
      <c r="R67" s="2">
        <v>4</v>
      </c>
      <c r="S67" s="2">
        <v>3</v>
      </c>
      <c r="U67" s="2">
        <v>65</v>
      </c>
      <c r="V67">
        <f t="shared" si="32"/>
        <v>0</v>
      </c>
      <c r="W67">
        <f t="shared" si="33"/>
        <v>0</v>
      </c>
      <c r="X67">
        <f t="shared" si="34"/>
        <v>1</v>
      </c>
      <c r="Y67">
        <f t="shared" si="35"/>
        <v>0</v>
      </c>
      <c r="Z67">
        <f t="shared" si="36"/>
        <v>0</v>
      </c>
      <c r="AA67">
        <f t="shared" si="37"/>
        <v>0</v>
      </c>
      <c r="AB67">
        <f t="shared" si="38"/>
        <v>0</v>
      </c>
      <c r="AC67">
        <f t="shared" si="39"/>
        <v>1</v>
      </c>
      <c r="AD67">
        <f t="shared" si="40"/>
        <v>0</v>
      </c>
      <c r="AE67">
        <f t="shared" si="41"/>
        <v>1</v>
      </c>
      <c r="AF67">
        <f t="shared" si="42"/>
        <v>0</v>
      </c>
      <c r="AG67">
        <f t="shared" si="43"/>
        <v>0</v>
      </c>
      <c r="AH67">
        <f t="shared" si="44"/>
        <v>0</v>
      </c>
      <c r="AI67">
        <f t="shared" si="45"/>
        <v>0</v>
      </c>
      <c r="AJ67">
        <f t="shared" si="46"/>
        <v>0</v>
      </c>
      <c r="AK67">
        <f t="shared" si="47"/>
        <v>1</v>
      </c>
      <c r="AL67">
        <f t="shared" si="48"/>
        <v>0</v>
      </c>
      <c r="AM67">
        <f t="shared" si="49"/>
        <v>1</v>
      </c>
      <c r="AN67">
        <f t="shared" si="50"/>
        <v>1</v>
      </c>
      <c r="AO67">
        <f t="shared" si="51"/>
        <v>0</v>
      </c>
      <c r="AP67">
        <f t="shared" si="52"/>
        <v>1</v>
      </c>
      <c r="AQ67">
        <f t="shared" si="53"/>
        <v>1</v>
      </c>
      <c r="AR67">
        <f t="shared" si="54"/>
        <v>1</v>
      </c>
      <c r="AS67">
        <f t="shared" si="55"/>
        <v>1</v>
      </c>
      <c r="AT67">
        <f t="shared" si="56"/>
        <v>0</v>
      </c>
      <c r="AU67">
        <f t="shared" si="57"/>
        <v>1</v>
      </c>
      <c r="AV67">
        <f t="shared" si="58"/>
        <v>1</v>
      </c>
      <c r="AW67">
        <f t="shared" si="59"/>
        <v>1</v>
      </c>
      <c r="AX67">
        <f t="shared" si="60"/>
        <v>1</v>
      </c>
      <c r="AY67">
        <f t="shared" si="61"/>
        <v>1</v>
      </c>
      <c r="BD67" s="3" t="str">
        <f t="shared" si="31"/>
        <v>values ('W',65,'Michael Sebrero',14,'Male','Prefer Not to Disclose','One Year - Three Years',0,0,1,0,0,0,0,1,0,1,0,0,0,0,0,1,0,1,1,0,1,1,1,1,0,1,1,1,1,1,6,7,3,6,7,7,4,3,'');</v>
      </c>
    </row>
    <row r="68" spans="1:56" ht="15.75" customHeight="1" x14ac:dyDescent="0.2">
      <c r="A68" s="1">
        <v>42501.61673436343</v>
      </c>
      <c r="B68" s="2" t="s">
        <v>194</v>
      </c>
      <c r="C68" s="2">
        <v>15</v>
      </c>
      <c r="D68" s="2" t="s">
        <v>31</v>
      </c>
      <c r="E68" s="2" t="s">
        <v>45</v>
      </c>
      <c r="F68" s="2" t="s">
        <v>25</v>
      </c>
      <c r="G68" s="2" t="s">
        <v>39</v>
      </c>
      <c r="H68" s="2" t="s">
        <v>40</v>
      </c>
      <c r="I68" s="2" t="s">
        <v>64</v>
      </c>
      <c r="J68" s="2" t="s">
        <v>29</v>
      </c>
      <c r="K68" s="2" t="s">
        <v>195</v>
      </c>
      <c r="L68" s="2">
        <v>7</v>
      </c>
      <c r="M68" s="2">
        <v>7</v>
      </c>
      <c r="N68" s="2">
        <v>7</v>
      </c>
      <c r="O68" s="2">
        <v>4</v>
      </c>
      <c r="P68" s="2">
        <v>7</v>
      </c>
      <c r="Q68" s="2">
        <v>7</v>
      </c>
      <c r="R68" s="2">
        <v>7</v>
      </c>
      <c r="S68" s="2">
        <v>5</v>
      </c>
      <c r="U68" s="2">
        <v>66</v>
      </c>
      <c r="V68">
        <f t="shared" si="32"/>
        <v>0</v>
      </c>
      <c r="W68">
        <f t="shared" si="33"/>
        <v>0</v>
      </c>
      <c r="X68">
        <f t="shared" si="34"/>
        <v>0</v>
      </c>
      <c r="Y68">
        <f t="shared" si="35"/>
        <v>0</v>
      </c>
      <c r="Z68">
        <f t="shared" si="36"/>
        <v>0</v>
      </c>
      <c r="AA68">
        <f t="shared" si="37"/>
        <v>1</v>
      </c>
      <c r="AB68">
        <f t="shared" si="38"/>
        <v>0</v>
      </c>
      <c r="AC68">
        <f t="shared" si="39"/>
        <v>1</v>
      </c>
      <c r="AD68">
        <f t="shared" si="40"/>
        <v>0</v>
      </c>
      <c r="AE68">
        <f t="shared" si="41"/>
        <v>0</v>
      </c>
      <c r="AF68">
        <f t="shared" si="42"/>
        <v>0</v>
      </c>
      <c r="AG68">
        <f t="shared" si="43"/>
        <v>0</v>
      </c>
      <c r="AH68">
        <f t="shared" si="44"/>
        <v>0</v>
      </c>
      <c r="AI68">
        <f t="shared" si="45"/>
        <v>0</v>
      </c>
      <c r="AJ68">
        <f t="shared" si="46"/>
        <v>0</v>
      </c>
      <c r="AK68">
        <f t="shared" si="47"/>
        <v>1</v>
      </c>
      <c r="AL68">
        <f t="shared" si="48"/>
        <v>0</v>
      </c>
      <c r="AM68">
        <f t="shared" si="49"/>
        <v>1</v>
      </c>
      <c r="AN68">
        <f t="shared" si="50"/>
        <v>1</v>
      </c>
      <c r="AO68">
        <f t="shared" si="51"/>
        <v>0</v>
      </c>
      <c r="AP68">
        <f t="shared" si="52"/>
        <v>0</v>
      </c>
      <c r="AQ68">
        <f t="shared" si="53"/>
        <v>1</v>
      </c>
      <c r="AR68">
        <f t="shared" si="54"/>
        <v>1</v>
      </c>
      <c r="AS68">
        <f t="shared" si="55"/>
        <v>0</v>
      </c>
      <c r="AT68">
        <f t="shared" si="56"/>
        <v>1</v>
      </c>
      <c r="AU68">
        <f t="shared" si="57"/>
        <v>1</v>
      </c>
      <c r="AV68">
        <f t="shared" si="58"/>
        <v>1</v>
      </c>
      <c r="AW68">
        <f t="shared" si="59"/>
        <v>1</v>
      </c>
      <c r="AX68">
        <f t="shared" si="60"/>
        <v>1</v>
      </c>
      <c r="AY68">
        <f t="shared" si="61"/>
        <v>0</v>
      </c>
      <c r="BD68" s="3" t="str">
        <f t="shared" si="31"/>
        <v>values ('W',66,'Taran',15,'Male','High School','Less than a year',0,0,0,0,0,1,0,1,0,0,0,0,0,0,0,1,0,1,1,0,0,1,1,0,1,1,1,1,1,0,7,7,7,4,7,7,7,5,'');</v>
      </c>
    </row>
    <row r="69" spans="1:56" ht="15.75" customHeight="1" x14ac:dyDescent="0.2">
      <c r="A69" s="1">
        <v>42501.617947638893</v>
      </c>
      <c r="B69" s="2" t="s">
        <v>250</v>
      </c>
      <c r="C69" t="s">
        <v>250</v>
      </c>
      <c r="D69" s="2" t="s">
        <v>21</v>
      </c>
      <c r="E69" s="2" t="s">
        <v>49</v>
      </c>
      <c r="F69" s="2" t="s">
        <v>33</v>
      </c>
      <c r="G69" s="2" t="s">
        <v>26</v>
      </c>
      <c r="H69" s="2" t="s">
        <v>111</v>
      </c>
      <c r="I69" s="2" t="s">
        <v>57</v>
      </c>
      <c r="J69" s="2" t="s">
        <v>36</v>
      </c>
      <c r="K69" s="2" t="s">
        <v>43</v>
      </c>
      <c r="L69" s="2">
        <v>7</v>
      </c>
      <c r="M69" s="2">
        <v>-1</v>
      </c>
      <c r="N69" s="2">
        <v>1</v>
      </c>
      <c r="O69" s="2">
        <v>5</v>
      </c>
      <c r="P69" s="2">
        <v>7</v>
      </c>
      <c r="Q69" s="2">
        <v>7</v>
      </c>
      <c r="R69" s="2">
        <v>7</v>
      </c>
      <c r="S69" s="2">
        <v>1</v>
      </c>
      <c r="T69" s="2" t="s">
        <v>196</v>
      </c>
      <c r="U69" s="2">
        <v>67</v>
      </c>
      <c r="V69">
        <f t="shared" si="32"/>
        <v>0</v>
      </c>
      <c r="W69">
        <f t="shared" si="33"/>
        <v>0</v>
      </c>
      <c r="X69">
        <f t="shared" si="34"/>
        <v>1</v>
      </c>
      <c r="Y69">
        <f t="shared" si="35"/>
        <v>0</v>
      </c>
      <c r="Z69">
        <f t="shared" si="36"/>
        <v>0</v>
      </c>
      <c r="AA69">
        <f t="shared" si="37"/>
        <v>0</v>
      </c>
      <c r="AB69">
        <f t="shared" si="38"/>
        <v>0</v>
      </c>
      <c r="AC69">
        <f t="shared" si="39"/>
        <v>1</v>
      </c>
      <c r="AD69">
        <f t="shared" si="40"/>
        <v>0</v>
      </c>
      <c r="AE69">
        <f t="shared" si="41"/>
        <v>0</v>
      </c>
      <c r="AF69">
        <f t="shared" si="42"/>
        <v>1</v>
      </c>
      <c r="AG69">
        <f t="shared" si="43"/>
        <v>0</v>
      </c>
      <c r="AH69">
        <f t="shared" si="44"/>
        <v>0</v>
      </c>
      <c r="AI69">
        <f t="shared" si="45"/>
        <v>0</v>
      </c>
      <c r="AJ69">
        <f t="shared" si="46"/>
        <v>0</v>
      </c>
      <c r="AK69">
        <f t="shared" si="47"/>
        <v>0</v>
      </c>
      <c r="AL69">
        <f t="shared" si="48"/>
        <v>0</v>
      </c>
      <c r="AM69">
        <f t="shared" si="49"/>
        <v>1</v>
      </c>
      <c r="AN69">
        <f t="shared" si="50"/>
        <v>0</v>
      </c>
      <c r="AO69">
        <f t="shared" si="51"/>
        <v>0</v>
      </c>
      <c r="AP69">
        <f t="shared" si="52"/>
        <v>0</v>
      </c>
      <c r="AQ69">
        <f t="shared" si="53"/>
        <v>1</v>
      </c>
      <c r="AR69">
        <f t="shared" si="54"/>
        <v>0</v>
      </c>
      <c r="AS69">
        <f t="shared" si="55"/>
        <v>0</v>
      </c>
      <c r="AT69">
        <f t="shared" si="56"/>
        <v>0</v>
      </c>
      <c r="AU69">
        <f t="shared" si="57"/>
        <v>1</v>
      </c>
      <c r="AV69">
        <f t="shared" si="58"/>
        <v>0</v>
      </c>
      <c r="AW69">
        <f t="shared" si="59"/>
        <v>0</v>
      </c>
      <c r="AX69">
        <f t="shared" si="60"/>
        <v>0</v>
      </c>
      <c r="AY69">
        <f t="shared" si="61"/>
        <v>0</v>
      </c>
      <c r="BD69" s="3" t="str">
        <f t="shared" si="31"/>
        <v>values ('W',67,' ', ,'Female','Some College','More than three years',0,0,1,0,0,0,0,1,0,0,1,0,0,0,0,0,0,1,0,0,0,1,0,0,0,1,0,0,0,0,7,-1,1,5,7,7,7,1,'They are confusion and I'm hesitant to continue with them without reading what I'm clicking.');</v>
      </c>
    </row>
    <row r="70" spans="1:56" ht="15.75" customHeight="1" x14ac:dyDescent="0.2">
      <c r="A70" s="1">
        <v>42501.61885353009</v>
      </c>
      <c r="B70" s="2" t="s">
        <v>197</v>
      </c>
      <c r="C70" s="2">
        <v>15</v>
      </c>
      <c r="D70" s="2" t="s">
        <v>31</v>
      </c>
      <c r="E70" s="2" t="s">
        <v>45</v>
      </c>
      <c r="F70" s="2" t="s">
        <v>23</v>
      </c>
      <c r="G70" s="2" t="s">
        <v>59</v>
      </c>
      <c r="H70" s="2" t="s">
        <v>46</v>
      </c>
      <c r="I70" s="2" t="s">
        <v>95</v>
      </c>
      <c r="J70" s="2" t="s">
        <v>62</v>
      </c>
      <c r="K70" s="2" t="s">
        <v>198</v>
      </c>
      <c r="L70" s="2">
        <v>5</v>
      </c>
      <c r="M70" s="2">
        <v>4</v>
      </c>
      <c r="N70" s="2">
        <v>4</v>
      </c>
      <c r="O70" s="2">
        <v>3</v>
      </c>
      <c r="P70" s="2">
        <v>5</v>
      </c>
      <c r="Q70" s="2">
        <v>5</v>
      </c>
      <c r="R70" s="2">
        <v>7</v>
      </c>
      <c r="S70" s="2">
        <v>7</v>
      </c>
      <c r="T70" s="2" t="s">
        <v>199</v>
      </c>
      <c r="U70" s="2">
        <v>68</v>
      </c>
      <c r="V70">
        <f t="shared" si="32"/>
        <v>0</v>
      </c>
      <c r="W70">
        <f t="shared" si="33"/>
        <v>0</v>
      </c>
      <c r="X70">
        <f t="shared" si="34"/>
        <v>0</v>
      </c>
      <c r="Y70">
        <f t="shared" si="35"/>
        <v>0</v>
      </c>
      <c r="Z70">
        <f t="shared" si="36"/>
        <v>1</v>
      </c>
      <c r="AA70">
        <f t="shared" si="37"/>
        <v>0</v>
      </c>
      <c r="AB70">
        <f t="shared" si="38"/>
        <v>0</v>
      </c>
      <c r="AC70">
        <f t="shared" si="39"/>
        <v>1</v>
      </c>
      <c r="AD70">
        <f t="shared" si="40"/>
        <v>0</v>
      </c>
      <c r="AE70">
        <f t="shared" si="41"/>
        <v>1</v>
      </c>
      <c r="AF70">
        <f t="shared" si="42"/>
        <v>1</v>
      </c>
      <c r="AG70">
        <f t="shared" si="43"/>
        <v>0</v>
      </c>
      <c r="AH70">
        <f t="shared" si="44"/>
        <v>0</v>
      </c>
      <c r="AI70">
        <f t="shared" si="45"/>
        <v>0</v>
      </c>
      <c r="AJ70">
        <f t="shared" si="46"/>
        <v>0</v>
      </c>
      <c r="AK70">
        <f t="shared" si="47"/>
        <v>1</v>
      </c>
      <c r="AL70">
        <f t="shared" si="48"/>
        <v>1</v>
      </c>
      <c r="AM70">
        <f t="shared" si="49"/>
        <v>1</v>
      </c>
      <c r="AN70">
        <f t="shared" si="50"/>
        <v>1</v>
      </c>
      <c r="AO70">
        <f t="shared" si="51"/>
        <v>1</v>
      </c>
      <c r="AP70">
        <f t="shared" si="52"/>
        <v>1</v>
      </c>
      <c r="AQ70">
        <f t="shared" si="53"/>
        <v>1</v>
      </c>
      <c r="AR70">
        <f t="shared" si="54"/>
        <v>0</v>
      </c>
      <c r="AS70">
        <f t="shared" si="55"/>
        <v>0</v>
      </c>
      <c r="AT70">
        <f t="shared" si="56"/>
        <v>0</v>
      </c>
      <c r="AU70">
        <f t="shared" si="57"/>
        <v>0</v>
      </c>
      <c r="AV70">
        <f t="shared" si="58"/>
        <v>0</v>
      </c>
      <c r="AW70">
        <f t="shared" si="59"/>
        <v>1</v>
      </c>
      <c r="AX70">
        <f t="shared" si="60"/>
        <v>0</v>
      </c>
      <c r="AY70">
        <f t="shared" si="61"/>
        <v>1</v>
      </c>
      <c r="BD70" s="3" t="str">
        <f t="shared" si="31"/>
        <v>values ('W',68,'Will',15,'Male','High School','One Year - Three Years',0,0,0,0,1,0,0,1,0,1,1,0,0,0,0,1,1,1,1,1,1,1,0,0,0,0,0,1,0,1,5,4,4,3,5,5,7,7,'Nope');</v>
      </c>
    </row>
    <row r="71" spans="1:56" ht="15.75" customHeight="1" x14ac:dyDescent="0.2">
      <c r="A71" s="1">
        <v>42501.619668506944</v>
      </c>
      <c r="B71" s="2" t="s">
        <v>200</v>
      </c>
      <c r="C71" s="2">
        <v>17</v>
      </c>
      <c r="D71" s="2" t="s">
        <v>21</v>
      </c>
      <c r="E71" s="2" t="s">
        <v>45</v>
      </c>
      <c r="F71" s="2" t="s">
        <v>23</v>
      </c>
      <c r="G71" s="2" t="s">
        <v>39</v>
      </c>
      <c r="H71" s="2" t="s">
        <v>35</v>
      </c>
      <c r="I71" s="2" t="s">
        <v>28</v>
      </c>
      <c r="J71" s="2" t="s">
        <v>201</v>
      </c>
      <c r="K71" s="2" t="s">
        <v>68</v>
      </c>
      <c r="L71" s="2">
        <v>3</v>
      </c>
      <c r="M71" s="2">
        <v>4</v>
      </c>
      <c r="N71" s="2">
        <v>4</v>
      </c>
      <c r="O71" s="2">
        <v>3</v>
      </c>
      <c r="P71" s="2">
        <v>5</v>
      </c>
      <c r="Q71" s="2">
        <v>6</v>
      </c>
      <c r="R71" s="2">
        <v>7</v>
      </c>
      <c r="S71" s="2">
        <v>5</v>
      </c>
      <c r="U71" s="2">
        <v>69</v>
      </c>
      <c r="V71">
        <f t="shared" si="32"/>
        <v>0</v>
      </c>
      <c r="W71">
        <f t="shared" si="33"/>
        <v>0</v>
      </c>
      <c r="X71">
        <f t="shared" si="34"/>
        <v>0</v>
      </c>
      <c r="Y71">
        <f t="shared" si="35"/>
        <v>0</v>
      </c>
      <c r="Z71">
        <f t="shared" si="36"/>
        <v>0</v>
      </c>
      <c r="AA71">
        <f t="shared" si="37"/>
        <v>1</v>
      </c>
      <c r="AB71">
        <f t="shared" si="38"/>
        <v>0</v>
      </c>
      <c r="AC71">
        <f t="shared" si="39"/>
        <v>1</v>
      </c>
      <c r="AD71">
        <f t="shared" si="40"/>
        <v>0</v>
      </c>
      <c r="AE71">
        <f t="shared" si="41"/>
        <v>1</v>
      </c>
      <c r="AF71">
        <f t="shared" si="42"/>
        <v>0</v>
      </c>
      <c r="AG71">
        <f t="shared" si="43"/>
        <v>0</v>
      </c>
      <c r="AH71">
        <f t="shared" si="44"/>
        <v>0</v>
      </c>
      <c r="AI71">
        <f t="shared" si="45"/>
        <v>0</v>
      </c>
      <c r="AJ71">
        <f t="shared" si="46"/>
        <v>0</v>
      </c>
      <c r="AK71">
        <f t="shared" si="47"/>
        <v>1</v>
      </c>
      <c r="AL71">
        <f t="shared" si="48"/>
        <v>1</v>
      </c>
      <c r="AM71">
        <f t="shared" si="49"/>
        <v>1</v>
      </c>
      <c r="AN71">
        <f t="shared" si="50"/>
        <v>0</v>
      </c>
      <c r="AO71">
        <f t="shared" si="51"/>
        <v>0</v>
      </c>
      <c r="AP71">
        <f t="shared" si="52"/>
        <v>0</v>
      </c>
      <c r="AQ71">
        <f t="shared" si="53"/>
        <v>1</v>
      </c>
      <c r="AR71">
        <f t="shared" si="54"/>
        <v>0</v>
      </c>
      <c r="AS71">
        <f t="shared" si="55"/>
        <v>0</v>
      </c>
      <c r="AT71">
        <f t="shared" si="56"/>
        <v>1</v>
      </c>
      <c r="AU71">
        <f t="shared" si="57"/>
        <v>1</v>
      </c>
      <c r="AV71">
        <f t="shared" si="58"/>
        <v>1</v>
      </c>
      <c r="AW71">
        <f t="shared" si="59"/>
        <v>0</v>
      </c>
      <c r="AX71">
        <f t="shared" si="60"/>
        <v>0</v>
      </c>
      <c r="AY71">
        <f t="shared" si="61"/>
        <v>0</v>
      </c>
      <c r="BD71" s="3" t="str">
        <f t="shared" si="31"/>
        <v>values ('W',69,'Elyse Wyatt',17,'Female','High School','One Year - Three Years',0,0,0,0,0,1,0,1,0,1,0,0,0,0,0,1,1,1,0,0,0,1,0,0,1,1,1,0,0,0,3,4,4,3,5,6,7,5,'');</v>
      </c>
    </row>
    <row r="72" spans="1:56" ht="15.75" customHeight="1" x14ac:dyDescent="0.2">
      <c r="A72" s="1">
        <v>42501.621359131939</v>
      </c>
      <c r="B72" s="2" t="s">
        <v>250</v>
      </c>
      <c r="C72" t="s">
        <v>250</v>
      </c>
      <c r="D72" s="2" t="s">
        <v>31</v>
      </c>
      <c r="E72" s="2" t="s">
        <v>45</v>
      </c>
      <c r="F72" s="2" t="s">
        <v>23</v>
      </c>
      <c r="G72" s="2" t="s">
        <v>59</v>
      </c>
      <c r="H72" s="2" t="s">
        <v>46</v>
      </c>
      <c r="I72" s="2" t="s">
        <v>64</v>
      </c>
      <c r="J72" s="2" t="s">
        <v>96</v>
      </c>
      <c r="K72" s="2" t="s">
        <v>89</v>
      </c>
      <c r="L72" s="2">
        <v>7</v>
      </c>
      <c r="M72" s="2">
        <v>7</v>
      </c>
      <c r="N72" s="2">
        <v>5</v>
      </c>
      <c r="O72" s="2">
        <v>6</v>
      </c>
      <c r="P72" s="2">
        <v>6</v>
      </c>
      <c r="Q72" s="2">
        <v>7</v>
      </c>
      <c r="R72" s="2">
        <v>7</v>
      </c>
      <c r="S72" s="2">
        <v>1</v>
      </c>
      <c r="T72" s="2" t="s">
        <v>202</v>
      </c>
      <c r="U72" s="2">
        <v>70</v>
      </c>
      <c r="V72">
        <f t="shared" si="32"/>
        <v>0</v>
      </c>
      <c r="W72">
        <f t="shared" si="33"/>
        <v>0</v>
      </c>
      <c r="X72">
        <f t="shared" si="34"/>
        <v>0</v>
      </c>
      <c r="Y72">
        <f t="shared" si="35"/>
        <v>0</v>
      </c>
      <c r="Z72">
        <f t="shared" si="36"/>
        <v>1</v>
      </c>
      <c r="AA72">
        <f t="shared" si="37"/>
        <v>0</v>
      </c>
      <c r="AB72">
        <f t="shared" si="38"/>
        <v>0</v>
      </c>
      <c r="AC72">
        <f t="shared" si="39"/>
        <v>1</v>
      </c>
      <c r="AD72">
        <f t="shared" si="40"/>
        <v>0</v>
      </c>
      <c r="AE72">
        <f t="shared" si="41"/>
        <v>1</v>
      </c>
      <c r="AF72">
        <f t="shared" si="42"/>
        <v>1</v>
      </c>
      <c r="AG72">
        <f t="shared" si="43"/>
        <v>0</v>
      </c>
      <c r="AH72">
        <f t="shared" si="44"/>
        <v>0</v>
      </c>
      <c r="AI72">
        <f t="shared" si="45"/>
        <v>0</v>
      </c>
      <c r="AJ72">
        <f t="shared" si="46"/>
        <v>0</v>
      </c>
      <c r="AK72">
        <f t="shared" si="47"/>
        <v>1</v>
      </c>
      <c r="AL72">
        <f t="shared" si="48"/>
        <v>0</v>
      </c>
      <c r="AM72">
        <f t="shared" si="49"/>
        <v>1</v>
      </c>
      <c r="AN72">
        <f t="shared" si="50"/>
        <v>1</v>
      </c>
      <c r="AO72">
        <f t="shared" si="51"/>
        <v>0</v>
      </c>
      <c r="AP72">
        <f t="shared" si="52"/>
        <v>1</v>
      </c>
      <c r="AQ72">
        <f t="shared" si="53"/>
        <v>1</v>
      </c>
      <c r="AR72">
        <f t="shared" si="54"/>
        <v>1</v>
      </c>
      <c r="AS72">
        <f t="shared" si="55"/>
        <v>1</v>
      </c>
      <c r="AT72">
        <f t="shared" si="56"/>
        <v>1</v>
      </c>
      <c r="AU72">
        <f t="shared" si="57"/>
        <v>1</v>
      </c>
      <c r="AV72">
        <f t="shared" si="58"/>
        <v>1</v>
      </c>
      <c r="AW72">
        <f t="shared" si="59"/>
        <v>1</v>
      </c>
      <c r="AX72">
        <f t="shared" si="60"/>
        <v>1</v>
      </c>
      <c r="AY72">
        <f t="shared" si="61"/>
        <v>1</v>
      </c>
      <c r="BD72" s="3" t="str">
        <f t="shared" si="31"/>
        <v>values ('W',70,' ', ,'Male','High School','One Year - Three Years',0,0,0,0,1,0,0,1,0,1,1,0,0,0,0,1,0,1,1,0,1,1,1,1,1,1,1,1,1,1,7,7,5,6,6,7,7,1,'Isn't anything new to me because I've been routing my phone since Jelly Bean to have the level of control over app permissions before Android M Permission system existed');</v>
      </c>
    </row>
    <row r="73" spans="1:56" ht="15.75" customHeight="1" x14ac:dyDescent="0.2">
      <c r="A73" s="1">
        <v>42502.624021261574</v>
      </c>
      <c r="B73" s="2" t="s">
        <v>203</v>
      </c>
      <c r="C73" s="2">
        <v>17</v>
      </c>
      <c r="D73" s="2" t="s">
        <v>31</v>
      </c>
      <c r="E73" s="2" t="s">
        <v>45</v>
      </c>
      <c r="F73" s="2" t="s">
        <v>38</v>
      </c>
      <c r="G73" s="2" t="s">
        <v>22</v>
      </c>
      <c r="H73" s="2" t="s">
        <v>204</v>
      </c>
      <c r="I73" s="2" t="s">
        <v>103</v>
      </c>
      <c r="J73" s="2" t="s">
        <v>104</v>
      </c>
      <c r="K73" s="2" t="s">
        <v>105</v>
      </c>
      <c r="L73" s="2">
        <v>4</v>
      </c>
      <c r="M73" s="2">
        <v>5</v>
      </c>
      <c r="N73" s="2">
        <v>4</v>
      </c>
      <c r="O73" s="2">
        <v>4</v>
      </c>
      <c r="P73" s="2">
        <v>5</v>
      </c>
      <c r="Q73" s="2">
        <v>6</v>
      </c>
      <c r="R73" s="2">
        <v>7</v>
      </c>
      <c r="S73" s="2">
        <v>3</v>
      </c>
      <c r="U73" s="2">
        <v>71</v>
      </c>
      <c r="V73">
        <f t="shared" si="32"/>
        <v>0</v>
      </c>
      <c r="W73">
        <f t="shared" si="33"/>
        <v>0</v>
      </c>
      <c r="X73">
        <f t="shared" si="34"/>
        <v>0</v>
      </c>
      <c r="Y73">
        <f t="shared" si="35"/>
        <v>0</v>
      </c>
      <c r="Z73">
        <f t="shared" si="36"/>
        <v>0</v>
      </c>
      <c r="AA73">
        <f t="shared" si="37"/>
        <v>0</v>
      </c>
      <c r="AB73">
        <f t="shared" si="38"/>
        <v>1</v>
      </c>
      <c r="AC73">
        <f t="shared" si="39"/>
        <v>1</v>
      </c>
      <c r="AD73">
        <f t="shared" si="40"/>
        <v>1</v>
      </c>
      <c r="AE73">
        <f t="shared" si="41"/>
        <v>1</v>
      </c>
      <c r="AF73">
        <f t="shared" si="42"/>
        <v>1</v>
      </c>
      <c r="AG73">
        <f t="shared" si="43"/>
        <v>0</v>
      </c>
      <c r="AH73">
        <f t="shared" si="44"/>
        <v>1</v>
      </c>
      <c r="AI73">
        <f t="shared" si="45"/>
        <v>0</v>
      </c>
      <c r="AJ73">
        <f t="shared" si="46"/>
        <v>0</v>
      </c>
      <c r="AK73">
        <f t="shared" si="47"/>
        <v>1</v>
      </c>
      <c r="AL73">
        <f t="shared" si="48"/>
        <v>1</v>
      </c>
      <c r="AM73">
        <f t="shared" si="49"/>
        <v>1</v>
      </c>
      <c r="AN73">
        <f t="shared" si="50"/>
        <v>1</v>
      </c>
      <c r="AO73">
        <f t="shared" si="51"/>
        <v>0</v>
      </c>
      <c r="AP73">
        <f t="shared" si="52"/>
        <v>0</v>
      </c>
      <c r="AQ73">
        <f t="shared" si="53"/>
        <v>1</v>
      </c>
      <c r="AR73">
        <f t="shared" si="54"/>
        <v>1</v>
      </c>
      <c r="AS73">
        <f t="shared" si="55"/>
        <v>1</v>
      </c>
      <c r="AT73">
        <f t="shared" si="56"/>
        <v>0</v>
      </c>
      <c r="AU73">
        <f t="shared" si="57"/>
        <v>1</v>
      </c>
      <c r="AV73">
        <f t="shared" si="58"/>
        <v>1</v>
      </c>
      <c r="AW73">
        <f t="shared" si="59"/>
        <v>1</v>
      </c>
      <c r="AX73">
        <f t="shared" si="60"/>
        <v>0</v>
      </c>
      <c r="AY73">
        <f t="shared" si="61"/>
        <v>0</v>
      </c>
      <c r="BD73" s="3" t="str">
        <f t="shared" si="31"/>
        <v>values ('W',71,'Dylan Gomer',17,'Male','High School','Never',0,0,0,0,0,0,1,1,1,1,1,0,1,0,0,1,1,1,1,0,0,1,1,1,0,1,1,1,0,0,4,5,4,4,5,6,7,3,'');</v>
      </c>
    </row>
    <row r="74" spans="1:56" ht="15.75" customHeight="1" x14ac:dyDescent="0.2">
      <c r="A74" s="1">
        <v>42502.624893414351</v>
      </c>
      <c r="B74" s="2" t="s">
        <v>205</v>
      </c>
      <c r="C74" s="2">
        <v>26</v>
      </c>
      <c r="D74" s="2" t="s">
        <v>31</v>
      </c>
      <c r="E74" s="2" t="s">
        <v>32</v>
      </c>
      <c r="F74" s="2" t="s">
        <v>25</v>
      </c>
      <c r="G74" s="2" t="s">
        <v>39</v>
      </c>
      <c r="H74" s="2" t="s">
        <v>35</v>
      </c>
      <c r="I74" s="2" t="s">
        <v>41</v>
      </c>
      <c r="J74" s="2" t="s">
        <v>42</v>
      </c>
      <c r="K74" s="2" t="s">
        <v>73</v>
      </c>
      <c r="L74" s="2">
        <v>4</v>
      </c>
      <c r="M74" s="2">
        <v>6</v>
      </c>
      <c r="N74" s="2">
        <v>5</v>
      </c>
      <c r="O74" s="2">
        <v>6</v>
      </c>
      <c r="P74" s="2">
        <v>6</v>
      </c>
      <c r="Q74" s="2">
        <v>6</v>
      </c>
      <c r="R74" s="2">
        <v>7</v>
      </c>
      <c r="S74" s="2">
        <v>-1</v>
      </c>
      <c r="U74" s="2">
        <v>72</v>
      </c>
      <c r="V74">
        <f t="shared" si="32"/>
        <v>0</v>
      </c>
      <c r="W74">
        <f t="shared" si="33"/>
        <v>0</v>
      </c>
      <c r="X74">
        <f t="shared" si="34"/>
        <v>0</v>
      </c>
      <c r="Y74">
        <f t="shared" si="35"/>
        <v>0</v>
      </c>
      <c r="Z74">
        <f t="shared" si="36"/>
        <v>0</v>
      </c>
      <c r="AA74">
        <f t="shared" si="37"/>
        <v>1</v>
      </c>
      <c r="AB74">
        <f t="shared" si="38"/>
        <v>0</v>
      </c>
      <c r="AC74">
        <f t="shared" si="39"/>
        <v>1</v>
      </c>
      <c r="AD74">
        <f t="shared" si="40"/>
        <v>0</v>
      </c>
      <c r="AE74">
        <f t="shared" si="41"/>
        <v>1</v>
      </c>
      <c r="AF74">
        <f t="shared" si="42"/>
        <v>0</v>
      </c>
      <c r="AG74">
        <f t="shared" si="43"/>
        <v>0</v>
      </c>
      <c r="AH74">
        <f t="shared" si="44"/>
        <v>0</v>
      </c>
      <c r="AI74">
        <f t="shared" si="45"/>
        <v>0</v>
      </c>
      <c r="AJ74">
        <f t="shared" si="46"/>
        <v>0</v>
      </c>
      <c r="AK74">
        <f t="shared" si="47"/>
        <v>1</v>
      </c>
      <c r="AL74">
        <f t="shared" si="48"/>
        <v>0</v>
      </c>
      <c r="AM74">
        <f t="shared" si="49"/>
        <v>0</v>
      </c>
      <c r="AN74">
        <f t="shared" si="50"/>
        <v>0</v>
      </c>
      <c r="AO74">
        <f t="shared" si="51"/>
        <v>0</v>
      </c>
      <c r="AP74">
        <f t="shared" si="52"/>
        <v>1</v>
      </c>
      <c r="AQ74">
        <f t="shared" si="53"/>
        <v>0</v>
      </c>
      <c r="AR74">
        <f t="shared" si="54"/>
        <v>0</v>
      </c>
      <c r="AS74">
        <f t="shared" si="55"/>
        <v>0</v>
      </c>
      <c r="AT74">
        <f t="shared" si="56"/>
        <v>0</v>
      </c>
      <c r="AU74">
        <f t="shared" si="57"/>
        <v>0</v>
      </c>
      <c r="AV74">
        <f t="shared" si="58"/>
        <v>0</v>
      </c>
      <c r="AW74">
        <f t="shared" si="59"/>
        <v>1</v>
      </c>
      <c r="AX74">
        <f t="shared" si="60"/>
        <v>0</v>
      </c>
      <c r="AY74">
        <f t="shared" si="61"/>
        <v>0</v>
      </c>
      <c r="BD74" s="3" t="str">
        <f t="shared" si="31"/>
        <v>values ('W',72,'Carlos',26,'Male','Gradate Degree','Less than a year',0,0,0,0,0,1,0,1,0,1,0,0,0,0,0,1,0,0,0,0,1,0,0,0,0,0,0,1,0,0,4,6,5,6,6,6,7,-1,'');</v>
      </c>
    </row>
    <row r="75" spans="1:56" ht="15.75" customHeight="1" x14ac:dyDescent="0.2">
      <c r="A75" s="1">
        <v>42502.625907789348</v>
      </c>
      <c r="B75" s="2" t="s">
        <v>250</v>
      </c>
      <c r="C75" s="2">
        <v>28</v>
      </c>
      <c r="D75" s="2" t="s">
        <v>31</v>
      </c>
      <c r="E75" s="2" t="s">
        <v>32</v>
      </c>
      <c r="F75" s="2" t="s">
        <v>38</v>
      </c>
      <c r="G75" s="2" t="s">
        <v>22</v>
      </c>
      <c r="H75" s="2" t="s">
        <v>250</v>
      </c>
      <c r="I75" s="2" t="s">
        <v>61</v>
      </c>
      <c r="J75" s="2" t="s">
        <v>42</v>
      </c>
      <c r="K75" s="2" t="s">
        <v>43</v>
      </c>
      <c r="L75" s="2">
        <v>5</v>
      </c>
      <c r="M75" s="2">
        <v>5</v>
      </c>
      <c r="N75" s="2">
        <v>7</v>
      </c>
      <c r="O75" s="2">
        <v>7</v>
      </c>
      <c r="P75" s="2">
        <v>7</v>
      </c>
      <c r="Q75" s="2">
        <v>7</v>
      </c>
      <c r="R75" s="2">
        <v>7</v>
      </c>
      <c r="S75" s="2">
        <v>4</v>
      </c>
      <c r="U75" s="2">
        <v>73</v>
      </c>
      <c r="V75">
        <f t="shared" si="32"/>
        <v>0</v>
      </c>
      <c r="W75">
        <f t="shared" si="33"/>
        <v>0</v>
      </c>
      <c r="X75">
        <f t="shared" si="34"/>
        <v>0</v>
      </c>
      <c r="Y75">
        <f t="shared" si="35"/>
        <v>0</v>
      </c>
      <c r="Z75">
        <f t="shared" si="36"/>
        <v>0</v>
      </c>
      <c r="AA75">
        <f t="shared" si="37"/>
        <v>0</v>
      </c>
      <c r="AB75">
        <f t="shared" si="38"/>
        <v>1</v>
      </c>
      <c r="AC75">
        <f t="shared" si="39"/>
        <v>0</v>
      </c>
      <c r="AD75">
        <f t="shared" si="40"/>
        <v>0</v>
      </c>
      <c r="AE75">
        <f t="shared" si="41"/>
        <v>0</v>
      </c>
      <c r="AF75">
        <f t="shared" si="42"/>
        <v>0</v>
      </c>
      <c r="AG75">
        <f t="shared" si="43"/>
        <v>0</v>
      </c>
      <c r="AH75">
        <f t="shared" si="44"/>
        <v>0</v>
      </c>
      <c r="AI75">
        <f t="shared" si="45"/>
        <v>0</v>
      </c>
      <c r="AJ75">
        <f t="shared" si="46"/>
        <v>0</v>
      </c>
      <c r="AK75">
        <f t="shared" si="47"/>
        <v>1</v>
      </c>
      <c r="AL75">
        <f t="shared" si="48"/>
        <v>0</v>
      </c>
      <c r="AM75">
        <f t="shared" si="49"/>
        <v>1</v>
      </c>
      <c r="AN75">
        <f t="shared" si="50"/>
        <v>0</v>
      </c>
      <c r="AO75">
        <f t="shared" si="51"/>
        <v>0</v>
      </c>
      <c r="AP75">
        <f t="shared" si="52"/>
        <v>1</v>
      </c>
      <c r="AQ75">
        <f t="shared" si="53"/>
        <v>0</v>
      </c>
      <c r="AR75">
        <f t="shared" si="54"/>
        <v>0</v>
      </c>
      <c r="AS75">
        <f t="shared" si="55"/>
        <v>0</v>
      </c>
      <c r="AT75">
        <f t="shared" si="56"/>
        <v>0</v>
      </c>
      <c r="AU75">
        <f t="shared" si="57"/>
        <v>1</v>
      </c>
      <c r="AV75">
        <f t="shared" si="58"/>
        <v>0</v>
      </c>
      <c r="AW75">
        <f t="shared" si="59"/>
        <v>0</v>
      </c>
      <c r="AX75">
        <f t="shared" si="60"/>
        <v>0</v>
      </c>
      <c r="AY75">
        <f t="shared" si="61"/>
        <v>0</v>
      </c>
      <c r="BD75" s="3" t="str">
        <f t="shared" si="31"/>
        <v>values ('W',73,' ',28,'Male','Gradate Degree','Never',0,0,0,0,0,0,1,0,0,0,0,0,0,0,0,1,0,1,0,0,1,0,0,0,0,1,0,0,0,0,5,5,7,7,7,7,7,4,'');</v>
      </c>
    </row>
    <row r="76" spans="1:56" ht="15.75" customHeight="1" x14ac:dyDescent="0.2">
      <c r="A76" s="1">
        <v>42502.626833460643</v>
      </c>
      <c r="B76" s="2" t="s">
        <v>206</v>
      </c>
      <c r="C76" s="2">
        <v>20</v>
      </c>
      <c r="D76" s="2" t="s">
        <v>31</v>
      </c>
      <c r="E76" s="2" t="s">
        <v>49</v>
      </c>
      <c r="F76" s="2" t="s">
        <v>38</v>
      </c>
      <c r="G76" s="2" t="s">
        <v>250</v>
      </c>
      <c r="H76" s="2" t="s">
        <v>111</v>
      </c>
      <c r="I76" s="2" t="s">
        <v>41</v>
      </c>
      <c r="J76" s="2" t="s">
        <v>42</v>
      </c>
      <c r="K76" s="2" t="s">
        <v>183</v>
      </c>
      <c r="L76" s="2">
        <v>5</v>
      </c>
      <c r="M76" s="2">
        <v>4</v>
      </c>
      <c r="N76" s="2">
        <v>6</v>
      </c>
      <c r="O76" s="2">
        <v>5</v>
      </c>
      <c r="P76" s="2">
        <v>6</v>
      </c>
      <c r="Q76" s="2">
        <v>5</v>
      </c>
      <c r="R76" s="2">
        <v>6</v>
      </c>
      <c r="S76" s="2">
        <v>6</v>
      </c>
      <c r="U76" s="2">
        <v>74</v>
      </c>
      <c r="V76">
        <f t="shared" si="32"/>
        <v>0</v>
      </c>
      <c r="W76">
        <f t="shared" si="33"/>
        <v>0</v>
      </c>
      <c r="X76">
        <f t="shared" si="34"/>
        <v>0</v>
      </c>
      <c r="Y76">
        <f t="shared" si="35"/>
        <v>0</v>
      </c>
      <c r="Z76">
        <f t="shared" si="36"/>
        <v>0</v>
      </c>
      <c r="AA76">
        <f t="shared" si="37"/>
        <v>0</v>
      </c>
      <c r="AB76">
        <f t="shared" si="38"/>
        <v>0</v>
      </c>
      <c r="AC76">
        <f t="shared" si="39"/>
        <v>1</v>
      </c>
      <c r="AD76">
        <f t="shared" si="40"/>
        <v>0</v>
      </c>
      <c r="AE76">
        <f t="shared" si="41"/>
        <v>0</v>
      </c>
      <c r="AF76">
        <f t="shared" si="42"/>
        <v>1</v>
      </c>
      <c r="AG76">
        <f t="shared" si="43"/>
        <v>0</v>
      </c>
      <c r="AH76">
        <f t="shared" si="44"/>
        <v>0</v>
      </c>
      <c r="AI76">
        <f t="shared" si="45"/>
        <v>0</v>
      </c>
      <c r="AJ76">
        <f t="shared" si="46"/>
        <v>0</v>
      </c>
      <c r="AK76">
        <f t="shared" si="47"/>
        <v>1</v>
      </c>
      <c r="AL76">
        <f t="shared" si="48"/>
        <v>0</v>
      </c>
      <c r="AM76">
        <f t="shared" si="49"/>
        <v>0</v>
      </c>
      <c r="AN76">
        <f t="shared" si="50"/>
        <v>0</v>
      </c>
      <c r="AO76">
        <f t="shared" si="51"/>
        <v>0</v>
      </c>
      <c r="AP76">
        <f t="shared" si="52"/>
        <v>1</v>
      </c>
      <c r="AQ76">
        <f t="shared" si="53"/>
        <v>0</v>
      </c>
      <c r="AR76">
        <f t="shared" si="54"/>
        <v>0</v>
      </c>
      <c r="AS76">
        <f t="shared" si="55"/>
        <v>0</v>
      </c>
      <c r="AT76">
        <f t="shared" si="56"/>
        <v>0</v>
      </c>
      <c r="AU76">
        <f t="shared" si="57"/>
        <v>1</v>
      </c>
      <c r="AV76">
        <f t="shared" si="58"/>
        <v>1</v>
      </c>
      <c r="AW76">
        <f t="shared" si="59"/>
        <v>0</v>
      </c>
      <c r="AX76">
        <f t="shared" si="60"/>
        <v>0</v>
      </c>
      <c r="AY76">
        <f t="shared" si="61"/>
        <v>1</v>
      </c>
      <c r="BD76" s="3" t="str">
        <f t="shared" si="31"/>
        <v>values ('W',74,'Prosham Shah',20,'Male','Some College','Never',0,0,0,0,0,0,0,1,0,0,1,0,0,0,0,1,0,0,0,0,1,0,0,0,0,1,1,0,0,1,5,4,6,5,6,5,6,6,'');</v>
      </c>
    </row>
    <row r="77" spans="1:56" ht="15.75" customHeight="1" x14ac:dyDescent="0.2">
      <c r="A77" s="1">
        <v>42502.627660092592</v>
      </c>
      <c r="B77" s="2" t="s">
        <v>250</v>
      </c>
      <c r="C77" s="2">
        <v>31</v>
      </c>
      <c r="D77" s="2" t="s">
        <v>21</v>
      </c>
      <c r="E77" s="2" t="s">
        <v>32</v>
      </c>
      <c r="F77" s="2" t="s">
        <v>23</v>
      </c>
      <c r="G77" s="2" t="s">
        <v>59</v>
      </c>
      <c r="H77" s="2" t="s">
        <v>46</v>
      </c>
      <c r="I77" s="2" t="s">
        <v>57</v>
      </c>
      <c r="J77" s="2" t="s">
        <v>42</v>
      </c>
      <c r="K77" s="2" t="s">
        <v>187</v>
      </c>
      <c r="L77" s="2">
        <v>3</v>
      </c>
      <c r="M77" s="2">
        <v>5</v>
      </c>
      <c r="N77" s="2">
        <v>5</v>
      </c>
      <c r="O77" s="2">
        <v>1</v>
      </c>
      <c r="P77" s="2">
        <v>7</v>
      </c>
      <c r="Q77" s="2">
        <v>7</v>
      </c>
      <c r="R77" s="2">
        <v>7</v>
      </c>
      <c r="S77" s="2">
        <v>3</v>
      </c>
      <c r="U77" s="2">
        <v>75</v>
      </c>
      <c r="V77">
        <f t="shared" si="32"/>
        <v>0</v>
      </c>
      <c r="W77">
        <f t="shared" si="33"/>
        <v>0</v>
      </c>
      <c r="X77">
        <f t="shared" si="34"/>
        <v>0</v>
      </c>
      <c r="Y77">
        <f t="shared" si="35"/>
        <v>0</v>
      </c>
      <c r="Z77">
        <f t="shared" si="36"/>
        <v>1</v>
      </c>
      <c r="AA77">
        <f t="shared" si="37"/>
        <v>0</v>
      </c>
      <c r="AB77">
        <f t="shared" si="38"/>
        <v>0</v>
      </c>
      <c r="AC77">
        <f t="shared" si="39"/>
        <v>1</v>
      </c>
      <c r="AD77">
        <f t="shared" si="40"/>
        <v>0</v>
      </c>
      <c r="AE77">
        <f t="shared" si="41"/>
        <v>1</v>
      </c>
      <c r="AF77">
        <f t="shared" si="42"/>
        <v>1</v>
      </c>
      <c r="AG77">
        <f t="shared" si="43"/>
        <v>0</v>
      </c>
      <c r="AH77">
        <f t="shared" si="44"/>
        <v>0</v>
      </c>
      <c r="AI77">
        <f t="shared" si="45"/>
        <v>0</v>
      </c>
      <c r="AJ77">
        <f t="shared" si="46"/>
        <v>0</v>
      </c>
      <c r="AK77">
        <f t="shared" si="47"/>
        <v>0</v>
      </c>
      <c r="AL77">
        <f t="shared" si="48"/>
        <v>0</v>
      </c>
      <c r="AM77">
        <f t="shared" si="49"/>
        <v>1</v>
      </c>
      <c r="AN77">
        <f t="shared" si="50"/>
        <v>0</v>
      </c>
      <c r="AO77">
        <f t="shared" si="51"/>
        <v>0</v>
      </c>
      <c r="AP77">
        <f t="shared" si="52"/>
        <v>1</v>
      </c>
      <c r="AQ77">
        <f t="shared" si="53"/>
        <v>0</v>
      </c>
      <c r="AR77">
        <f t="shared" si="54"/>
        <v>0</v>
      </c>
      <c r="AS77">
        <f t="shared" si="55"/>
        <v>0</v>
      </c>
      <c r="AT77">
        <f t="shared" si="56"/>
        <v>0</v>
      </c>
      <c r="AU77">
        <f t="shared" si="57"/>
        <v>0</v>
      </c>
      <c r="AV77">
        <f t="shared" si="58"/>
        <v>0</v>
      </c>
      <c r="AW77">
        <f t="shared" si="59"/>
        <v>0</v>
      </c>
      <c r="AX77">
        <f t="shared" si="60"/>
        <v>0</v>
      </c>
      <c r="AY77">
        <f t="shared" si="61"/>
        <v>1</v>
      </c>
      <c r="BD77" s="3" t="str">
        <f t="shared" si="31"/>
        <v>values ('W',75,' ',31,'Female','Gradate Degree','One Year - Three Years',0,0,0,0,1,0,0,1,0,1,1,0,0,0,0,0,0,1,0,0,1,0,0,0,0,0,0,0,0,1,3,5,5,1,7,7,7,3,'');</v>
      </c>
    </row>
    <row r="78" spans="1:56" ht="15.75" customHeight="1" x14ac:dyDescent="0.2">
      <c r="A78" s="1">
        <v>42502.62817350695</v>
      </c>
      <c r="B78" s="2" t="s">
        <v>207</v>
      </c>
      <c r="C78" t="s">
        <v>250</v>
      </c>
      <c r="D78" s="2" t="s">
        <v>21</v>
      </c>
      <c r="E78" s="2" t="s">
        <v>49</v>
      </c>
      <c r="F78" s="2" t="s">
        <v>33</v>
      </c>
      <c r="G78" s="2" t="s">
        <v>34</v>
      </c>
      <c r="H78" s="2" t="s">
        <v>208</v>
      </c>
      <c r="I78" s="2" t="s">
        <v>250</v>
      </c>
      <c r="J78" s="2" t="s">
        <v>250</v>
      </c>
      <c r="K78" s="2" t="s">
        <v>250</v>
      </c>
      <c r="L78" s="2">
        <v>-1</v>
      </c>
      <c r="M78" s="2">
        <v>-1</v>
      </c>
      <c r="N78" s="2">
        <v>-1</v>
      </c>
      <c r="O78" s="2">
        <v>-1</v>
      </c>
      <c r="P78" s="2">
        <v>-1</v>
      </c>
      <c r="Q78" s="2">
        <v>-1</v>
      </c>
      <c r="R78" s="2">
        <v>-1</v>
      </c>
      <c r="S78" s="2">
        <v>-1</v>
      </c>
      <c r="U78" s="2">
        <v>76</v>
      </c>
      <c r="V78">
        <f t="shared" si="32"/>
        <v>0</v>
      </c>
      <c r="W78">
        <f t="shared" si="33"/>
        <v>0</v>
      </c>
      <c r="X78">
        <f t="shared" si="34"/>
        <v>0</v>
      </c>
      <c r="Y78">
        <f t="shared" si="35"/>
        <v>1</v>
      </c>
      <c r="Z78">
        <f t="shared" si="36"/>
        <v>0</v>
      </c>
      <c r="AA78">
        <f t="shared" si="37"/>
        <v>0</v>
      </c>
      <c r="AB78">
        <f t="shared" si="38"/>
        <v>0</v>
      </c>
      <c r="AC78">
        <f t="shared" si="39"/>
        <v>1</v>
      </c>
      <c r="AD78">
        <f t="shared" si="40"/>
        <v>1</v>
      </c>
      <c r="AE78">
        <f t="shared" si="41"/>
        <v>0</v>
      </c>
      <c r="AF78">
        <f t="shared" si="42"/>
        <v>0</v>
      </c>
      <c r="AG78">
        <f t="shared" si="43"/>
        <v>0</v>
      </c>
      <c r="AH78">
        <f t="shared" si="44"/>
        <v>0</v>
      </c>
      <c r="AI78">
        <f t="shared" si="45"/>
        <v>0</v>
      </c>
      <c r="AJ78">
        <f t="shared" si="46"/>
        <v>0</v>
      </c>
      <c r="AK78">
        <f t="shared" si="47"/>
        <v>0</v>
      </c>
      <c r="AL78">
        <f t="shared" si="48"/>
        <v>0</v>
      </c>
      <c r="AM78">
        <f t="shared" si="49"/>
        <v>0</v>
      </c>
      <c r="AN78">
        <f t="shared" si="50"/>
        <v>0</v>
      </c>
      <c r="AO78">
        <f t="shared" si="51"/>
        <v>0</v>
      </c>
      <c r="AP78">
        <f t="shared" si="52"/>
        <v>0</v>
      </c>
      <c r="AQ78">
        <f t="shared" si="53"/>
        <v>0</v>
      </c>
      <c r="AR78">
        <f t="shared" si="54"/>
        <v>0</v>
      </c>
      <c r="AS78">
        <f t="shared" si="55"/>
        <v>0</v>
      </c>
      <c r="AT78">
        <f t="shared" si="56"/>
        <v>0</v>
      </c>
      <c r="AU78">
        <f t="shared" si="57"/>
        <v>0</v>
      </c>
      <c r="AV78">
        <f t="shared" si="58"/>
        <v>0</v>
      </c>
      <c r="AW78">
        <f t="shared" si="59"/>
        <v>0</v>
      </c>
      <c r="AX78">
        <f t="shared" si="60"/>
        <v>0</v>
      </c>
      <c r="AY78">
        <f t="shared" si="61"/>
        <v>0</v>
      </c>
      <c r="BD78" s="3" t="str">
        <f t="shared" si="31"/>
        <v>values ('W',76,'Carol', ,'Female','Some College','More than three years',0,0,0,1,0,0,0,1,1,0,0,0,0,0,0,0,0,0,0,0,0,0,0,0,0,0,0,0,0,0,-1,-1,-1,-1,-1,-1,-1,-1,'');</v>
      </c>
    </row>
    <row r="79" spans="1:56" ht="15.75" customHeight="1" x14ac:dyDescent="0.2">
      <c r="A79" s="1">
        <v>42502.629659791666</v>
      </c>
      <c r="B79" s="2" t="s">
        <v>209</v>
      </c>
      <c r="C79" t="s">
        <v>250</v>
      </c>
      <c r="D79" s="2" t="s">
        <v>31</v>
      </c>
      <c r="E79" s="2" t="s">
        <v>55</v>
      </c>
      <c r="F79" s="2" t="s">
        <v>33</v>
      </c>
      <c r="G79" s="2" t="s">
        <v>161</v>
      </c>
      <c r="H79" s="2" t="s">
        <v>210</v>
      </c>
      <c r="I79" s="2" t="s">
        <v>28</v>
      </c>
      <c r="J79" s="2" t="s">
        <v>115</v>
      </c>
      <c r="K79" s="2" t="s">
        <v>51</v>
      </c>
      <c r="L79" s="2">
        <v>4</v>
      </c>
      <c r="M79" s="2">
        <v>3</v>
      </c>
      <c r="N79" s="2">
        <v>2</v>
      </c>
      <c r="O79" s="2">
        <v>3</v>
      </c>
      <c r="P79" s="2">
        <v>5</v>
      </c>
      <c r="Q79" s="2">
        <v>5</v>
      </c>
      <c r="R79" s="2">
        <v>7</v>
      </c>
      <c r="S79" s="2">
        <v>2</v>
      </c>
      <c r="U79" s="2">
        <v>77</v>
      </c>
      <c r="V79">
        <f t="shared" si="32"/>
        <v>0</v>
      </c>
      <c r="W79">
        <f t="shared" si="33"/>
        <v>1</v>
      </c>
      <c r="X79">
        <f t="shared" si="34"/>
        <v>0</v>
      </c>
      <c r="Y79">
        <f t="shared" si="35"/>
        <v>0</v>
      </c>
      <c r="Z79">
        <f t="shared" si="36"/>
        <v>0</v>
      </c>
      <c r="AA79">
        <f t="shared" si="37"/>
        <v>0</v>
      </c>
      <c r="AB79">
        <f t="shared" si="38"/>
        <v>0</v>
      </c>
      <c r="AC79">
        <f t="shared" si="39"/>
        <v>0</v>
      </c>
      <c r="AD79">
        <f t="shared" si="40"/>
        <v>0</v>
      </c>
      <c r="AE79">
        <f t="shared" si="41"/>
        <v>0</v>
      </c>
      <c r="AF79">
        <f t="shared" si="42"/>
        <v>0</v>
      </c>
      <c r="AG79">
        <f t="shared" si="43"/>
        <v>0</v>
      </c>
      <c r="AH79">
        <f t="shared" si="44"/>
        <v>1</v>
      </c>
      <c r="AI79">
        <f t="shared" si="45"/>
        <v>1</v>
      </c>
      <c r="AJ79">
        <f t="shared" si="46"/>
        <v>0</v>
      </c>
      <c r="AK79">
        <f t="shared" si="47"/>
        <v>1</v>
      </c>
      <c r="AL79">
        <f t="shared" si="48"/>
        <v>1</v>
      </c>
      <c r="AM79">
        <f t="shared" si="49"/>
        <v>1</v>
      </c>
      <c r="AN79">
        <f t="shared" si="50"/>
        <v>0</v>
      </c>
      <c r="AO79">
        <f t="shared" si="51"/>
        <v>0</v>
      </c>
      <c r="AP79">
        <f t="shared" si="52"/>
        <v>1</v>
      </c>
      <c r="AQ79">
        <f t="shared" si="53"/>
        <v>0</v>
      </c>
      <c r="AR79">
        <f t="shared" si="54"/>
        <v>0</v>
      </c>
      <c r="AS79">
        <f t="shared" si="55"/>
        <v>0</v>
      </c>
      <c r="AT79">
        <f t="shared" si="56"/>
        <v>1</v>
      </c>
      <c r="AU79">
        <f t="shared" si="57"/>
        <v>0</v>
      </c>
      <c r="AV79">
        <f t="shared" si="58"/>
        <v>1</v>
      </c>
      <c r="AW79">
        <f t="shared" si="59"/>
        <v>1</v>
      </c>
      <c r="AX79">
        <f t="shared" si="60"/>
        <v>0</v>
      </c>
      <c r="AY79">
        <f t="shared" si="61"/>
        <v>0</v>
      </c>
      <c r="BD79" s="3" t="str">
        <f t="shared" si="31"/>
        <v>values ('W',77,'Ro', ,'Male','4-Year College','More than three years',0,1,0,0,0,0,0,0,0,0,0,0,1,1,0,1,1,1,0,0,1,0,0,0,1,0,1,1,0,0,4,3,2,3,5,5,7,2,'');</v>
      </c>
    </row>
    <row r="80" spans="1:56" ht="15.75" customHeight="1" x14ac:dyDescent="0.2">
      <c r="A80" s="1">
        <v>42502.630478854167</v>
      </c>
      <c r="B80" s="2" t="s">
        <v>211</v>
      </c>
      <c r="C80" s="2">
        <v>62</v>
      </c>
      <c r="D80" s="2" t="s">
        <v>31</v>
      </c>
      <c r="E80" s="2" t="s">
        <v>55</v>
      </c>
      <c r="F80" s="2" t="s">
        <v>33</v>
      </c>
      <c r="G80" s="2" t="s">
        <v>161</v>
      </c>
      <c r="H80" s="2" t="s">
        <v>212</v>
      </c>
      <c r="I80" s="2" t="s">
        <v>64</v>
      </c>
      <c r="J80" s="2" t="s">
        <v>42</v>
      </c>
      <c r="K80" s="2" t="s">
        <v>105</v>
      </c>
      <c r="L80" s="2">
        <v>2</v>
      </c>
      <c r="M80" s="2">
        <v>2</v>
      </c>
      <c r="N80" s="2">
        <v>4</v>
      </c>
      <c r="O80" s="2">
        <v>4</v>
      </c>
      <c r="P80" s="2">
        <v>3</v>
      </c>
      <c r="Q80" s="2">
        <v>3</v>
      </c>
      <c r="R80" s="2">
        <v>5</v>
      </c>
      <c r="S80" s="2">
        <v>2</v>
      </c>
      <c r="U80" s="2">
        <v>78</v>
      </c>
      <c r="V80">
        <f t="shared" si="32"/>
        <v>0</v>
      </c>
      <c r="W80">
        <f t="shared" si="33"/>
        <v>1</v>
      </c>
      <c r="X80">
        <f t="shared" si="34"/>
        <v>0</v>
      </c>
      <c r="Y80">
        <f t="shared" si="35"/>
        <v>0</v>
      </c>
      <c r="Z80">
        <f t="shared" si="36"/>
        <v>0</v>
      </c>
      <c r="AA80">
        <f t="shared" si="37"/>
        <v>0</v>
      </c>
      <c r="AB80">
        <f t="shared" si="38"/>
        <v>0</v>
      </c>
      <c r="AC80">
        <f t="shared" si="39"/>
        <v>1</v>
      </c>
      <c r="AD80">
        <f t="shared" si="40"/>
        <v>1</v>
      </c>
      <c r="AE80">
        <f t="shared" si="41"/>
        <v>1</v>
      </c>
      <c r="AF80">
        <f t="shared" si="42"/>
        <v>0</v>
      </c>
      <c r="AG80">
        <f t="shared" si="43"/>
        <v>0</v>
      </c>
      <c r="AH80">
        <f t="shared" si="44"/>
        <v>0</v>
      </c>
      <c r="AI80">
        <f t="shared" si="45"/>
        <v>0</v>
      </c>
      <c r="AJ80">
        <f t="shared" si="46"/>
        <v>0</v>
      </c>
      <c r="AK80">
        <f t="shared" si="47"/>
        <v>1</v>
      </c>
      <c r="AL80">
        <f t="shared" si="48"/>
        <v>0</v>
      </c>
      <c r="AM80">
        <f t="shared" si="49"/>
        <v>1</v>
      </c>
      <c r="AN80">
        <f t="shared" si="50"/>
        <v>1</v>
      </c>
      <c r="AO80">
        <f t="shared" si="51"/>
        <v>0</v>
      </c>
      <c r="AP80">
        <f t="shared" si="52"/>
        <v>1</v>
      </c>
      <c r="AQ80">
        <f t="shared" si="53"/>
        <v>0</v>
      </c>
      <c r="AR80">
        <f t="shared" si="54"/>
        <v>0</v>
      </c>
      <c r="AS80">
        <f t="shared" si="55"/>
        <v>0</v>
      </c>
      <c r="AT80">
        <f t="shared" si="56"/>
        <v>0</v>
      </c>
      <c r="AU80">
        <f t="shared" si="57"/>
        <v>1</v>
      </c>
      <c r="AV80">
        <f t="shared" si="58"/>
        <v>1</v>
      </c>
      <c r="AW80">
        <f t="shared" si="59"/>
        <v>1</v>
      </c>
      <c r="AX80">
        <f t="shared" si="60"/>
        <v>0</v>
      </c>
      <c r="AY80">
        <f t="shared" si="61"/>
        <v>0</v>
      </c>
      <c r="BD80" s="3" t="str">
        <f t="shared" si="31"/>
        <v>values ('W',78,'Ran',62,'Male','4-Year College','More than three years',0,1,0,0,0,0,0,1,1,1,0,0,0,0,0,1,0,1,1,0,1,0,0,0,0,1,1,1,0,0,2,2,4,4,3,3,5,2,'');</v>
      </c>
    </row>
    <row r="81" spans="1:56" ht="15.75" customHeight="1" x14ac:dyDescent="0.2">
      <c r="A81" s="1">
        <v>42502.631374108794</v>
      </c>
      <c r="B81" s="2" t="s">
        <v>207</v>
      </c>
      <c r="C81" s="2">
        <v>63</v>
      </c>
      <c r="D81" s="2" t="s">
        <v>21</v>
      </c>
      <c r="E81" s="2" t="s">
        <v>49</v>
      </c>
      <c r="F81" s="2" t="s">
        <v>33</v>
      </c>
      <c r="G81" s="2" t="s">
        <v>34</v>
      </c>
      <c r="H81" s="2" t="s">
        <v>213</v>
      </c>
      <c r="I81" s="2" t="s">
        <v>95</v>
      </c>
      <c r="J81" s="2" t="s">
        <v>36</v>
      </c>
      <c r="K81" s="2" t="s">
        <v>183</v>
      </c>
      <c r="L81" s="2">
        <v>1</v>
      </c>
      <c r="M81" s="2">
        <v>1</v>
      </c>
      <c r="N81" s="2">
        <v>7</v>
      </c>
      <c r="O81" s="2">
        <v>-1</v>
      </c>
      <c r="P81" s="2">
        <v>-1</v>
      </c>
      <c r="Q81" s="2">
        <v>-1</v>
      </c>
      <c r="R81" s="2">
        <v>7</v>
      </c>
      <c r="S81" s="2">
        <v>1</v>
      </c>
      <c r="U81" s="2">
        <v>79</v>
      </c>
      <c r="V81">
        <f t="shared" si="32"/>
        <v>0</v>
      </c>
      <c r="W81">
        <f t="shared" si="33"/>
        <v>0</v>
      </c>
      <c r="X81">
        <f t="shared" si="34"/>
        <v>0</v>
      </c>
      <c r="Y81">
        <f t="shared" si="35"/>
        <v>1</v>
      </c>
      <c r="Z81">
        <f t="shared" si="36"/>
        <v>0</v>
      </c>
      <c r="AA81">
        <f t="shared" si="37"/>
        <v>0</v>
      </c>
      <c r="AB81">
        <f t="shared" si="38"/>
        <v>0</v>
      </c>
      <c r="AC81">
        <f t="shared" si="39"/>
        <v>1</v>
      </c>
      <c r="AD81">
        <f t="shared" si="40"/>
        <v>0</v>
      </c>
      <c r="AE81">
        <f t="shared" si="41"/>
        <v>1</v>
      </c>
      <c r="AF81">
        <f t="shared" si="42"/>
        <v>0</v>
      </c>
      <c r="AG81">
        <f t="shared" si="43"/>
        <v>1</v>
      </c>
      <c r="AH81">
        <f t="shared" si="44"/>
        <v>0</v>
      </c>
      <c r="AI81">
        <f t="shared" si="45"/>
        <v>1</v>
      </c>
      <c r="AJ81">
        <f t="shared" si="46"/>
        <v>0</v>
      </c>
      <c r="AK81">
        <f t="shared" si="47"/>
        <v>1</v>
      </c>
      <c r="AL81">
        <f t="shared" si="48"/>
        <v>1</v>
      </c>
      <c r="AM81">
        <f t="shared" si="49"/>
        <v>1</v>
      </c>
      <c r="AN81">
        <f t="shared" si="50"/>
        <v>1</v>
      </c>
      <c r="AO81">
        <f t="shared" si="51"/>
        <v>1</v>
      </c>
      <c r="AP81">
        <f t="shared" si="52"/>
        <v>0</v>
      </c>
      <c r="AQ81">
        <f t="shared" si="53"/>
        <v>1</v>
      </c>
      <c r="AR81">
        <f t="shared" si="54"/>
        <v>0</v>
      </c>
      <c r="AS81">
        <f t="shared" si="55"/>
        <v>0</v>
      </c>
      <c r="AT81">
        <f t="shared" si="56"/>
        <v>0</v>
      </c>
      <c r="AU81">
        <f t="shared" si="57"/>
        <v>1</v>
      </c>
      <c r="AV81">
        <f t="shared" si="58"/>
        <v>1</v>
      </c>
      <c r="AW81">
        <f t="shared" si="59"/>
        <v>0</v>
      </c>
      <c r="AX81">
        <f t="shared" si="60"/>
        <v>0</v>
      </c>
      <c r="AY81">
        <f t="shared" si="61"/>
        <v>1</v>
      </c>
      <c r="BD81" s="3" t="str">
        <f t="shared" si="31"/>
        <v>values ('W',79,'Carol',63,'Female','Some College','More than three years',0,0,0,1,0,0,0,1,0,1,0,1,0,1,0,1,1,1,1,1,0,1,0,0,0,1,1,0,0,1,1,1,7,-1,-1,-1,7,1,'');</v>
      </c>
    </row>
    <row r="82" spans="1:56" ht="15.75" customHeight="1" x14ac:dyDescent="0.2">
      <c r="A82" s="1">
        <v>42502.632874317133</v>
      </c>
      <c r="B82" s="2" t="s">
        <v>214</v>
      </c>
      <c r="C82" s="2">
        <v>21</v>
      </c>
      <c r="D82" s="2" t="s">
        <v>31</v>
      </c>
      <c r="E82" s="2" t="s">
        <v>49</v>
      </c>
      <c r="F82" s="2" t="s">
        <v>33</v>
      </c>
      <c r="G82" s="2" t="s">
        <v>34</v>
      </c>
      <c r="H82" s="2" t="s">
        <v>46</v>
      </c>
      <c r="I82" s="2" t="s">
        <v>41</v>
      </c>
      <c r="J82" s="2" t="s">
        <v>42</v>
      </c>
      <c r="K82" s="2" t="s">
        <v>43</v>
      </c>
      <c r="L82" s="2">
        <v>3</v>
      </c>
      <c r="M82" s="2">
        <v>6</v>
      </c>
      <c r="N82" s="2">
        <v>-1</v>
      </c>
      <c r="O82" s="2">
        <v>-1</v>
      </c>
      <c r="P82" s="2">
        <v>-1</v>
      </c>
      <c r="Q82" s="2">
        <v>-1</v>
      </c>
      <c r="R82" s="2">
        <v>-1</v>
      </c>
      <c r="S82" s="2">
        <v>3</v>
      </c>
      <c r="T82" s="2" t="s">
        <v>215</v>
      </c>
      <c r="U82" s="2">
        <v>80</v>
      </c>
      <c r="V82">
        <f t="shared" si="32"/>
        <v>0</v>
      </c>
      <c r="W82">
        <f t="shared" si="33"/>
        <v>0</v>
      </c>
      <c r="X82">
        <f t="shared" si="34"/>
        <v>0</v>
      </c>
      <c r="Y82">
        <f t="shared" si="35"/>
        <v>1</v>
      </c>
      <c r="Z82">
        <f t="shared" si="36"/>
        <v>0</v>
      </c>
      <c r="AA82">
        <f t="shared" si="37"/>
        <v>0</v>
      </c>
      <c r="AB82">
        <f t="shared" si="38"/>
        <v>0</v>
      </c>
      <c r="AC82">
        <f t="shared" si="39"/>
        <v>1</v>
      </c>
      <c r="AD82">
        <f t="shared" si="40"/>
        <v>0</v>
      </c>
      <c r="AE82">
        <f t="shared" si="41"/>
        <v>1</v>
      </c>
      <c r="AF82">
        <f t="shared" si="42"/>
        <v>1</v>
      </c>
      <c r="AG82">
        <f t="shared" si="43"/>
        <v>0</v>
      </c>
      <c r="AH82">
        <f t="shared" si="44"/>
        <v>0</v>
      </c>
      <c r="AI82">
        <f t="shared" si="45"/>
        <v>0</v>
      </c>
      <c r="AJ82">
        <f t="shared" si="46"/>
        <v>0</v>
      </c>
      <c r="AK82">
        <f t="shared" si="47"/>
        <v>1</v>
      </c>
      <c r="AL82">
        <f t="shared" si="48"/>
        <v>0</v>
      </c>
      <c r="AM82">
        <f t="shared" si="49"/>
        <v>0</v>
      </c>
      <c r="AN82">
        <f t="shared" si="50"/>
        <v>0</v>
      </c>
      <c r="AO82">
        <f t="shared" si="51"/>
        <v>0</v>
      </c>
      <c r="AP82">
        <f t="shared" si="52"/>
        <v>1</v>
      </c>
      <c r="AQ82">
        <f t="shared" si="53"/>
        <v>0</v>
      </c>
      <c r="AR82">
        <f t="shared" si="54"/>
        <v>0</v>
      </c>
      <c r="AS82">
        <f t="shared" si="55"/>
        <v>0</v>
      </c>
      <c r="AT82">
        <f t="shared" si="56"/>
        <v>0</v>
      </c>
      <c r="AU82">
        <f t="shared" si="57"/>
        <v>1</v>
      </c>
      <c r="AV82">
        <f t="shared" si="58"/>
        <v>0</v>
      </c>
      <c r="AW82">
        <f t="shared" si="59"/>
        <v>0</v>
      </c>
      <c r="AX82">
        <f t="shared" si="60"/>
        <v>0</v>
      </c>
      <c r="AY82">
        <f t="shared" si="61"/>
        <v>0</v>
      </c>
      <c r="BD82" s="3" t="str">
        <f t="shared" si="31"/>
        <v>values ('W',80,'Nathan Evans',21,'Male','Some College','More than three years',0,0,0,1,0,0,0,1,0,1,1,0,0,0,0,1,0,0,0,0,1,0,0,0,0,1,0,0,0,0,3,6,-1,-1,-1,-1,-1,3,'Personally, I deny pointless permissions where possible, and may even look for apps w/ less permissions.');</v>
      </c>
    </row>
    <row r="83" spans="1:56" ht="15.75" customHeight="1" x14ac:dyDescent="0.2">
      <c r="A83" s="1">
        <v>42502.634014525465</v>
      </c>
      <c r="B83" s="2" t="s">
        <v>216</v>
      </c>
      <c r="C83" s="2">
        <v>25</v>
      </c>
      <c r="D83" s="2" t="s">
        <v>31</v>
      </c>
      <c r="E83" s="2" t="s">
        <v>32</v>
      </c>
      <c r="F83" s="2" t="s">
        <v>23</v>
      </c>
      <c r="G83" s="2" t="s">
        <v>34</v>
      </c>
      <c r="H83" s="2" t="s">
        <v>182</v>
      </c>
      <c r="I83" s="2" t="s">
        <v>61</v>
      </c>
      <c r="J83" s="2" t="s">
        <v>62</v>
      </c>
      <c r="K83" s="2" t="s">
        <v>43</v>
      </c>
      <c r="L83" s="2">
        <v>6</v>
      </c>
      <c r="M83" s="2">
        <v>5</v>
      </c>
      <c r="N83" s="2">
        <v>5</v>
      </c>
      <c r="O83" s="2">
        <v>5</v>
      </c>
      <c r="P83" s="2">
        <v>5</v>
      </c>
      <c r="Q83" s="2">
        <v>6</v>
      </c>
      <c r="R83" s="2">
        <v>7</v>
      </c>
      <c r="S83" s="2">
        <v>7</v>
      </c>
      <c r="U83" s="2">
        <v>81</v>
      </c>
      <c r="V83">
        <f t="shared" si="32"/>
        <v>0</v>
      </c>
      <c r="W83">
        <f t="shared" si="33"/>
        <v>0</v>
      </c>
      <c r="X83">
        <f t="shared" si="34"/>
        <v>0</v>
      </c>
      <c r="Y83">
        <f t="shared" si="35"/>
        <v>1</v>
      </c>
      <c r="Z83">
        <f t="shared" si="36"/>
        <v>0</v>
      </c>
      <c r="AA83">
        <f t="shared" si="37"/>
        <v>0</v>
      </c>
      <c r="AB83">
        <f t="shared" si="38"/>
        <v>0</v>
      </c>
      <c r="AC83">
        <f t="shared" si="39"/>
        <v>1</v>
      </c>
      <c r="AD83">
        <f t="shared" si="40"/>
        <v>0</v>
      </c>
      <c r="AE83">
        <f t="shared" si="41"/>
        <v>1</v>
      </c>
      <c r="AF83">
        <f t="shared" si="42"/>
        <v>1</v>
      </c>
      <c r="AG83">
        <f t="shared" si="43"/>
        <v>0</v>
      </c>
      <c r="AH83">
        <f t="shared" si="44"/>
        <v>1</v>
      </c>
      <c r="AI83">
        <f t="shared" si="45"/>
        <v>1</v>
      </c>
      <c r="AJ83">
        <f t="shared" si="46"/>
        <v>0</v>
      </c>
      <c r="AK83">
        <f t="shared" si="47"/>
        <v>1</v>
      </c>
      <c r="AL83">
        <f t="shared" si="48"/>
        <v>0</v>
      </c>
      <c r="AM83">
        <f t="shared" si="49"/>
        <v>1</v>
      </c>
      <c r="AN83">
        <f t="shared" si="50"/>
        <v>0</v>
      </c>
      <c r="AO83">
        <f t="shared" si="51"/>
        <v>0</v>
      </c>
      <c r="AP83">
        <f t="shared" si="52"/>
        <v>1</v>
      </c>
      <c r="AQ83">
        <f t="shared" si="53"/>
        <v>1</v>
      </c>
      <c r="AR83">
        <f t="shared" si="54"/>
        <v>0</v>
      </c>
      <c r="AS83">
        <f t="shared" si="55"/>
        <v>0</v>
      </c>
      <c r="AT83">
        <f t="shared" si="56"/>
        <v>0</v>
      </c>
      <c r="AU83">
        <f t="shared" si="57"/>
        <v>1</v>
      </c>
      <c r="AV83">
        <f t="shared" si="58"/>
        <v>0</v>
      </c>
      <c r="AW83">
        <f t="shared" si="59"/>
        <v>0</v>
      </c>
      <c r="AX83">
        <f t="shared" si="60"/>
        <v>0</v>
      </c>
      <c r="AY83">
        <f t="shared" si="61"/>
        <v>0</v>
      </c>
      <c r="BD83" s="3" t="str">
        <f t="shared" si="31"/>
        <v>values ('W',81,'Aditya L',25,'Male','Gradate Degree','One Year - Three Years',0,0,0,1,0,0,0,1,0,1,1,0,1,1,0,1,0,1,0,0,1,1,0,0,0,1,0,0,0,0,6,5,5,5,5,6,7,7,'');</v>
      </c>
    </row>
    <row r="84" spans="1:56" ht="15.75" customHeight="1" x14ac:dyDescent="0.2">
      <c r="A84" s="1">
        <v>42502.634653703702</v>
      </c>
      <c r="B84" s="2" t="s">
        <v>217</v>
      </c>
      <c r="C84" s="2">
        <v>9</v>
      </c>
      <c r="D84" s="2" t="s">
        <v>31</v>
      </c>
      <c r="E84" s="2" t="s">
        <v>24</v>
      </c>
      <c r="F84" s="2" t="s">
        <v>23</v>
      </c>
      <c r="G84" s="2" t="s">
        <v>39</v>
      </c>
      <c r="H84" s="2" t="s">
        <v>250</v>
      </c>
      <c r="I84" s="2" t="s">
        <v>250</v>
      </c>
      <c r="J84" s="2" t="s">
        <v>250</v>
      </c>
      <c r="K84" s="2" t="s">
        <v>250</v>
      </c>
      <c r="L84" s="2">
        <v>-1</v>
      </c>
      <c r="M84" s="2">
        <v>-1</v>
      </c>
      <c r="N84" s="2">
        <v>-1</v>
      </c>
      <c r="O84" s="2">
        <v>-1</v>
      </c>
      <c r="P84" s="2">
        <v>-1</v>
      </c>
      <c r="Q84" s="2">
        <v>-1</v>
      </c>
      <c r="R84" s="2">
        <v>-1</v>
      </c>
      <c r="S84" s="2">
        <v>-1</v>
      </c>
      <c r="U84" s="2">
        <v>82</v>
      </c>
      <c r="V84">
        <f t="shared" si="32"/>
        <v>0</v>
      </c>
      <c r="W84">
        <f t="shared" si="33"/>
        <v>0</v>
      </c>
      <c r="X84">
        <f t="shared" si="34"/>
        <v>0</v>
      </c>
      <c r="Y84">
        <f t="shared" si="35"/>
        <v>0</v>
      </c>
      <c r="Z84">
        <f t="shared" si="36"/>
        <v>0</v>
      </c>
      <c r="AA84">
        <f t="shared" si="37"/>
        <v>1</v>
      </c>
      <c r="AB84">
        <f t="shared" si="38"/>
        <v>0</v>
      </c>
      <c r="AC84">
        <f t="shared" si="39"/>
        <v>0</v>
      </c>
      <c r="AD84">
        <f t="shared" si="40"/>
        <v>0</v>
      </c>
      <c r="AE84">
        <f t="shared" si="41"/>
        <v>0</v>
      </c>
      <c r="AF84">
        <f t="shared" si="42"/>
        <v>0</v>
      </c>
      <c r="AG84">
        <f t="shared" si="43"/>
        <v>0</v>
      </c>
      <c r="AH84">
        <f t="shared" si="44"/>
        <v>0</v>
      </c>
      <c r="AI84">
        <f t="shared" si="45"/>
        <v>0</v>
      </c>
      <c r="AJ84">
        <f t="shared" si="46"/>
        <v>0</v>
      </c>
      <c r="AK84">
        <f t="shared" si="47"/>
        <v>0</v>
      </c>
      <c r="AL84">
        <f t="shared" si="48"/>
        <v>0</v>
      </c>
      <c r="AM84">
        <f t="shared" si="49"/>
        <v>0</v>
      </c>
      <c r="AN84">
        <f t="shared" si="50"/>
        <v>0</v>
      </c>
      <c r="AO84">
        <f t="shared" si="51"/>
        <v>0</v>
      </c>
      <c r="AP84">
        <f t="shared" si="52"/>
        <v>0</v>
      </c>
      <c r="AQ84">
        <f t="shared" si="53"/>
        <v>0</v>
      </c>
      <c r="AR84">
        <f t="shared" si="54"/>
        <v>0</v>
      </c>
      <c r="AS84">
        <f t="shared" si="55"/>
        <v>0</v>
      </c>
      <c r="AT84">
        <f t="shared" si="56"/>
        <v>0</v>
      </c>
      <c r="AU84">
        <f t="shared" si="57"/>
        <v>0</v>
      </c>
      <c r="AV84">
        <f t="shared" si="58"/>
        <v>0</v>
      </c>
      <c r="AW84">
        <f t="shared" si="59"/>
        <v>0</v>
      </c>
      <c r="AX84">
        <f t="shared" si="60"/>
        <v>0</v>
      </c>
      <c r="AY84">
        <f t="shared" si="61"/>
        <v>0</v>
      </c>
      <c r="BD84" s="3" t="str">
        <f t="shared" si="31"/>
        <v>values ('W',82,'Dominicic',9,'Male','Prefer Not to Disclose','One Year - Three Years',0,0,0,0,0,1,0,0,0,0,0,0,0,0,0,0,0,0,0,0,0,0,0,0,0,0,0,0,0,0,-1,-1,-1,-1,-1,-1,-1,-1,'');</v>
      </c>
    </row>
    <row r="85" spans="1:56" ht="15.75" customHeight="1" x14ac:dyDescent="0.2">
      <c r="A85" s="1">
        <v>42502.635635104161</v>
      </c>
      <c r="B85" s="2" t="s">
        <v>218</v>
      </c>
      <c r="C85" s="2">
        <v>24</v>
      </c>
      <c r="D85" s="2" t="s">
        <v>31</v>
      </c>
      <c r="E85" s="2" t="s">
        <v>32</v>
      </c>
      <c r="F85" s="2" t="s">
        <v>23</v>
      </c>
      <c r="G85" s="2" t="s">
        <v>26</v>
      </c>
      <c r="H85" s="2" t="s">
        <v>35</v>
      </c>
      <c r="I85" s="2" t="s">
        <v>103</v>
      </c>
      <c r="J85" s="2" t="s">
        <v>27</v>
      </c>
      <c r="K85" s="2" t="s">
        <v>219</v>
      </c>
      <c r="L85" s="2">
        <v>2</v>
      </c>
      <c r="M85" s="2">
        <v>2</v>
      </c>
      <c r="N85" s="2">
        <v>2</v>
      </c>
      <c r="O85" s="2">
        <v>3</v>
      </c>
      <c r="P85" s="2">
        <v>5</v>
      </c>
      <c r="Q85" s="2">
        <v>5</v>
      </c>
      <c r="R85" s="2">
        <v>5</v>
      </c>
      <c r="S85" s="2">
        <v>5</v>
      </c>
      <c r="T85" s="2" t="s">
        <v>22</v>
      </c>
      <c r="U85" s="2">
        <v>83</v>
      </c>
      <c r="V85">
        <f t="shared" si="32"/>
        <v>0</v>
      </c>
      <c r="W85">
        <f t="shared" si="33"/>
        <v>0</v>
      </c>
      <c r="X85">
        <f t="shared" si="34"/>
        <v>1</v>
      </c>
      <c r="Y85">
        <f t="shared" si="35"/>
        <v>0</v>
      </c>
      <c r="Z85">
        <f t="shared" si="36"/>
        <v>0</v>
      </c>
      <c r="AA85">
        <f t="shared" si="37"/>
        <v>0</v>
      </c>
      <c r="AB85">
        <f t="shared" si="38"/>
        <v>0</v>
      </c>
      <c r="AC85">
        <f t="shared" si="39"/>
        <v>1</v>
      </c>
      <c r="AD85">
        <f t="shared" si="40"/>
        <v>0</v>
      </c>
      <c r="AE85">
        <f t="shared" si="41"/>
        <v>1</v>
      </c>
      <c r="AF85">
        <f t="shared" si="42"/>
        <v>0</v>
      </c>
      <c r="AG85">
        <f t="shared" si="43"/>
        <v>0</v>
      </c>
      <c r="AH85">
        <f t="shared" si="44"/>
        <v>0</v>
      </c>
      <c r="AI85">
        <f t="shared" si="45"/>
        <v>0</v>
      </c>
      <c r="AJ85">
        <f t="shared" si="46"/>
        <v>0</v>
      </c>
      <c r="AK85">
        <f t="shared" si="47"/>
        <v>1</v>
      </c>
      <c r="AL85">
        <f t="shared" si="48"/>
        <v>1</v>
      </c>
      <c r="AM85">
        <f t="shared" si="49"/>
        <v>1</v>
      </c>
      <c r="AN85">
        <f t="shared" si="50"/>
        <v>1</v>
      </c>
      <c r="AO85">
        <f t="shared" si="51"/>
        <v>0</v>
      </c>
      <c r="AP85">
        <f t="shared" si="52"/>
        <v>0</v>
      </c>
      <c r="AQ85">
        <f t="shared" si="53"/>
        <v>1</v>
      </c>
      <c r="AR85">
        <f t="shared" si="54"/>
        <v>1</v>
      </c>
      <c r="AS85">
        <f t="shared" si="55"/>
        <v>0</v>
      </c>
      <c r="AT85">
        <f t="shared" si="56"/>
        <v>0</v>
      </c>
      <c r="AU85">
        <f t="shared" si="57"/>
        <v>0</v>
      </c>
      <c r="AV85">
        <f t="shared" si="58"/>
        <v>1</v>
      </c>
      <c r="AW85">
        <f t="shared" si="59"/>
        <v>0</v>
      </c>
      <c r="AX85">
        <f t="shared" si="60"/>
        <v>1</v>
      </c>
      <c r="AY85">
        <f t="shared" si="61"/>
        <v>0</v>
      </c>
      <c r="BD85" s="3" t="str">
        <f t="shared" si="31"/>
        <v>values ('W',83,'Karan Sheh',24,'Male','Gradate Degree','One Year - Three Years',0,0,1,0,0,0,0,1,0,1,0,0,0,0,0,1,1,1,1,0,0,1,1,0,0,0,1,0,1,0,2,2,2,3,5,5,5,5,'N/A');</v>
      </c>
    </row>
    <row r="86" spans="1:56" ht="15.75" customHeight="1" x14ac:dyDescent="0.2">
      <c r="A86" s="1">
        <v>42502.636737465276</v>
      </c>
      <c r="B86" s="2" t="s">
        <v>220</v>
      </c>
      <c r="C86" s="2">
        <v>24</v>
      </c>
      <c r="D86" s="2" t="s">
        <v>31</v>
      </c>
      <c r="E86" s="2" t="s">
        <v>32</v>
      </c>
      <c r="F86" s="2" t="s">
        <v>25</v>
      </c>
      <c r="G86" s="2" t="s">
        <v>39</v>
      </c>
      <c r="H86" s="2" t="s">
        <v>46</v>
      </c>
      <c r="I86" s="2" t="s">
        <v>57</v>
      </c>
      <c r="J86" s="2" t="s">
        <v>42</v>
      </c>
      <c r="K86" s="2" t="s">
        <v>250</v>
      </c>
      <c r="L86" s="2">
        <v>7</v>
      </c>
      <c r="M86" s="2">
        <v>5</v>
      </c>
      <c r="N86" s="2">
        <v>5</v>
      </c>
      <c r="O86" s="2">
        <v>6</v>
      </c>
      <c r="P86" s="2">
        <v>7</v>
      </c>
      <c r="Q86" s="2">
        <v>4</v>
      </c>
      <c r="R86" s="2">
        <v>7</v>
      </c>
      <c r="S86" s="2">
        <v>6</v>
      </c>
      <c r="T86" s="2" t="s">
        <v>221</v>
      </c>
      <c r="U86" s="2">
        <v>84</v>
      </c>
      <c r="V86">
        <f t="shared" si="32"/>
        <v>0</v>
      </c>
      <c r="W86">
        <f t="shared" si="33"/>
        <v>0</v>
      </c>
      <c r="X86">
        <f t="shared" si="34"/>
        <v>0</v>
      </c>
      <c r="Y86">
        <f t="shared" si="35"/>
        <v>0</v>
      </c>
      <c r="Z86">
        <f t="shared" si="36"/>
        <v>0</v>
      </c>
      <c r="AA86">
        <f t="shared" si="37"/>
        <v>1</v>
      </c>
      <c r="AB86">
        <f t="shared" si="38"/>
        <v>0</v>
      </c>
      <c r="AC86">
        <f t="shared" si="39"/>
        <v>1</v>
      </c>
      <c r="AD86">
        <f t="shared" si="40"/>
        <v>0</v>
      </c>
      <c r="AE86">
        <f t="shared" si="41"/>
        <v>1</v>
      </c>
      <c r="AF86">
        <f t="shared" si="42"/>
        <v>1</v>
      </c>
      <c r="AG86">
        <f t="shared" si="43"/>
        <v>0</v>
      </c>
      <c r="AH86">
        <f t="shared" si="44"/>
        <v>0</v>
      </c>
      <c r="AI86">
        <f t="shared" si="45"/>
        <v>0</v>
      </c>
      <c r="AJ86">
        <f t="shared" si="46"/>
        <v>0</v>
      </c>
      <c r="AK86">
        <f t="shared" si="47"/>
        <v>0</v>
      </c>
      <c r="AL86">
        <f t="shared" si="48"/>
        <v>0</v>
      </c>
      <c r="AM86">
        <f t="shared" si="49"/>
        <v>1</v>
      </c>
      <c r="AN86">
        <f t="shared" si="50"/>
        <v>0</v>
      </c>
      <c r="AO86">
        <f t="shared" si="51"/>
        <v>0</v>
      </c>
      <c r="AP86">
        <f t="shared" si="52"/>
        <v>1</v>
      </c>
      <c r="AQ86">
        <f t="shared" si="53"/>
        <v>0</v>
      </c>
      <c r="AR86">
        <f t="shared" si="54"/>
        <v>0</v>
      </c>
      <c r="AS86">
        <f t="shared" si="55"/>
        <v>0</v>
      </c>
      <c r="AT86">
        <f t="shared" si="56"/>
        <v>0</v>
      </c>
      <c r="AU86">
        <f t="shared" si="57"/>
        <v>0</v>
      </c>
      <c r="AV86">
        <f t="shared" si="58"/>
        <v>0</v>
      </c>
      <c r="AW86">
        <f t="shared" si="59"/>
        <v>0</v>
      </c>
      <c r="AX86">
        <f t="shared" si="60"/>
        <v>0</v>
      </c>
      <c r="AY86">
        <f t="shared" si="61"/>
        <v>0</v>
      </c>
      <c r="BD86" s="3" t="str">
        <f t="shared" si="31"/>
        <v>values ('W',84,'Ajinya Kale',24,'Male','Gradate Degree','Less than a year',0,0,0,0,0,1,0,1,0,1,1,0,0,0,0,0,0,1,0,0,1,0,0,0,0,0,0,0,0,0,7,5,5,6,7,4,7,6,'NA');</v>
      </c>
    </row>
    <row r="87" spans="1:56" ht="15.75" customHeight="1" x14ac:dyDescent="0.2">
      <c r="A87" s="1">
        <v>42502.637432997682</v>
      </c>
      <c r="B87" s="2" t="s">
        <v>222</v>
      </c>
      <c r="C87" t="s">
        <v>250</v>
      </c>
      <c r="D87" s="2" t="s">
        <v>21</v>
      </c>
      <c r="E87" s="2" t="s">
        <v>32</v>
      </c>
      <c r="F87" s="2" t="s">
        <v>23</v>
      </c>
      <c r="G87" s="2" t="s">
        <v>22</v>
      </c>
      <c r="H87" s="2" t="s">
        <v>111</v>
      </c>
      <c r="I87" s="2" t="s">
        <v>41</v>
      </c>
      <c r="J87" s="2" t="s">
        <v>42</v>
      </c>
      <c r="K87" s="2" t="s">
        <v>187</v>
      </c>
      <c r="L87" s="2">
        <v>5</v>
      </c>
      <c r="M87" s="2">
        <v>4</v>
      </c>
      <c r="N87" s="2">
        <v>3</v>
      </c>
      <c r="O87" s="2">
        <v>5</v>
      </c>
      <c r="P87" s="2">
        <v>7</v>
      </c>
      <c r="Q87" s="2">
        <v>7</v>
      </c>
      <c r="R87" s="2">
        <v>7</v>
      </c>
      <c r="S87" s="2">
        <v>3</v>
      </c>
      <c r="U87" s="2">
        <v>85</v>
      </c>
      <c r="V87">
        <f t="shared" si="32"/>
        <v>0</v>
      </c>
      <c r="W87">
        <f t="shared" si="33"/>
        <v>0</v>
      </c>
      <c r="X87">
        <f t="shared" si="34"/>
        <v>0</v>
      </c>
      <c r="Y87">
        <f t="shared" si="35"/>
        <v>0</v>
      </c>
      <c r="Z87">
        <f t="shared" si="36"/>
        <v>0</v>
      </c>
      <c r="AA87">
        <f t="shared" si="37"/>
        <v>0</v>
      </c>
      <c r="AB87">
        <f t="shared" si="38"/>
        <v>1</v>
      </c>
      <c r="AC87">
        <f t="shared" si="39"/>
        <v>1</v>
      </c>
      <c r="AD87">
        <f t="shared" si="40"/>
        <v>0</v>
      </c>
      <c r="AE87">
        <f t="shared" si="41"/>
        <v>0</v>
      </c>
      <c r="AF87">
        <f t="shared" si="42"/>
        <v>1</v>
      </c>
      <c r="AG87">
        <f t="shared" si="43"/>
        <v>0</v>
      </c>
      <c r="AH87">
        <f t="shared" si="44"/>
        <v>0</v>
      </c>
      <c r="AI87">
        <f t="shared" si="45"/>
        <v>0</v>
      </c>
      <c r="AJ87">
        <f t="shared" si="46"/>
        <v>0</v>
      </c>
      <c r="AK87">
        <f t="shared" si="47"/>
        <v>1</v>
      </c>
      <c r="AL87">
        <f t="shared" si="48"/>
        <v>0</v>
      </c>
      <c r="AM87">
        <f t="shared" si="49"/>
        <v>0</v>
      </c>
      <c r="AN87">
        <f t="shared" si="50"/>
        <v>0</v>
      </c>
      <c r="AO87">
        <f t="shared" si="51"/>
        <v>0</v>
      </c>
      <c r="AP87">
        <f t="shared" si="52"/>
        <v>1</v>
      </c>
      <c r="AQ87">
        <f t="shared" si="53"/>
        <v>0</v>
      </c>
      <c r="AR87">
        <f t="shared" si="54"/>
        <v>0</v>
      </c>
      <c r="AS87">
        <f t="shared" si="55"/>
        <v>0</v>
      </c>
      <c r="AT87">
        <f t="shared" si="56"/>
        <v>0</v>
      </c>
      <c r="AU87">
        <f t="shared" si="57"/>
        <v>0</v>
      </c>
      <c r="AV87">
        <f t="shared" si="58"/>
        <v>0</v>
      </c>
      <c r="AW87">
        <f t="shared" si="59"/>
        <v>0</v>
      </c>
      <c r="AX87">
        <f t="shared" si="60"/>
        <v>0</v>
      </c>
      <c r="AY87">
        <f t="shared" si="61"/>
        <v>1</v>
      </c>
      <c r="BD87" s="3" t="str">
        <f t="shared" si="31"/>
        <v>values ('W',85,'Lisa', ,'Female','Gradate Degree','One Year - Three Years',0,0,0,0,0,0,1,1,0,0,1,0,0,0,0,1,0,0,0,0,1,0,0,0,0,0,0,0,0,1,5,4,3,5,7,7,7,3,'');</v>
      </c>
    </row>
    <row r="88" spans="1:56" ht="15.75" customHeight="1" x14ac:dyDescent="0.2">
      <c r="A88" s="1">
        <v>42502.638375474533</v>
      </c>
      <c r="B88" s="2" t="s">
        <v>223</v>
      </c>
      <c r="C88" s="2">
        <v>32</v>
      </c>
      <c r="D88" s="2" t="s">
        <v>21</v>
      </c>
      <c r="E88" s="2" t="s">
        <v>55</v>
      </c>
      <c r="F88" s="2" t="s">
        <v>23</v>
      </c>
      <c r="G88" s="2" t="s">
        <v>22</v>
      </c>
      <c r="H88" s="2" t="s">
        <v>35</v>
      </c>
      <c r="I88" s="2" t="s">
        <v>224</v>
      </c>
      <c r="J88" s="2" t="s">
        <v>47</v>
      </c>
      <c r="K88" s="2" t="s">
        <v>70</v>
      </c>
      <c r="L88" s="2">
        <v>4</v>
      </c>
      <c r="M88" s="2">
        <v>6</v>
      </c>
      <c r="N88" s="2">
        <v>3</v>
      </c>
      <c r="O88" s="2">
        <v>2</v>
      </c>
      <c r="P88" s="2">
        <v>5</v>
      </c>
      <c r="Q88" s="2">
        <v>5</v>
      </c>
      <c r="R88" s="2">
        <v>5</v>
      </c>
      <c r="S88" s="2">
        <v>3</v>
      </c>
      <c r="T88" s="2" t="s">
        <v>225</v>
      </c>
      <c r="U88" s="2">
        <v>86</v>
      </c>
      <c r="V88">
        <f t="shared" si="32"/>
        <v>0</v>
      </c>
      <c r="W88">
        <f t="shared" si="33"/>
        <v>0</v>
      </c>
      <c r="X88">
        <f t="shared" si="34"/>
        <v>0</v>
      </c>
      <c r="Y88">
        <f t="shared" si="35"/>
        <v>0</v>
      </c>
      <c r="Z88">
        <f t="shared" si="36"/>
        <v>0</v>
      </c>
      <c r="AA88">
        <f t="shared" si="37"/>
        <v>0</v>
      </c>
      <c r="AB88">
        <f t="shared" si="38"/>
        <v>1</v>
      </c>
      <c r="AC88">
        <f t="shared" si="39"/>
        <v>1</v>
      </c>
      <c r="AD88">
        <f t="shared" si="40"/>
        <v>0</v>
      </c>
      <c r="AE88">
        <f t="shared" si="41"/>
        <v>1</v>
      </c>
      <c r="AF88">
        <f t="shared" si="42"/>
        <v>0</v>
      </c>
      <c r="AG88">
        <f t="shared" si="43"/>
        <v>0</v>
      </c>
      <c r="AH88">
        <f t="shared" si="44"/>
        <v>0</v>
      </c>
      <c r="AI88">
        <f t="shared" si="45"/>
        <v>0</v>
      </c>
      <c r="AJ88">
        <f t="shared" si="46"/>
        <v>0</v>
      </c>
      <c r="AK88">
        <f t="shared" si="47"/>
        <v>0</v>
      </c>
      <c r="AL88">
        <f t="shared" si="48"/>
        <v>0</v>
      </c>
      <c r="AM88">
        <f t="shared" si="49"/>
        <v>1</v>
      </c>
      <c r="AN88">
        <f t="shared" si="50"/>
        <v>1</v>
      </c>
      <c r="AO88">
        <f t="shared" si="51"/>
        <v>0</v>
      </c>
      <c r="AP88">
        <f t="shared" si="52"/>
        <v>0</v>
      </c>
      <c r="AQ88">
        <f t="shared" si="53"/>
        <v>0</v>
      </c>
      <c r="AR88">
        <f t="shared" si="54"/>
        <v>0</v>
      </c>
      <c r="AS88">
        <f t="shared" si="55"/>
        <v>0</v>
      </c>
      <c r="AT88">
        <f t="shared" si="56"/>
        <v>1</v>
      </c>
      <c r="AU88">
        <f t="shared" si="57"/>
        <v>1</v>
      </c>
      <c r="AV88">
        <f t="shared" si="58"/>
        <v>0</v>
      </c>
      <c r="AW88">
        <f t="shared" si="59"/>
        <v>0</v>
      </c>
      <c r="AX88">
        <f t="shared" si="60"/>
        <v>0</v>
      </c>
      <c r="AY88">
        <f t="shared" si="61"/>
        <v>1</v>
      </c>
      <c r="BD88" s="3" t="str">
        <f t="shared" si="31"/>
        <v>values ('W',86,'R. Walkes',32,'Female','4-Year College','One Year - Three Years',0,0,0,0,0,0,1,1,0,1,0,0,0,0,0,0,0,1,1,0,0,0,0,0,1,1,0,0,0,1,4,6,3,2,5,5,5,3,'Made me think...');</v>
      </c>
    </row>
    <row r="89" spans="1:56" ht="15.75" customHeight="1" x14ac:dyDescent="0.2">
      <c r="A89" s="1">
        <v>42502.639926770833</v>
      </c>
      <c r="B89" s="2" t="s">
        <v>226</v>
      </c>
      <c r="C89" s="2">
        <v>16</v>
      </c>
      <c r="D89" s="2" t="s">
        <v>31</v>
      </c>
      <c r="E89" s="2" t="s">
        <v>45</v>
      </c>
      <c r="F89" s="2" t="s">
        <v>38</v>
      </c>
      <c r="G89" s="2" t="s">
        <v>39</v>
      </c>
      <c r="H89" s="2" t="s">
        <v>227</v>
      </c>
      <c r="I89" s="2" t="s">
        <v>103</v>
      </c>
      <c r="J89" s="2" t="s">
        <v>96</v>
      </c>
      <c r="K89" s="2" t="s">
        <v>89</v>
      </c>
      <c r="L89" s="2">
        <v>4</v>
      </c>
      <c r="M89" s="2">
        <v>4</v>
      </c>
      <c r="N89" s="2">
        <v>1</v>
      </c>
      <c r="O89" s="2">
        <v>2</v>
      </c>
      <c r="P89" s="2">
        <v>2</v>
      </c>
      <c r="Q89" s="2">
        <v>5</v>
      </c>
      <c r="R89" s="2">
        <v>7</v>
      </c>
      <c r="S89" s="2">
        <v>3</v>
      </c>
      <c r="U89" s="2">
        <v>87</v>
      </c>
      <c r="V89">
        <f t="shared" si="32"/>
        <v>0</v>
      </c>
      <c r="W89">
        <f t="shared" si="33"/>
        <v>0</v>
      </c>
      <c r="X89">
        <f t="shared" si="34"/>
        <v>0</v>
      </c>
      <c r="Y89">
        <f t="shared" si="35"/>
        <v>0</v>
      </c>
      <c r="Z89">
        <f t="shared" si="36"/>
        <v>0</v>
      </c>
      <c r="AA89">
        <f t="shared" si="37"/>
        <v>1</v>
      </c>
      <c r="AB89">
        <f t="shared" si="38"/>
        <v>0</v>
      </c>
      <c r="AC89">
        <f t="shared" si="39"/>
        <v>1</v>
      </c>
      <c r="AD89">
        <f t="shared" si="40"/>
        <v>1</v>
      </c>
      <c r="AE89">
        <f t="shared" si="41"/>
        <v>1</v>
      </c>
      <c r="AF89">
        <f t="shared" si="42"/>
        <v>1</v>
      </c>
      <c r="AG89">
        <f t="shared" si="43"/>
        <v>1</v>
      </c>
      <c r="AH89">
        <f t="shared" si="44"/>
        <v>0</v>
      </c>
      <c r="AI89">
        <f t="shared" si="45"/>
        <v>1</v>
      </c>
      <c r="AJ89">
        <f t="shared" si="46"/>
        <v>0</v>
      </c>
      <c r="AK89">
        <f t="shared" si="47"/>
        <v>1</v>
      </c>
      <c r="AL89">
        <f t="shared" si="48"/>
        <v>1</v>
      </c>
      <c r="AM89">
        <f t="shared" si="49"/>
        <v>1</v>
      </c>
      <c r="AN89">
        <f t="shared" si="50"/>
        <v>1</v>
      </c>
      <c r="AO89">
        <f t="shared" si="51"/>
        <v>0</v>
      </c>
      <c r="AP89">
        <f t="shared" si="52"/>
        <v>1</v>
      </c>
      <c r="AQ89">
        <f t="shared" si="53"/>
        <v>1</v>
      </c>
      <c r="AR89">
        <f t="shared" si="54"/>
        <v>1</v>
      </c>
      <c r="AS89">
        <f t="shared" si="55"/>
        <v>1</v>
      </c>
      <c r="AT89">
        <f t="shared" si="56"/>
        <v>1</v>
      </c>
      <c r="AU89">
        <f t="shared" si="57"/>
        <v>1</v>
      </c>
      <c r="AV89">
        <f t="shared" si="58"/>
        <v>1</v>
      </c>
      <c r="AW89">
        <f t="shared" si="59"/>
        <v>1</v>
      </c>
      <c r="AX89">
        <f t="shared" si="60"/>
        <v>1</v>
      </c>
      <c r="AY89">
        <f t="shared" si="61"/>
        <v>1</v>
      </c>
      <c r="BD89" s="3" t="str">
        <f t="shared" si="31"/>
        <v>values ('W',87,'Tim Myer',16,'Male','High School','Never',0,0,0,0,0,1,0,1,1,1,1,1,0,1,0,1,1,1,1,0,1,1,1,1,1,1,1,1,1,1,4,4,1,2,2,5,7,3,'');</v>
      </c>
    </row>
    <row r="90" spans="1:56" ht="15.75" customHeight="1" x14ac:dyDescent="0.2">
      <c r="A90" s="1">
        <v>42502.640897418984</v>
      </c>
      <c r="B90" s="2" t="s">
        <v>228</v>
      </c>
      <c r="C90" s="2">
        <v>24</v>
      </c>
      <c r="D90" s="2" t="s">
        <v>31</v>
      </c>
      <c r="E90" s="2" t="s">
        <v>32</v>
      </c>
      <c r="F90" s="2" t="s">
        <v>33</v>
      </c>
      <c r="G90" s="2" t="s">
        <v>59</v>
      </c>
      <c r="H90" s="2" t="s">
        <v>40</v>
      </c>
      <c r="I90" s="2" t="s">
        <v>41</v>
      </c>
      <c r="J90" s="2" t="s">
        <v>36</v>
      </c>
      <c r="K90" s="2" t="s">
        <v>53</v>
      </c>
      <c r="L90" s="2">
        <v>5</v>
      </c>
      <c r="M90" s="2">
        <v>6</v>
      </c>
      <c r="N90" s="2">
        <v>4</v>
      </c>
      <c r="O90" s="2">
        <v>5</v>
      </c>
      <c r="P90" s="2">
        <v>3</v>
      </c>
      <c r="Q90" s="2">
        <v>6</v>
      </c>
      <c r="R90" s="2">
        <v>3</v>
      </c>
      <c r="S90" s="2">
        <v>6</v>
      </c>
      <c r="U90" s="2">
        <v>88</v>
      </c>
      <c r="V90">
        <f t="shared" si="32"/>
        <v>0</v>
      </c>
      <c r="W90">
        <f t="shared" si="33"/>
        <v>0</v>
      </c>
      <c r="X90">
        <f t="shared" si="34"/>
        <v>0</v>
      </c>
      <c r="Y90">
        <f t="shared" si="35"/>
        <v>0</v>
      </c>
      <c r="Z90">
        <f t="shared" si="36"/>
        <v>1</v>
      </c>
      <c r="AA90">
        <f t="shared" si="37"/>
        <v>0</v>
      </c>
      <c r="AB90">
        <f t="shared" si="38"/>
        <v>0</v>
      </c>
      <c r="AC90">
        <f t="shared" si="39"/>
        <v>1</v>
      </c>
      <c r="AD90">
        <f t="shared" si="40"/>
        <v>0</v>
      </c>
      <c r="AE90">
        <f t="shared" si="41"/>
        <v>0</v>
      </c>
      <c r="AF90">
        <f t="shared" si="42"/>
        <v>0</v>
      </c>
      <c r="AG90">
        <f t="shared" si="43"/>
        <v>0</v>
      </c>
      <c r="AH90">
        <f t="shared" si="44"/>
        <v>0</v>
      </c>
      <c r="AI90">
        <f t="shared" si="45"/>
        <v>0</v>
      </c>
      <c r="AJ90">
        <f t="shared" si="46"/>
        <v>0</v>
      </c>
      <c r="AK90">
        <f t="shared" si="47"/>
        <v>1</v>
      </c>
      <c r="AL90">
        <f t="shared" si="48"/>
        <v>0</v>
      </c>
      <c r="AM90">
        <f t="shared" si="49"/>
        <v>0</v>
      </c>
      <c r="AN90">
        <f t="shared" si="50"/>
        <v>0</v>
      </c>
      <c r="AO90">
        <f t="shared" si="51"/>
        <v>0</v>
      </c>
      <c r="AP90">
        <f t="shared" si="52"/>
        <v>0</v>
      </c>
      <c r="AQ90">
        <f t="shared" si="53"/>
        <v>1</v>
      </c>
      <c r="AR90">
        <f t="shared" si="54"/>
        <v>0</v>
      </c>
      <c r="AS90">
        <f t="shared" si="55"/>
        <v>0</v>
      </c>
      <c r="AT90">
        <f t="shared" si="56"/>
        <v>0</v>
      </c>
      <c r="AU90">
        <f t="shared" si="57"/>
        <v>0</v>
      </c>
      <c r="AV90">
        <f t="shared" si="58"/>
        <v>1</v>
      </c>
      <c r="AW90">
        <f t="shared" si="59"/>
        <v>0</v>
      </c>
      <c r="AX90">
        <f t="shared" si="60"/>
        <v>0</v>
      </c>
      <c r="AY90">
        <f t="shared" si="61"/>
        <v>0</v>
      </c>
      <c r="BD90" s="3" t="str">
        <f t="shared" si="31"/>
        <v>values ('W',88,'Sergi Etchebelere',24,'Male','Gradate Degree','More than three years',0,0,0,0,1,0,0,1,0,0,0,0,0,0,0,1,0,0,0,0,0,1,0,0,0,0,1,0,0,0,5,6,4,5,3,6,3,6,'');</v>
      </c>
    </row>
    <row r="91" spans="1:56" ht="15.75" customHeight="1" x14ac:dyDescent="0.2">
      <c r="A91" s="1">
        <v>42502.641722650464</v>
      </c>
      <c r="B91" s="2" t="s">
        <v>229</v>
      </c>
      <c r="C91" s="2">
        <v>25</v>
      </c>
      <c r="D91" s="2" t="s">
        <v>21</v>
      </c>
      <c r="E91" s="2" t="s">
        <v>32</v>
      </c>
      <c r="F91" s="2" t="s">
        <v>23</v>
      </c>
      <c r="G91" s="2" t="s">
        <v>39</v>
      </c>
      <c r="H91" s="2" t="s">
        <v>40</v>
      </c>
      <c r="I91" s="2" t="s">
        <v>61</v>
      </c>
      <c r="J91" s="2" t="s">
        <v>42</v>
      </c>
      <c r="K91" s="2" t="s">
        <v>68</v>
      </c>
      <c r="L91" s="2">
        <v>6</v>
      </c>
      <c r="M91" s="2">
        <v>5</v>
      </c>
      <c r="N91" s="2">
        <v>5</v>
      </c>
      <c r="O91" s="2">
        <v>7</v>
      </c>
      <c r="P91" s="2">
        <v>5</v>
      </c>
      <c r="Q91" s="2">
        <v>5</v>
      </c>
      <c r="R91" s="2">
        <v>5</v>
      </c>
      <c r="S91" s="2">
        <v>3</v>
      </c>
      <c r="U91" s="2">
        <v>89</v>
      </c>
      <c r="V91">
        <f t="shared" si="32"/>
        <v>0</v>
      </c>
      <c r="W91">
        <f t="shared" si="33"/>
        <v>0</v>
      </c>
      <c r="X91">
        <f t="shared" si="34"/>
        <v>0</v>
      </c>
      <c r="Y91">
        <f t="shared" si="35"/>
        <v>0</v>
      </c>
      <c r="Z91">
        <f t="shared" si="36"/>
        <v>0</v>
      </c>
      <c r="AA91">
        <f t="shared" si="37"/>
        <v>1</v>
      </c>
      <c r="AB91">
        <f t="shared" si="38"/>
        <v>0</v>
      </c>
      <c r="AC91">
        <f t="shared" si="39"/>
        <v>1</v>
      </c>
      <c r="AD91">
        <f t="shared" si="40"/>
        <v>0</v>
      </c>
      <c r="AE91">
        <f t="shared" si="41"/>
        <v>0</v>
      </c>
      <c r="AF91">
        <f t="shared" si="42"/>
        <v>0</v>
      </c>
      <c r="AG91">
        <f t="shared" si="43"/>
        <v>0</v>
      </c>
      <c r="AH91">
        <f t="shared" si="44"/>
        <v>0</v>
      </c>
      <c r="AI91">
        <f t="shared" si="45"/>
        <v>0</v>
      </c>
      <c r="AJ91">
        <f t="shared" si="46"/>
        <v>0</v>
      </c>
      <c r="AK91">
        <f t="shared" si="47"/>
        <v>1</v>
      </c>
      <c r="AL91">
        <f t="shared" si="48"/>
        <v>0</v>
      </c>
      <c r="AM91">
        <f t="shared" si="49"/>
        <v>1</v>
      </c>
      <c r="AN91">
        <f t="shared" si="50"/>
        <v>0</v>
      </c>
      <c r="AO91">
        <f t="shared" si="51"/>
        <v>0</v>
      </c>
      <c r="AP91">
        <f t="shared" si="52"/>
        <v>1</v>
      </c>
      <c r="AQ91">
        <f t="shared" si="53"/>
        <v>0</v>
      </c>
      <c r="AR91">
        <f t="shared" si="54"/>
        <v>0</v>
      </c>
      <c r="AS91">
        <f t="shared" si="55"/>
        <v>0</v>
      </c>
      <c r="AT91">
        <f t="shared" si="56"/>
        <v>0</v>
      </c>
      <c r="AU91">
        <f t="shared" si="57"/>
        <v>1</v>
      </c>
      <c r="AV91">
        <f t="shared" si="58"/>
        <v>1</v>
      </c>
      <c r="AW91">
        <f t="shared" si="59"/>
        <v>0</v>
      </c>
      <c r="AX91">
        <f t="shared" si="60"/>
        <v>0</v>
      </c>
      <c r="AY91">
        <f t="shared" si="61"/>
        <v>0</v>
      </c>
      <c r="BD91" s="3" t="str">
        <f t="shared" si="31"/>
        <v>values ('W',89,'Prang',25,'Female','Gradate Degree','One Year - Three Years',0,0,0,0,0,1,0,1,0,0,0,0,0,0,0,1,0,1,0,0,1,0,0,0,0,1,1,0,0,0,6,5,5,7,5,5,5,3,'');</v>
      </c>
    </row>
    <row r="92" spans="1:56" ht="15.75" customHeight="1" x14ac:dyDescent="0.2">
      <c r="A92" s="1">
        <v>42502.642162581018</v>
      </c>
      <c r="B92" s="2" t="s">
        <v>230</v>
      </c>
      <c r="C92" s="2">
        <v>6</v>
      </c>
      <c r="D92" s="2" t="s">
        <v>31</v>
      </c>
      <c r="E92" s="2" t="s">
        <v>250</v>
      </c>
      <c r="F92" s="2" t="s">
        <v>250</v>
      </c>
      <c r="G92" s="2" t="s">
        <v>39</v>
      </c>
      <c r="H92" s="2" t="s">
        <v>250</v>
      </c>
      <c r="I92" s="2" t="s">
        <v>250</v>
      </c>
      <c r="J92" s="2" t="s">
        <v>250</v>
      </c>
      <c r="K92" s="2" t="s">
        <v>250</v>
      </c>
      <c r="L92" s="2">
        <v>-1</v>
      </c>
      <c r="M92" s="2">
        <v>-1</v>
      </c>
      <c r="N92" s="2">
        <v>-1</v>
      </c>
      <c r="O92" s="2">
        <v>-1</v>
      </c>
      <c r="P92" s="2">
        <v>-1</v>
      </c>
      <c r="Q92" s="2">
        <v>-1</v>
      </c>
      <c r="R92" s="2">
        <v>-1</v>
      </c>
      <c r="S92" s="2">
        <v>-1</v>
      </c>
      <c r="U92" s="2">
        <v>90</v>
      </c>
      <c r="V92">
        <f t="shared" si="32"/>
        <v>0</v>
      </c>
      <c r="W92">
        <f t="shared" si="33"/>
        <v>0</v>
      </c>
      <c r="X92">
        <f t="shared" si="34"/>
        <v>0</v>
      </c>
      <c r="Y92">
        <f t="shared" si="35"/>
        <v>0</v>
      </c>
      <c r="Z92">
        <f t="shared" si="36"/>
        <v>0</v>
      </c>
      <c r="AA92">
        <f t="shared" si="37"/>
        <v>1</v>
      </c>
      <c r="AB92">
        <f t="shared" si="38"/>
        <v>0</v>
      </c>
      <c r="AC92">
        <f t="shared" si="39"/>
        <v>0</v>
      </c>
      <c r="AD92">
        <f t="shared" si="40"/>
        <v>0</v>
      </c>
      <c r="AE92">
        <f t="shared" si="41"/>
        <v>0</v>
      </c>
      <c r="AF92">
        <f t="shared" si="42"/>
        <v>0</v>
      </c>
      <c r="AG92">
        <f t="shared" si="43"/>
        <v>0</v>
      </c>
      <c r="AH92">
        <f t="shared" si="44"/>
        <v>0</v>
      </c>
      <c r="AI92">
        <f t="shared" si="45"/>
        <v>0</v>
      </c>
      <c r="AJ92">
        <f t="shared" si="46"/>
        <v>0</v>
      </c>
      <c r="AK92">
        <f t="shared" si="47"/>
        <v>0</v>
      </c>
      <c r="AL92">
        <f t="shared" si="48"/>
        <v>0</v>
      </c>
      <c r="AM92">
        <f t="shared" si="49"/>
        <v>0</v>
      </c>
      <c r="AN92">
        <f t="shared" si="50"/>
        <v>0</v>
      </c>
      <c r="AO92">
        <f t="shared" si="51"/>
        <v>0</v>
      </c>
      <c r="AP92">
        <f t="shared" si="52"/>
        <v>0</v>
      </c>
      <c r="AQ92">
        <f t="shared" si="53"/>
        <v>0</v>
      </c>
      <c r="AR92">
        <f t="shared" si="54"/>
        <v>0</v>
      </c>
      <c r="AS92">
        <f t="shared" si="55"/>
        <v>0</v>
      </c>
      <c r="AT92">
        <f t="shared" si="56"/>
        <v>0</v>
      </c>
      <c r="AU92">
        <f t="shared" si="57"/>
        <v>0</v>
      </c>
      <c r="AV92">
        <f t="shared" si="58"/>
        <v>0</v>
      </c>
      <c r="AW92">
        <f t="shared" si="59"/>
        <v>0</v>
      </c>
      <c r="AX92">
        <f t="shared" si="60"/>
        <v>0</v>
      </c>
      <c r="AY92">
        <f t="shared" si="61"/>
        <v>0</v>
      </c>
      <c r="BD92" s="3" t="str">
        <f t="shared" si="31"/>
        <v>values ('W',90,'Tony',6,'Male',' ',' ',0,0,0,0,0,1,0,0,0,0,0,0,0,0,0,0,0,0,0,0,0,0,0,0,0,0,0,0,0,0,-1,-1,-1,-1,-1,-1,-1,-1,'');</v>
      </c>
    </row>
    <row r="93" spans="1:56" ht="15.75" customHeight="1" x14ac:dyDescent="0.2">
      <c r="A93" s="1">
        <v>42502.642771886574</v>
      </c>
      <c r="B93" s="2" t="s">
        <v>231</v>
      </c>
      <c r="C93" s="2">
        <v>53</v>
      </c>
      <c r="D93" s="2" t="s">
        <v>21</v>
      </c>
      <c r="E93" s="2" t="s">
        <v>49</v>
      </c>
      <c r="F93" s="2" t="s">
        <v>23</v>
      </c>
      <c r="G93" s="2" t="s">
        <v>39</v>
      </c>
      <c r="H93" s="2" t="s">
        <v>40</v>
      </c>
      <c r="I93" s="2" t="s">
        <v>41</v>
      </c>
      <c r="J93" s="2" t="s">
        <v>36</v>
      </c>
      <c r="K93" s="2" t="s">
        <v>73</v>
      </c>
      <c r="L93" s="2">
        <v>-1</v>
      </c>
      <c r="M93" s="2">
        <v>-1</v>
      </c>
      <c r="N93" s="2">
        <v>-1</v>
      </c>
      <c r="O93" s="2">
        <v>-1</v>
      </c>
      <c r="P93" s="2">
        <v>-1</v>
      </c>
      <c r="Q93" s="2">
        <v>-1</v>
      </c>
      <c r="R93" s="2">
        <v>-1</v>
      </c>
      <c r="S93" s="2">
        <v>-1</v>
      </c>
      <c r="U93" s="2">
        <v>91</v>
      </c>
      <c r="V93">
        <f t="shared" si="32"/>
        <v>0</v>
      </c>
      <c r="W93">
        <f t="shared" si="33"/>
        <v>0</v>
      </c>
      <c r="X93">
        <f t="shared" si="34"/>
        <v>0</v>
      </c>
      <c r="Y93">
        <f t="shared" si="35"/>
        <v>0</v>
      </c>
      <c r="Z93">
        <f t="shared" si="36"/>
        <v>0</v>
      </c>
      <c r="AA93">
        <f t="shared" si="37"/>
        <v>1</v>
      </c>
      <c r="AB93">
        <f t="shared" si="38"/>
        <v>0</v>
      </c>
      <c r="AC93">
        <f t="shared" si="39"/>
        <v>1</v>
      </c>
      <c r="AD93">
        <f t="shared" si="40"/>
        <v>0</v>
      </c>
      <c r="AE93">
        <f t="shared" si="41"/>
        <v>0</v>
      </c>
      <c r="AF93">
        <f t="shared" si="42"/>
        <v>0</v>
      </c>
      <c r="AG93">
        <f t="shared" si="43"/>
        <v>0</v>
      </c>
      <c r="AH93">
        <f t="shared" si="44"/>
        <v>0</v>
      </c>
      <c r="AI93">
        <f t="shared" si="45"/>
        <v>0</v>
      </c>
      <c r="AJ93">
        <f t="shared" si="46"/>
        <v>0</v>
      </c>
      <c r="AK93">
        <f t="shared" si="47"/>
        <v>1</v>
      </c>
      <c r="AL93">
        <f t="shared" si="48"/>
        <v>0</v>
      </c>
      <c r="AM93">
        <f t="shared" si="49"/>
        <v>0</v>
      </c>
      <c r="AN93">
        <f t="shared" si="50"/>
        <v>0</v>
      </c>
      <c r="AO93">
        <f t="shared" si="51"/>
        <v>0</v>
      </c>
      <c r="AP93">
        <f t="shared" si="52"/>
        <v>0</v>
      </c>
      <c r="AQ93">
        <f t="shared" si="53"/>
        <v>1</v>
      </c>
      <c r="AR93">
        <f t="shared" si="54"/>
        <v>0</v>
      </c>
      <c r="AS93">
        <f t="shared" si="55"/>
        <v>0</v>
      </c>
      <c r="AT93">
        <f t="shared" si="56"/>
        <v>0</v>
      </c>
      <c r="AU93">
        <f t="shared" si="57"/>
        <v>0</v>
      </c>
      <c r="AV93">
        <f t="shared" si="58"/>
        <v>0</v>
      </c>
      <c r="AW93">
        <f t="shared" si="59"/>
        <v>1</v>
      </c>
      <c r="AX93">
        <f t="shared" si="60"/>
        <v>0</v>
      </c>
      <c r="AY93">
        <f t="shared" si="61"/>
        <v>0</v>
      </c>
      <c r="BD93" s="3" t="str">
        <f t="shared" si="31"/>
        <v>values ('W',91,'Polly',53,'Female','Some College','One Year - Three Years',0,0,0,0,0,1,0,1,0,0,0,0,0,0,0,1,0,0,0,0,0,1,0,0,0,0,0,1,0,0,-1,-1,-1,-1,-1,-1,-1,-1,'');</v>
      </c>
    </row>
    <row r="94" spans="1:56" ht="15.75" customHeight="1" x14ac:dyDescent="0.2">
      <c r="A94" s="1">
        <v>42502.643608078703</v>
      </c>
      <c r="B94" s="2" t="s">
        <v>232</v>
      </c>
      <c r="C94" s="2">
        <v>51</v>
      </c>
      <c r="D94" s="2" t="s">
        <v>31</v>
      </c>
      <c r="E94" s="2" t="s">
        <v>55</v>
      </c>
      <c r="F94" s="2" t="s">
        <v>38</v>
      </c>
      <c r="G94" s="2" t="s">
        <v>22</v>
      </c>
      <c r="H94" s="2" t="s">
        <v>212</v>
      </c>
      <c r="I94" s="2" t="s">
        <v>57</v>
      </c>
      <c r="J94" s="2" t="s">
        <v>42</v>
      </c>
      <c r="K94" s="2" t="s">
        <v>53</v>
      </c>
      <c r="L94" s="2">
        <v>3</v>
      </c>
      <c r="M94" s="2">
        <v>3</v>
      </c>
      <c r="N94" s="2">
        <v>5</v>
      </c>
      <c r="O94" s="2">
        <v>6</v>
      </c>
      <c r="P94" s="2">
        <v>6</v>
      </c>
      <c r="Q94" s="2">
        <v>6</v>
      </c>
      <c r="R94" s="2">
        <v>7</v>
      </c>
      <c r="S94" s="2">
        <v>2</v>
      </c>
      <c r="U94" s="2">
        <v>92</v>
      </c>
      <c r="V94">
        <f t="shared" si="32"/>
        <v>0</v>
      </c>
      <c r="W94">
        <f t="shared" si="33"/>
        <v>0</v>
      </c>
      <c r="X94">
        <f t="shared" si="34"/>
        <v>0</v>
      </c>
      <c r="Y94">
        <f t="shared" si="35"/>
        <v>0</v>
      </c>
      <c r="Z94">
        <f t="shared" si="36"/>
        <v>0</v>
      </c>
      <c r="AA94">
        <f t="shared" si="37"/>
        <v>0</v>
      </c>
      <c r="AB94">
        <f t="shared" si="38"/>
        <v>1</v>
      </c>
      <c r="AC94">
        <f t="shared" si="39"/>
        <v>1</v>
      </c>
      <c r="AD94">
        <f t="shared" si="40"/>
        <v>1</v>
      </c>
      <c r="AE94">
        <f t="shared" si="41"/>
        <v>1</v>
      </c>
      <c r="AF94">
        <f t="shared" si="42"/>
        <v>0</v>
      </c>
      <c r="AG94">
        <f t="shared" si="43"/>
        <v>0</v>
      </c>
      <c r="AH94">
        <f t="shared" si="44"/>
        <v>0</v>
      </c>
      <c r="AI94">
        <f t="shared" si="45"/>
        <v>0</v>
      </c>
      <c r="AJ94">
        <f t="shared" si="46"/>
        <v>0</v>
      </c>
      <c r="AK94">
        <f t="shared" si="47"/>
        <v>0</v>
      </c>
      <c r="AL94">
        <f t="shared" si="48"/>
        <v>0</v>
      </c>
      <c r="AM94">
        <f t="shared" si="49"/>
        <v>1</v>
      </c>
      <c r="AN94">
        <f t="shared" si="50"/>
        <v>0</v>
      </c>
      <c r="AO94">
        <f t="shared" si="51"/>
        <v>0</v>
      </c>
      <c r="AP94">
        <f t="shared" si="52"/>
        <v>1</v>
      </c>
      <c r="AQ94">
        <f t="shared" si="53"/>
        <v>0</v>
      </c>
      <c r="AR94">
        <f t="shared" si="54"/>
        <v>0</v>
      </c>
      <c r="AS94">
        <f t="shared" si="55"/>
        <v>0</v>
      </c>
      <c r="AT94">
        <f t="shared" si="56"/>
        <v>0</v>
      </c>
      <c r="AU94">
        <f t="shared" si="57"/>
        <v>0</v>
      </c>
      <c r="AV94">
        <f t="shared" si="58"/>
        <v>1</v>
      </c>
      <c r="AW94">
        <f t="shared" si="59"/>
        <v>0</v>
      </c>
      <c r="AX94">
        <f t="shared" si="60"/>
        <v>0</v>
      </c>
      <c r="AY94">
        <f t="shared" si="61"/>
        <v>0</v>
      </c>
      <c r="BD94" s="3" t="str">
        <f t="shared" si="31"/>
        <v>values ('W',92,'Mike',51,'Male','4-Year College','Never',0,0,0,0,0,0,1,1,1,1,0,0,0,0,0,0,0,1,0,0,1,0,0,0,0,0,1,0,0,0,3,3,5,6,6,6,7,2,'');</v>
      </c>
    </row>
    <row r="95" spans="1:56" ht="15.75" customHeight="1" x14ac:dyDescent="0.2">
      <c r="A95" s="1">
        <v>42502.64445133102</v>
      </c>
      <c r="B95" s="2" t="s">
        <v>233</v>
      </c>
      <c r="C95" s="2">
        <v>19</v>
      </c>
      <c r="D95" s="2" t="s">
        <v>31</v>
      </c>
      <c r="E95" s="2" t="s">
        <v>49</v>
      </c>
      <c r="F95" s="2" t="s">
        <v>23</v>
      </c>
      <c r="G95" s="2" t="s">
        <v>59</v>
      </c>
      <c r="H95" s="2" t="s">
        <v>46</v>
      </c>
      <c r="I95" s="2" t="s">
        <v>41</v>
      </c>
      <c r="J95" s="2" t="s">
        <v>36</v>
      </c>
      <c r="K95" s="2" t="s">
        <v>68</v>
      </c>
      <c r="L95" s="2">
        <v>6</v>
      </c>
      <c r="M95" s="2">
        <v>5</v>
      </c>
      <c r="N95" s="2">
        <v>6</v>
      </c>
      <c r="O95" s="2">
        <v>3</v>
      </c>
      <c r="P95" s="2">
        <v>6</v>
      </c>
      <c r="Q95" s="2">
        <v>6</v>
      </c>
      <c r="R95" s="2">
        <v>6</v>
      </c>
      <c r="S95" s="2">
        <v>3</v>
      </c>
      <c r="U95" s="2">
        <v>93</v>
      </c>
      <c r="V95">
        <f t="shared" si="32"/>
        <v>0</v>
      </c>
      <c r="W95">
        <f t="shared" si="33"/>
        <v>0</v>
      </c>
      <c r="X95">
        <f t="shared" si="34"/>
        <v>0</v>
      </c>
      <c r="Y95">
        <f t="shared" si="35"/>
        <v>0</v>
      </c>
      <c r="Z95">
        <f t="shared" si="36"/>
        <v>1</v>
      </c>
      <c r="AA95">
        <f t="shared" si="37"/>
        <v>0</v>
      </c>
      <c r="AB95">
        <f t="shared" si="38"/>
        <v>0</v>
      </c>
      <c r="AC95">
        <f t="shared" si="39"/>
        <v>1</v>
      </c>
      <c r="AD95">
        <f t="shared" si="40"/>
        <v>0</v>
      </c>
      <c r="AE95">
        <f t="shared" si="41"/>
        <v>1</v>
      </c>
      <c r="AF95">
        <f t="shared" si="42"/>
        <v>1</v>
      </c>
      <c r="AG95">
        <f t="shared" si="43"/>
        <v>0</v>
      </c>
      <c r="AH95">
        <f t="shared" si="44"/>
        <v>0</v>
      </c>
      <c r="AI95">
        <f t="shared" si="45"/>
        <v>0</v>
      </c>
      <c r="AJ95">
        <f t="shared" si="46"/>
        <v>0</v>
      </c>
      <c r="AK95">
        <f t="shared" si="47"/>
        <v>1</v>
      </c>
      <c r="AL95">
        <f t="shared" si="48"/>
        <v>0</v>
      </c>
      <c r="AM95">
        <f t="shared" si="49"/>
        <v>0</v>
      </c>
      <c r="AN95">
        <f t="shared" si="50"/>
        <v>0</v>
      </c>
      <c r="AO95">
        <f t="shared" si="51"/>
        <v>0</v>
      </c>
      <c r="AP95">
        <f t="shared" si="52"/>
        <v>0</v>
      </c>
      <c r="AQ95">
        <f t="shared" si="53"/>
        <v>1</v>
      </c>
      <c r="AR95">
        <f t="shared" si="54"/>
        <v>0</v>
      </c>
      <c r="AS95">
        <f t="shared" si="55"/>
        <v>0</v>
      </c>
      <c r="AT95">
        <f t="shared" si="56"/>
        <v>0</v>
      </c>
      <c r="AU95">
        <f t="shared" si="57"/>
        <v>1</v>
      </c>
      <c r="AV95">
        <f t="shared" si="58"/>
        <v>1</v>
      </c>
      <c r="AW95">
        <f t="shared" si="59"/>
        <v>0</v>
      </c>
      <c r="AX95">
        <f t="shared" si="60"/>
        <v>0</v>
      </c>
      <c r="AY95">
        <f t="shared" si="61"/>
        <v>0</v>
      </c>
      <c r="BD95" s="3" t="str">
        <f t="shared" si="31"/>
        <v>values ('W',93,'Dakota',19,'Male','Some College','One Year - Three Years',0,0,0,0,1,0,0,1,0,1,1,0,0,0,0,1,0,0,0,0,0,1,0,0,0,1,1,0,0,0,6,5,6,3,6,6,6,3,'');</v>
      </c>
    </row>
    <row r="96" spans="1:56" ht="15.75" customHeight="1" x14ac:dyDescent="0.2">
      <c r="A96" s="1">
        <v>42502.645508912035</v>
      </c>
      <c r="B96" s="2" t="s">
        <v>234</v>
      </c>
      <c r="C96" s="2">
        <v>18</v>
      </c>
      <c r="D96" s="2" t="s">
        <v>24</v>
      </c>
      <c r="E96" s="2" t="s">
        <v>49</v>
      </c>
      <c r="F96" s="2" t="s">
        <v>33</v>
      </c>
      <c r="G96" s="2" t="s">
        <v>34</v>
      </c>
      <c r="H96" s="2" t="s">
        <v>46</v>
      </c>
      <c r="I96" s="2" t="s">
        <v>28</v>
      </c>
      <c r="J96" s="2" t="s">
        <v>27</v>
      </c>
      <c r="K96" s="2" t="s">
        <v>66</v>
      </c>
      <c r="L96" s="2">
        <v>7</v>
      </c>
      <c r="M96" s="2">
        <v>5</v>
      </c>
      <c r="N96" s="2">
        <v>5</v>
      </c>
      <c r="O96" s="2">
        <v>5</v>
      </c>
      <c r="P96" s="2">
        <v>7</v>
      </c>
      <c r="Q96" s="2">
        <v>7</v>
      </c>
      <c r="R96" s="2">
        <v>7</v>
      </c>
      <c r="S96" s="2">
        <v>6</v>
      </c>
      <c r="T96" s="2" t="s">
        <v>22</v>
      </c>
      <c r="U96" s="2">
        <v>94</v>
      </c>
      <c r="V96">
        <f t="shared" si="32"/>
        <v>0</v>
      </c>
      <c r="W96">
        <f t="shared" si="33"/>
        <v>0</v>
      </c>
      <c r="X96">
        <f t="shared" si="34"/>
        <v>0</v>
      </c>
      <c r="Y96">
        <f t="shared" si="35"/>
        <v>1</v>
      </c>
      <c r="Z96">
        <f t="shared" si="36"/>
        <v>0</v>
      </c>
      <c r="AA96">
        <f t="shared" si="37"/>
        <v>0</v>
      </c>
      <c r="AB96">
        <f t="shared" si="38"/>
        <v>0</v>
      </c>
      <c r="AC96">
        <f t="shared" si="39"/>
        <v>1</v>
      </c>
      <c r="AD96">
        <f t="shared" si="40"/>
        <v>0</v>
      </c>
      <c r="AE96">
        <f t="shared" si="41"/>
        <v>1</v>
      </c>
      <c r="AF96">
        <f t="shared" si="42"/>
        <v>1</v>
      </c>
      <c r="AG96">
        <f t="shared" si="43"/>
        <v>0</v>
      </c>
      <c r="AH96">
        <f t="shared" si="44"/>
        <v>0</v>
      </c>
      <c r="AI96">
        <f t="shared" si="45"/>
        <v>0</v>
      </c>
      <c r="AJ96">
        <f t="shared" si="46"/>
        <v>0</v>
      </c>
      <c r="AK96">
        <f t="shared" si="47"/>
        <v>1</v>
      </c>
      <c r="AL96">
        <f t="shared" si="48"/>
        <v>1</v>
      </c>
      <c r="AM96">
        <f t="shared" si="49"/>
        <v>1</v>
      </c>
      <c r="AN96">
        <f t="shared" si="50"/>
        <v>0</v>
      </c>
      <c r="AO96">
        <f t="shared" si="51"/>
        <v>0</v>
      </c>
      <c r="AP96">
        <f t="shared" si="52"/>
        <v>0</v>
      </c>
      <c r="AQ96">
        <f t="shared" si="53"/>
        <v>1</v>
      </c>
      <c r="AR96">
        <f t="shared" si="54"/>
        <v>1</v>
      </c>
      <c r="AS96">
        <f t="shared" si="55"/>
        <v>0</v>
      </c>
      <c r="AT96">
        <f t="shared" si="56"/>
        <v>0</v>
      </c>
      <c r="AU96">
        <f t="shared" si="57"/>
        <v>0</v>
      </c>
      <c r="AV96">
        <f t="shared" si="58"/>
        <v>1</v>
      </c>
      <c r="AW96">
        <f t="shared" si="59"/>
        <v>1</v>
      </c>
      <c r="AX96">
        <f t="shared" si="60"/>
        <v>1</v>
      </c>
      <c r="AY96">
        <f t="shared" si="61"/>
        <v>1</v>
      </c>
      <c r="BD96" s="3" t="str">
        <f t="shared" si="31"/>
        <v>values ('W',94,'Sam Perricci',18,'Prefer Not to Disclose','Some College','More than three years',0,0,0,1,0,0,0,1,0,1,1,0,0,0,0,1,1,1,0,0,0,1,1,0,0,0,1,1,1,1,7,5,5,5,7,7,7,6,'N/A');</v>
      </c>
    </row>
    <row r="97" spans="1:56" ht="15.75" customHeight="1" x14ac:dyDescent="0.2">
      <c r="A97" s="1">
        <v>42502.647169444448</v>
      </c>
      <c r="B97" s="2" t="s">
        <v>235</v>
      </c>
      <c r="C97" s="2">
        <v>22</v>
      </c>
      <c r="D97" s="2" t="s">
        <v>31</v>
      </c>
      <c r="E97" s="2" t="s">
        <v>55</v>
      </c>
      <c r="F97" s="2" t="s">
        <v>25</v>
      </c>
      <c r="G97" s="2" t="s">
        <v>34</v>
      </c>
      <c r="H97" s="2" t="s">
        <v>46</v>
      </c>
      <c r="I97" s="2" t="s">
        <v>41</v>
      </c>
      <c r="J97" s="2" t="s">
        <v>42</v>
      </c>
      <c r="K97" s="2" t="s">
        <v>43</v>
      </c>
      <c r="L97" s="2">
        <v>2</v>
      </c>
      <c r="M97" s="2">
        <v>6</v>
      </c>
      <c r="N97" s="2">
        <v>6</v>
      </c>
      <c r="O97" s="2">
        <v>6</v>
      </c>
      <c r="P97" s="2">
        <v>6</v>
      </c>
      <c r="Q97" s="2">
        <v>7</v>
      </c>
      <c r="R97" s="2">
        <v>2</v>
      </c>
      <c r="S97" s="2">
        <v>6</v>
      </c>
      <c r="T97" s="2" t="s">
        <v>236</v>
      </c>
      <c r="U97" s="2">
        <v>95</v>
      </c>
      <c r="V97">
        <f t="shared" si="32"/>
        <v>0</v>
      </c>
      <c r="W97">
        <f t="shared" si="33"/>
        <v>0</v>
      </c>
      <c r="X97">
        <f t="shared" si="34"/>
        <v>0</v>
      </c>
      <c r="Y97">
        <f t="shared" si="35"/>
        <v>1</v>
      </c>
      <c r="Z97">
        <f t="shared" si="36"/>
        <v>0</v>
      </c>
      <c r="AA97">
        <f t="shared" si="37"/>
        <v>0</v>
      </c>
      <c r="AB97">
        <f t="shared" si="38"/>
        <v>0</v>
      </c>
      <c r="AC97">
        <f t="shared" si="39"/>
        <v>1</v>
      </c>
      <c r="AD97">
        <f t="shared" si="40"/>
        <v>0</v>
      </c>
      <c r="AE97">
        <f t="shared" si="41"/>
        <v>1</v>
      </c>
      <c r="AF97">
        <f t="shared" si="42"/>
        <v>1</v>
      </c>
      <c r="AG97">
        <f t="shared" si="43"/>
        <v>0</v>
      </c>
      <c r="AH97">
        <f t="shared" si="44"/>
        <v>0</v>
      </c>
      <c r="AI97">
        <f t="shared" si="45"/>
        <v>0</v>
      </c>
      <c r="AJ97">
        <f t="shared" si="46"/>
        <v>0</v>
      </c>
      <c r="AK97">
        <f t="shared" si="47"/>
        <v>1</v>
      </c>
      <c r="AL97">
        <f t="shared" si="48"/>
        <v>0</v>
      </c>
      <c r="AM97">
        <f t="shared" si="49"/>
        <v>0</v>
      </c>
      <c r="AN97">
        <f t="shared" si="50"/>
        <v>0</v>
      </c>
      <c r="AO97">
        <f t="shared" si="51"/>
        <v>0</v>
      </c>
      <c r="AP97">
        <f t="shared" si="52"/>
        <v>1</v>
      </c>
      <c r="AQ97">
        <f t="shared" si="53"/>
        <v>0</v>
      </c>
      <c r="AR97">
        <f t="shared" si="54"/>
        <v>0</v>
      </c>
      <c r="AS97">
        <f t="shared" si="55"/>
        <v>0</v>
      </c>
      <c r="AT97">
        <f t="shared" si="56"/>
        <v>0</v>
      </c>
      <c r="AU97">
        <f t="shared" si="57"/>
        <v>1</v>
      </c>
      <c r="AV97">
        <f t="shared" si="58"/>
        <v>0</v>
      </c>
      <c r="AW97">
        <f t="shared" si="59"/>
        <v>0</v>
      </c>
      <c r="AX97">
        <f t="shared" si="60"/>
        <v>0</v>
      </c>
      <c r="AY97">
        <f t="shared" si="61"/>
        <v>0</v>
      </c>
      <c r="BD97" s="3" t="str">
        <f t="shared" si="31"/>
        <v>values ('W',95,'Dan Krutz',22,'Male','4-Year College','Less than a year',0,0,0,1,0,0,0,1,0,1,1,0,0,0,0,1,0,0,0,0,1,0,0,0,0,1,0,0,0,0,2,6,6,6,6,7,2,6,'More elaboration on the pre-pop-up that tells you what you're about accept');</v>
      </c>
    </row>
    <row r="98" spans="1:56" ht="15.75" customHeight="1" x14ac:dyDescent="0.2">
      <c r="A98" s="1">
        <v>42502.648122418977</v>
      </c>
      <c r="B98" s="2" t="s">
        <v>237</v>
      </c>
      <c r="C98" s="2">
        <v>34</v>
      </c>
      <c r="D98" s="2" t="s">
        <v>31</v>
      </c>
      <c r="E98" s="2" t="s">
        <v>55</v>
      </c>
      <c r="F98" s="2" t="s">
        <v>33</v>
      </c>
      <c r="G98" s="2" t="s">
        <v>59</v>
      </c>
      <c r="H98" s="2" t="s">
        <v>46</v>
      </c>
      <c r="I98" s="2" t="s">
        <v>103</v>
      </c>
      <c r="J98" s="2" t="s">
        <v>62</v>
      </c>
      <c r="K98" s="2" t="s">
        <v>238</v>
      </c>
      <c r="L98" s="2">
        <v>7</v>
      </c>
      <c r="M98" s="2">
        <v>7</v>
      </c>
      <c r="N98" s="2">
        <v>7</v>
      </c>
      <c r="O98" s="2">
        <v>7</v>
      </c>
      <c r="P98" s="2">
        <v>7</v>
      </c>
      <c r="Q98" s="2">
        <v>7</v>
      </c>
      <c r="R98" s="2">
        <v>7</v>
      </c>
      <c r="S98" s="2">
        <v>7</v>
      </c>
      <c r="U98" s="2">
        <v>96</v>
      </c>
      <c r="V98">
        <f t="shared" si="32"/>
        <v>0</v>
      </c>
      <c r="W98">
        <f t="shared" si="33"/>
        <v>0</v>
      </c>
      <c r="X98">
        <f t="shared" si="34"/>
        <v>0</v>
      </c>
      <c r="Y98">
        <f t="shared" si="35"/>
        <v>0</v>
      </c>
      <c r="Z98">
        <f t="shared" si="36"/>
        <v>1</v>
      </c>
      <c r="AA98">
        <f t="shared" si="37"/>
        <v>0</v>
      </c>
      <c r="AB98">
        <f t="shared" si="38"/>
        <v>0</v>
      </c>
      <c r="AC98">
        <f t="shared" si="39"/>
        <v>1</v>
      </c>
      <c r="AD98">
        <f t="shared" si="40"/>
        <v>0</v>
      </c>
      <c r="AE98">
        <f t="shared" si="41"/>
        <v>1</v>
      </c>
      <c r="AF98">
        <f t="shared" si="42"/>
        <v>1</v>
      </c>
      <c r="AG98">
        <f t="shared" si="43"/>
        <v>0</v>
      </c>
      <c r="AH98">
        <f t="shared" si="44"/>
        <v>0</v>
      </c>
      <c r="AI98">
        <f t="shared" si="45"/>
        <v>0</v>
      </c>
      <c r="AJ98">
        <f t="shared" si="46"/>
        <v>0</v>
      </c>
      <c r="AK98">
        <f t="shared" si="47"/>
        <v>1</v>
      </c>
      <c r="AL98">
        <f t="shared" si="48"/>
        <v>1</v>
      </c>
      <c r="AM98">
        <f t="shared" si="49"/>
        <v>1</v>
      </c>
      <c r="AN98">
        <f t="shared" si="50"/>
        <v>1</v>
      </c>
      <c r="AO98">
        <f t="shared" si="51"/>
        <v>0</v>
      </c>
      <c r="AP98">
        <f t="shared" si="52"/>
        <v>1</v>
      </c>
      <c r="AQ98">
        <f t="shared" si="53"/>
        <v>1</v>
      </c>
      <c r="AR98">
        <f t="shared" si="54"/>
        <v>0</v>
      </c>
      <c r="AS98">
        <f t="shared" si="55"/>
        <v>0</v>
      </c>
      <c r="AT98">
        <f t="shared" si="56"/>
        <v>0</v>
      </c>
      <c r="AU98">
        <f t="shared" si="57"/>
        <v>0</v>
      </c>
      <c r="AV98">
        <f t="shared" si="58"/>
        <v>1</v>
      </c>
      <c r="AW98">
        <f t="shared" si="59"/>
        <v>1</v>
      </c>
      <c r="AX98">
        <f t="shared" si="60"/>
        <v>0</v>
      </c>
      <c r="AY98">
        <f t="shared" si="61"/>
        <v>1</v>
      </c>
      <c r="BD98" s="3" t="str">
        <f t="shared" si="31"/>
        <v>values ('W',96,'Alex McLean',34,'Male','4-Year College','More than three years',0,0,0,0,1,0,0,1,0,1,1,0,0,0,0,1,1,1,1,0,1,1,0,0,0,0,1,1,0,1,7,7,7,7,7,7,7,7,'');</v>
      </c>
    </row>
    <row r="99" spans="1:56" ht="15.75" customHeight="1" x14ac:dyDescent="0.2">
      <c r="A99" s="1">
        <v>42502.64903512731</v>
      </c>
      <c r="B99" s="2" t="s">
        <v>239</v>
      </c>
      <c r="C99" s="2">
        <v>20</v>
      </c>
      <c r="D99" s="2" t="s">
        <v>31</v>
      </c>
      <c r="E99" s="2" t="s">
        <v>49</v>
      </c>
      <c r="F99" s="2" t="s">
        <v>23</v>
      </c>
      <c r="G99" s="2" t="s">
        <v>59</v>
      </c>
      <c r="H99" s="2" t="s">
        <v>46</v>
      </c>
      <c r="I99" s="2" t="s">
        <v>50</v>
      </c>
      <c r="J99" s="2" t="s">
        <v>36</v>
      </c>
      <c r="K99" s="2" t="s">
        <v>43</v>
      </c>
      <c r="L99" s="2">
        <v>3</v>
      </c>
      <c r="M99" s="2">
        <v>5</v>
      </c>
      <c r="N99" s="2">
        <v>2</v>
      </c>
      <c r="O99" s="2">
        <v>2</v>
      </c>
      <c r="P99" s="2">
        <v>7</v>
      </c>
      <c r="Q99" s="2">
        <v>5</v>
      </c>
      <c r="R99" s="2">
        <v>7</v>
      </c>
      <c r="S99" s="2">
        <v>1</v>
      </c>
      <c r="T99" s="2" t="s">
        <v>22</v>
      </c>
      <c r="U99" s="2">
        <v>97</v>
      </c>
      <c r="V99">
        <f t="shared" si="32"/>
        <v>0</v>
      </c>
      <c r="W99">
        <f t="shared" si="33"/>
        <v>0</v>
      </c>
      <c r="X99">
        <f t="shared" si="34"/>
        <v>0</v>
      </c>
      <c r="Y99">
        <f t="shared" si="35"/>
        <v>0</v>
      </c>
      <c r="Z99">
        <f t="shared" si="36"/>
        <v>1</v>
      </c>
      <c r="AA99">
        <f t="shared" si="37"/>
        <v>0</v>
      </c>
      <c r="AB99">
        <f t="shared" si="38"/>
        <v>0</v>
      </c>
      <c r="AC99">
        <f t="shared" si="39"/>
        <v>1</v>
      </c>
      <c r="AD99">
        <f t="shared" si="40"/>
        <v>0</v>
      </c>
      <c r="AE99">
        <f t="shared" si="41"/>
        <v>1</v>
      </c>
      <c r="AF99">
        <f t="shared" si="42"/>
        <v>1</v>
      </c>
      <c r="AG99">
        <f t="shared" si="43"/>
        <v>0</v>
      </c>
      <c r="AH99">
        <f t="shared" si="44"/>
        <v>0</v>
      </c>
      <c r="AI99">
        <f t="shared" si="45"/>
        <v>0</v>
      </c>
      <c r="AJ99">
        <f t="shared" si="46"/>
        <v>0</v>
      </c>
      <c r="AK99">
        <f t="shared" si="47"/>
        <v>1</v>
      </c>
      <c r="AL99">
        <f t="shared" si="48"/>
        <v>1</v>
      </c>
      <c r="AM99">
        <f t="shared" si="49"/>
        <v>0</v>
      </c>
      <c r="AN99">
        <f t="shared" si="50"/>
        <v>0</v>
      </c>
      <c r="AO99">
        <f t="shared" si="51"/>
        <v>0</v>
      </c>
      <c r="AP99">
        <f t="shared" si="52"/>
        <v>0</v>
      </c>
      <c r="AQ99">
        <f t="shared" si="53"/>
        <v>1</v>
      </c>
      <c r="AR99">
        <f t="shared" si="54"/>
        <v>0</v>
      </c>
      <c r="AS99">
        <f t="shared" si="55"/>
        <v>0</v>
      </c>
      <c r="AT99">
        <f t="shared" si="56"/>
        <v>0</v>
      </c>
      <c r="AU99">
        <f t="shared" si="57"/>
        <v>1</v>
      </c>
      <c r="AV99">
        <f t="shared" si="58"/>
        <v>0</v>
      </c>
      <c r="AW99">
        <f t="shared" si="59"/>
        <v>0</v>
      </c>
      <c r="AX99">
        <f t="shared" si="60"/>
        <v>0</v>
      </c>
      <c r="AY99">
        <f t="shared" si="61"/>
        <v>0</v>
      </c>
      <c r="BD99" s="3" t="str">
        <f t="shared" si="31"/>
        <v>values ('W',97,'Hawkon O Gustavsson',20,'Male','Some College','One Year - Three Years',0,0,0,0,1,0,0,1,0,1,1,0,0,0,0,1,1,0,0,0,0,1,0,0,0,1,0,0,0,0,3,5,2,2,7,5,7,1,'N/A');</v>
      </c>
    </row>
    <row r="100" spans="1:56" ht="15.75" customHeight="1" x14ac:dyDescent="0.2">
      <c r="A100" s="1">
        <v>42502.649904687496</v>
      </c>
      <c r="B100" s="2" t="s">
        <v>240</v>
      </c>
      <c r="C100" s="2">
        <v>26</v>
      </c>
      <c r="D100" s="2" t="s">
        <v>31</v>
      </c>
      <c r="E100" s="2" t="s">
        <v>32</v>
      </c>
      <c r="F100" s="2" t="s">
        <v>23</v>
      </c>
      <c r="G100" s="2" t="s">
        <v>34</v>
      </c>
      <c r="H100" s="2" t="s">
        <v>111</v>
      </c>
      <c r="I100" s="2" t="s">
        <v>41</v>
      </c>
      <c r="J100" s="2" t="s">
        <v>42</v>
      </c>
      <c r="K100" s="2" t="s">
        <v>53</v>
      </c>
      <c r="L100" s="2">
        <v>4</v>
      </c>
      <c r="M100" s="2">
        <v>5</v>
      </c>
      <c r="N100" s="2">
        <v>4</v>
      </c>
      <c r="O100" s="2">
        <v>5</v>
      </c>
      <c r="P100" s="2">
        <v>2</v>
      </c>
      <c r="Q100" s="2">
        <v>6</v>
      </c>
      <c r="R100" s="2">
        <v>5</v>
      </c>
      <c r="S100" s="2">
        <v>7</v>
      </c>
      <c r="U100" s="2">
        <v>98</v>
      </c>
      <c r="V100">
        <f t="shared" si="32"/>
        <v>0</v>
      </c>
      <c r="W100">
        <f t="shared" si="33"/>
        <v>0</v>
      </c>
      <c r="X100">
        <f t="shared" si="34"/>
        <v>0</v>
      </c>
      <c r="Y100">
        <f t="shared" si="35"/>
        <v>1</v>
      </c>
      <c r="Z100">
        <f t="shared" si="36"/>
        <v>0</v>
      </c>
      <c r="AA100">
        <f t="shared" si="37"/>
        <v>0</v>
      </c>
      <c r="AB100">
        <f t="shared" si="38"/>
        <v>0</v>
      </c>
      <c r="AC100">
        <f t="shared" si="39"/>
        <v>1</v>
      </c>
      <c r="AD100">
        <f t="shared" si="40"/>
        <v>0</v>
      </c>
      <c r="AE100">
        <f t="shared" si="41"/>
        <v>0</v>
      </c>
      <c r="AF100">
        <f t="shared" si="42"/>
        <v>1</v>
      </c>
      <c r="AG100">
        <f t="shared" si="43"/>
        <v>0</v>
      </c>
      <c r="AH100">
        <f t="shared" si="44"/>
        <v>0</v>
      </c>
      <c r="AI100">
        <f t="shared" si="45"/>
        <v>0</v>
      </c>
      <c r="AJ100">
        <f t="shared" si="46"/>
        <v>0</v>
      </c>
      <c r="AK100">
        <f t="shared" si="47"/>
        <v>1</v>
      </c>
      <c r="AL100">
        <f t="shared" si="48"/>
        <v>0</v>
      </c>
      <c r="AM100">
        <f t="shared" si="49"/>
        <v>0</v>
      </c>
      <c r="AN100">
        <f t="shared" si="50"/>
        <v>0</v>
      </c>
      <c r="AO100">
        <f t="shared" si="51"/>
        <v>0</v>
      </c>
      <c r="AP100">
        <f t="shared" si="52"/>
        <v>1</v>
      </c>
      <c r="AQ100">
        <f t="shared" si="53"/>
        <v>0</v>
      </c>
      <c r="AR100">
        <f t="shared" si="54"/>
        <v>0</v>
      </c>
      <c r="AS100">
        <f t="shared" si="55"/>
        <v>0</v>
      </c>
      <c r="AT100">
        <f t="shared" si="56"/>
        <v>0</v>
      </c>
      <c r="AU100">
        <f t="shared" si="57"/>
        <v>0</v>
      </c>
      <c r="AV100">
        <f t="shared" si="58"/>
        <v>1</v>
      </c>
      <c r="AW100">
        <f t="shared" si="59"/>
        <v>0</v>
      </c>
      <c r="AX100">
        <f t="shared" si="60"/>
        <v>0</v>
      </c>
      <c r="AY100">
        <f t="shared" si="61"/>
        <v>0</v>
      </c>
      <c r="BD100" s="3" t="str">
        <f t="shared" si="31"/>
        <v>values ('W',98,'Aburra Inpathi',26,'Male','Gradate Degree','One Year - Three Years',0,0,0,1,0,0,0,1,0,0,1,0,0,0,0,1,0,0,0,0,1,0,0,0,0,0,1,0,0,0,4,5,4,5,2,6,5,7,'');</v>
      </c>
    </row>
    <row r="101" spans="1:56" ht="15.75" customHeight="1" x14ac:dyDescent="0.2">
      <c r="A101" s="1">
        <v>42502.650726458334</v>
      </c>
      <c r="B101" s="2" t="s">
        <v>250</v>
      </c>
      <c r="C101" t="s">
        <v>250</v>
      </c>
      <c r="D101" s="2" t="s">
        <v>31</v>
      </c>
      <c r="E101" s="2" t="s">
        <v>32</v>
      </c>
      <c r="F101" s="2" t="s">
        <v>33</v>
      </c>
      <c r="G101" s="2" t="s">
        <v>161</v>
      </c>
      <c r="H101" s="2" t="s">
        <v>60</v>
      </c>
      <c r="I101" s="2" t="s">
        <v>61</v>
      </c>
      <c r="J101" s="2" t="s">
        <v>241</v>
      </c>
      <c r="K101" s="2" t="s">
        <v>242</v>
      </c>
      <c r="L101" s="2">
        <v>5</v>
      </c>
      <c r="M101" s="2">
        <v>4</v>
      </c>
      <c r="N101" s="2">
        <v>7</v>
      </c>
      <c r="O101" s="2">
        <v>6</v>
      </c>
      <c r="P101" s="2">
        <v>6</v>
      </c>
      <c r="Q101" s="2">
        <v>6</v>
      </c>
      <c r="R101" s="2">
        <v>4</v>
      </c>
      <c r="S101" s="2">
        <v>5</v>
      </c>
      <c r="U101" s="2">
        <v>99</v>
      </c>
      <c r="V101">
        <f t="shared" si="32"/>
        <v>0</v>
      </c>
      <c r="W101">
        <f t="shared" si="33"/>
        <v>1</v>
      </c>
      <c r="X101">
        <f t="shared" si="34"/>
        <v>0</v>
      </c>
      <c r="Y101">
        <f t="shared" si="35"/>
        <v>0</v>
      </c>
      <c r="Z101">
        <f t="shared" si="36"/>
        <v>0</v>
      </c>
      <c r="AA101">
        <f t="shared" si="37"/>
        <v>0</v>
      </c>
      <c r="AB101">
        <f t="shared" si="38"/>
        <v>0</v>
      </c>
      <c r="AC101">
        <f t="shared" si="39"/>
        <v>1</v>
      </c>
      <c r="AD101">
        <f t="shared" si="40"/>
        <v>0</v>
      </c>
      <c r="AE101">
        <f t="shared" si="41"/>
        <v>1</v>
      </c>
      <c r="AF101">
        <f t="shared" si="42"/>
        <v>1</v>
      </c>
      <c r="AG101">
        <f t="shared" si="43"/>
        <v>1</v>
      </c>
      <c r="AH101">
        <f t="shared" si="44"/>
        <v>0</v>
      </c>
      <c r="AI101">
        <f t="shared" si="45"/>
        <v>1</v>
      </c>
      <c r="AJ101">
        <f t="shared" si="46"/>
        <v>0</v>
      </c>
      <c r="AK101">
        <f t="shared" si="47"/>
        <v>1</v>
      </c>
      <c r="AL101">
        <f t="shared" si="48"/>
        <v>0</v>
      </c>
      <c r="AM101">
        <f t="shared" si="49"/>
        <v>1</v>
      </c>
      <c r="AN101">
        <f t="shared" si="50"/>
        <v>0</v>
      </c>
      <c r="AO101">
        <f t="shared" si="51"/>
        <v>0</v>
      </c>
      <c r="AP101">
        <f t="shared" si="52"/>
        <v>1</v>
      </c>
      <c r="AQ101">
        <f t="shared" si="53"/>
        <v>0</v>
      </c>
      <c r="AR101">
        <f t="shared" si="54"/>
        <v>1</v>
      </c>
      <c r="AS101">
        <f t="shared" si="55"/>
        <v>0</v>
      </c>
      <c r="AT101">
        <f t="shared" si="56"/>
        <v>0</v>
      </c>
      <c r="AU101">
        <f t="shared" si="57"/>
        <v>1</v>
      </c>
      <c r="AV101">
        <f t="shared" si="58"/>
        <v>0</v>
      </c>
      <c r="AW101">
        <f t="shared" si="59"/>
        <v>0</v>
      </c>
      <c r="AX101">
        <f t="shared" si="60"/>
        <v>1</v>
      </c>
      <c r="AY101">
        <f t="shared" si="61"/>
        <v>0</v>
      </c>
      <c r="BD101" s="3" t="str">
        <f t="shared" si="31"/>
        <v>values ('W',99,' ', ,'Male','Gradate Degree','More than three years',0,1,0,0,0,0,0,1,0,1,1,1,0,1,0,1,0,1,0,0,1,0,1,0,0,1,0,0,1,0,5,4,7,6,6,6,4,5,'');</v>
      </c>
    </row>
    <row r="102" spans="1:56" ht="15.75" customHeight="1" x14ac:dyDescent="0.2">
      <c r="A102" s="1">
        <v>42502.651426550925</v>
      </c>
      <c r="B102" s="2" t="s">
        <v>250</v>
      </c>
      <c r="C102" t="s">
        <v>250</v>
      </c>
      <c r="D102" s="2" t="s">
        <v>31</v>
      </c>
      <c r="E102" s="2" t="s">
        <v>45</v>
      </c>
      <c r="F102" s="2" t="s">
        <v>25</v>
      </c>
      <c r="G102" s="2" t="s">
        <v>59</v>
      </c>
      <c r="H102" s="2" t="s">
        <v>78</v>
      </c>
      <c r="I102" s="2" t="s">
        <v>103</v>
      </c>
      <c r="J102" s="2" t="s">
        <v>243</v>
      </c>
      <c r="K102" s="2" t="s">
        <v>43</v>
      </c>
      <c r="L102" s="2">
        <v>4</v>
      </c>
      <c r="M102" s="2">
        <v>6</v>
      </c>
      <c r="N102" s="2">
        <v>3</v>
      </c>
      <c r="O102" s="2">
        <v>4</v>
      </c>
      <c r="P102" s="2">
        <v>5</v>
      </c>
      <c r="Q102" s="2">
        <v>7</v>
      </c>
      <c r="R102" s="2">
        <v>7</v>
      </c>
      <c r="S102" s="2">
        <v>4</v>
      </c>
      <c r="T102" s="2" t="s">
        <v>244</v>
      </c>
      <c r="U102" s="2">
        <v>100</v>
      </c>
      <c r="V102">
        <f t="shared" si="32"/>
        <v>0</v>
      </c>
      <c r="W102">
        <f t="shared" si="33"/>
        <v>0</v>
      </c>
      <c r="X102">
        <f t="shared" si="34"/>
        <v>0</v>
      </c>
      <c r="Y102">
        <f t="shared" si="35"/>
        <v>0</v>
      </c>
      <c r="Z102">
        <f t="shared" si="36"/>
        <v>1</v>
      </c>
      <c r="AA102">
        <f t="shared" si="37"/>
        <v>0</v>
      </c>
      <c r="AB102">
        <f t="shared" si="38"/>
        <v>0</v>
      </c>
      <c r="AC102">
        <f t="shared" si="39"/>
        <v>1</v>
      </c>
      <c r="AD102">
        <f t="shared" si="40"/>
        <v>0</v>
      </c>
      <c r="AE102">
        <f t="shared" si="41"/>
        <v>1</v>
      </c>
      <c r="AF102">
        <f t="shared" si="42"/>
        <v>1</v>
      </c>
      <c r="AG102">
        <f t="shared" si="43"/>
        <v>0</v>
      </c>
      <c r="AH102">
        <f t="shared" si="44"/>
        <v>0</v>
      </c>
      <c r="AI102">
        <f t="shared" si="45"/>
        <v>1</v>
      </c>
      <c r="AJ102">
        <f t="shared" si="46"/>
        <v>0</v>
      </c>
      <c r="AK102">
        <f t="shared" si="47"/>
        <v>1</v>
      </c>
      <c r="AL102">
        <f t="shared" si="48"/>
        <v>1</v>
      </c>
      <c r="AM102">
        <f t="shared" si="49"/>
        <v>1</v>
      </c>
      <c r="AN102">
        <f t="shared" si="50"/>
        <v>1</v>
      </c>
      <c r="AO102">
        <f t="shared" si="51"/>
        <v>0</v>
      </c>
      <c r="AP102">
        <f t="shared" si="52"/>
        <v>0</v>
      </c>
      <c r="AQ102">
        <f t="shared" si="53"/>
        <v>1</v>
      </c>
      <c r="AR102">
        <f t="shared" si="54"/>
        <v>0</v>
      </c>
      <c r="AS102">
        <f t="shared" si="55"/>
        <v>1</v>
      </c>
      <c r="AT102">
        <f t="shared" si="56"/>
        <v>0</v>
      </c>
      <c r="AU102">
        <f t="shared" si="57"/>
        <v>1</v>
      </c>
      <c r="AV102">
        <f t="shared" si="58"/>
        <v>0</v>
      </c>
      <c r="AW102">
        <f t="shared" si="59"/>
        <v>0</v>
      </c>
      <c r="AX102">
        <f t="shared" si="60"/>
        <v>0</v>
      </c>
      <c r="AY102">
        <f t="shared" si="61"/>
        <v>0</v>
      </c>
      <c r="BD102" s="3" t="str">
        <f t="shared" si="31"/>
        <v>values ('W',100,' ', ,'Male','High School','Less than a year',0,0,0,0,1,0,0,1,0,1,1,0,0,1,0,1,1,1,1,0,0,1,0,1,0,1,0,0,0,0,4,6,3,4,5,7,7,4,'Nope.');</v>
      </c>
    </row>
    <row r="103" spans="1:56" ht="15.75" customHeight="1" x14ac:dyDescent="0.2">
      <c r="A103" s="1">
        <v>42502.652136446763</v>
      </c>
      <c r="B103" s="2" t="s">
        <v>250</v>
      </c>
      <c r="C103" t="s">
        <v>250</v>
      </c>
      <c r="D103" s="2" t="s">
        <v>21</v>
      </c>
      <c r="E103" s="2" t="s">
        <v>24</v>
      </c>
      <c r="F103" s="2" t="s">
        <v>38</v>
      </c>
      <c r="G103" s="2" t="s">
        <v>39</v>
      </c>
      <c r="H103" s="2" t="s">
        <v>78</v>
      </c>
      <c r="I103" s="2" t="s">
        <v>103</v>
      </c>
      <c r="J103" s="2" t="s">
        <v>42</v>
      </c>
      <c r="K103" s="2" t="s">
        <v>43</v>
      </c>
      <c r="L103" s="2">
        <v>5</v>
      </c>
      <c r="M103" s="2">
        <v>3</v>
      </c>
      <c r="N103" s="2">
        <v>2</v>
      </c>
      <c r="O103" s="2">
        <v>4</v>
      </c>
      <c r="P103" s="2">
        <v>4</v>
      </c>
      <c r="Q103" s="2">
        <v>5</v>
      </c>
      <c r="R103" s="2">
        <v>7</v>
      </c>
      <c r="S103" s="2">
        <v>4</v>
      </c>
      <c r="T103" s="2" t="s">
        <v>179</v>
      </c>
      <c r="U103" s="2">
        <v>101</v>
      </c>
      <c r="V103">
        <f t="shared" si="32"/>
        <v>0</v>
      </c>
      <c r="W103">
        <f t="shared" si="33"/>
        <v>0</v>
      </c>
      <c r="X103">
        <f t="shared" si="34"/>
        <v>0</v>
      </c>
      <c r="Y103">
        <f t="shared" si="35"/>
        <v>0</v>
      </c>
      <c r="Z103">
        <f t="shared" si="36"/>
        <v>0</v>
      </c>
      <c r="AA103">
        <f t="shared" si="37"/>
        <v>1</v>
      </c>
      <c r="AB103">
        <f t="shared" si="38"/>
        <v>0</v>
      </c>
      <c r="AC103">
        <f t="shared" si="39"/>
        <v>1</v>
      </c>
      <c r="AD103">
        <f t="shared" si="40"/>
        <v>0</v>
      </c>
      <c r="AE103">
        <f t="shared" si="41"/>
        <v>1</v>
      </c>
      <c r="AF103">
        <f t="shared" si="42"/>
        <v>1</v>
      </c>
      <c r="AG103">
        <f t="shared" si="43"/>
        <v>0</v>
      </c>
      <c r="AH103">
        <f t="shared" si="44"/>
        <v>0</v>
      </c>
      <c r="AI103">
        <f t="shared" si="45"/>
        <v>1</v>
      </c>
      <c r="AJ103">
        <f t="shared" si="46"/>
        <v>0</v>
      </c>
      <c r="AK103">
        <f t="shared" si="47"/>
        <v>1</v>
      </c>
      <c r="AL103">
        <f t="shared" si="48"/>
        <v>1</v>
      </c>
      <c r="AM103">
        <f t="shared" si="49"/>
        <v>1</v>
      </c>
      <c r="AN103">
        <f t="shared" si="50"/>
        <v>1</v>
      </c>
      <c r="AO103">
        <f t="shared" si="51"/>
        <v>0</v>
      </c>
      <c r="AP103">
        <f t="shared" si="52"/>
        <v>1</v>
      </c>
      <c r="AQ103">
        <f t="shared" si="53"/>
        <v>0</v>
      </c>
      <c r="AR103">
        <f t="shared" si="54"/>
        <v>0</v>
      </c>
      <c r="AS103">
        <f t="shared" si="55"/>
        <v>0</v>
      </c>
      <c r="AT103">
        <f t="shared" si="56"/>
        <v>0</v>
      </c>
      <c r="AU103">
        <f t="shared" si="57"/>
        <v>1</v>
      </c>
      <c r="AV103">
        <f t="shared" si="58"/>
        <v>0</v>
      </c>
      <c r="AW103">
        <f t="shared" si="59"/>
        <v>0</v>
      </c>
      <c r="AX103">
        <f t="shared" si="60"/>
        <v>0</v>
      </c>
      <c r="AY103">
        <f t="shared" si="61"/>
        <v>0</v>
      </c>
      <c r="BD103" s="3" t="str">
        <f t="shared" si="31"/>
        <v>values ('W',101,' ', ,'Female','Prefer Not to Disclose','Never',0,0,0,0,0,1,0,1,0,1,1,0,0,1,0,1,1,1,1,0,1,0,0,0,0,1,0,0,0,0,5,3,2,4,4,5,7,4,'No');</v>
      </c>
    </row>
    <row r="104" spans="1:56" ht="15.75" customHeight="1" x14ac:dyDescent="0.2">
      <c r="A104" s="1">
        <v>42502.652937233797</v>
      </c>
      <c r="B104" s="2" t="s">
        <v>250</v>
      </c>
      <c r="C104" t="s">
        <v>250</v>
      </c>
      <c r="D104" s="2" t="s">
        <v>31</v>
      </c>
      <c r="E104" s="2" t="s">
        <v>49</v>
      </c>
      <c r="F104" s="2" t="s">
        <v>23</v>
      </c>
      <c r="G104" s="2" t="s">
        <v>34</v>
      </c>
      <c r="H104" s="2" t="s">
        <v>111</v>
      </c>
      <c r="I104" s="2" t="s">
        <v>41</v>
      </c>
      <c r="J104" s="2" t="s">
        <v>42</v>
      </c>
      <c r="K104" s="2" t="s">
        <v>53</v>
      </c>
      <c r="L104" s="2">
        <v>5</v>
      </c>
      <c r="M104" s="2">
        <v>5</v>
      </c>
      <c r="N104" s="2">
        <v>4</v>
      </c>
      <c r="O104" s="2">
        <v>5</v>
      </c>
      <c r="P104" s="2">
        <v>6</v>
      </c>
      <c r="Q104" s="2">
        <v>7</v>
      </c>
      <c r="R104" s="2">
        <v>5</v>
      </c>
      <c r="S104" s="2">
        <v>6</v>
      </c>
      <c r="U104" s="2">
        <v>102</v>
      </c>
      <c r="V104">
        <f t="shared" si="32"/>
        <v>0</v>
      </c>
      <c r="W104">
        <f t="shared" si="33"/>
        <v>0</v>
      </c>
      <c r="X104">
        <f t="shared" si="34"/>
        <v>0</v>
      </c>
      <c r="Y104">
        <f t="shared" si="35"/>
        <v>1</v>
      </c>
      <c r="Z104">
        <f t="shared" si="36"/>
        <v>0</v>
      </c>
      <c r="AA104">
        <f t="shared" si="37"/>
        <v>0</v>
      </c>
      <c r="AB104">
        <f t="shared" si="38"/>
        <v>0</v>
      </c>
      <c r="AC104">
        <f t="shared" si="39"/>
        <v>1</v>
      </c>
      <c r="AD104">
        <f t="shared" si="40"/>
        <v>0</v>
      </c>
      <c r="AE104">
        <f t="shared" si="41"/>
        <v>0</v>
      </c>
      <c r="AF104">
        <f t="shared" si="42"/>
        <v>1</v>
      </c>
      <c r="AG104">
        <f t="shared" si="43"/>
        <v>0</v>
      </c>
      <c r="AH104">
        <f t="shared" si="44"/>
        <v>0</v>
      </c>
      <c r="AI104">
        <f t="shared" si="45"/>
        <v>0</v>
      </c>
      <c r="AJ104">
        <f t="shared" si="46"/>
        <v>0</v>
      </c>
      <c r="AK104">
        <f t="shared" si="47"/>
        <v>1</v>
      </c>
      <c r="AL104">
        <f t="shared" si="48"/>
        <v>0</v>
      </c>
      <c r="AM104">
        <f t="shared" si="49"/>
        <v>0</v>
      </c>
      <c r="AN104">
        <f t="shared" si="50"/>
        <v>0</v>
      </c>
      <c r="AO104">
        <f t="shared" si="51"/>
        <v>0</v>
      </c>
      <c r="AP104">
        <f t="shared" si="52"/>
        <v>1</v>
      </c>
      <c r="AQ104">
        <f t="shared" si="53"/>
        <v>0</v>
      </c>
      <c r="AR104">
        <f t="shared" si="54"/>
        <v>0</v>
      </c>
      <c r="AS104">
        <f t="shared" si="55"/>
        <v>0</v>
      </c>
      <c r="AT104">
        <f t="shared" si="56"/>
        <v>0</v>
      </c>
      <c r="AU104">
        <f t="shared" si="57"/>
        <v>0</v>
      </c>
      <c r="AV104">
        <f t="shared" si="58"/>
        <v>1</v>
      </c>
      <c r="AW104">
        <f t="shared" si="59"/>
        <v>0</v>
      </c>
      <c r="AX104">
        <f t="shared" si="60"/>
        <v>0</v>
      </c>
      <c r="AY104">
        <f t="shared" si="61"/>
        <v>0</v>
      </c>
      <c r="BD104" s="3" t="str">
        <f t="shared" si="31"/>
        <v>values ('W',102,' ', ,'Male','Some College','One Year - Three Years',0,0,0,1,0,0,0,1,0,0,1,0,0,0,0,1,0,0,0,0,1,0,0,0,0,0,1,0,0,0,5,5,4,5,6,7,5,6,'');</v>
      </c>
    </row>
    <row r="105" spans="1:56" ht="15.75" customHeight="1" x14ac:dyDescent="0.2">
      <c r="A105" s="1">
        <v>42502.654206736115</v>
      </c>
      <c r="B105" s="2" t="s">
        <v>245</v>
      </c>
      <c r="C105" s="2">
        <v>21</v>
      </c>
      <c r="D105" s="2" t="s">
        <v>21</v>
      </c>
      <c r="E105" s="2" t="s">
        <v>49</v>
      </c>
      <c r="F105" s="2" t="s">
        <v>38</v>
      </c>
      <c r="G105" s="2" t="s">
        <v>22</v>
      </c>
      <c r="H105" s="2" t="s">
        <v>40</v>
      </c>
      <c r="I105" s="2" t="s">
        <v>61</v>
      </c>
      <c r="J105" s="2" t="s">
        <v>27</v>
      </c>
      <c r="K105" s="2" t="s">
        <v>81</v>
      </c>
      <c r="L105" s="2">
        <v>6</v>
      </c>
      <c r="M105" s="2">
        <v>4</v>
      </c>
      <c r="N105" s="2">
        <v>5</v>
      </c>
      <c r="O105" s="2">
        <v>5</v>
      </c>
      <c r="P105" s="2">
        <v>6</v>
      </c>
      <c r="Q105" s="2">
        <v>6</v>
      </c>
      <c r="R105" s="2">
        <v>6</v>
      </c>
      <c r="S105" s="2">
        <v>4</v>
      </c>
      <c r="T105" s="2" t="s">
        <v>246</v>
      </c>
      <c r="U105" s="2">
        <v>103</v>
      </c>
      <c r="V105">
        <f t="shared" si="32"/>
        <v>0</v>
      </c>
      <c r="W105">
        <f t="shared" si="33"/>
        <v>0</v>
      </c>
      <c r="X105">
        <f t="shared" si="34"/>
        <v>0</v>
      </c>
      <c r="Y105">
        <f t="shared" si="35"/>
        <v>0</v>
      </c>
      <c r="Z105">
        <f t="shared" si="36"/>
        <v>0</v>
      </c>
      <c r="AA105">
        <f t="shared" si="37"/>
        <v>0</v>
      </c>
      <c r="AB105">
        <f t="shared" si="38"/>
        <v>1</v>
      </c>
      <c r="AC105">
        <f t="shared" si="39"/>
        <v>1</v>
      </c>
      <c r="AD105">
        <f t="shared" si="40"/>
        <v>0</v>
      </c>
      <c r="AE105">
        <f t="shared" si="41"/>
        <v>0</v>
      </c>
      <c r="AF105">
        <f t="shared" si="42"/>
        <v>0</v>
      </c>
      <c r="AG105">
        <f t="shared" si="43"/>
        <v>0</v>
      </c>
      <c r="AH105">
        <f t="shared" si="44"/>
        <v>0</v>
      </c>
      <c r="AI105">
        <f t="shared" si="45"/>
        <v>0</v>
      </c>
      <c r="AJ105">
        <f t="shared" si="46"/>
        <v>0</v>
      </c>
      <c r="AK105">
        <f t="shared" si="47"/>
        <v>1</v>
      </c>
      <c r="AL105">
        <f t="shared" si="48"/>
        <v>0</v>
      </c>
      <c r="AM105">
        <f t="shared" si="49"/>
        <v>1</v>
      </c>
      <c r="AN105">
        <f t="shared" si="50"/>
        <v>0</v>
      </c>
      <c r="AO105">
        <f t="shared" si="51"/>
        <v>0</v>
      </c>
      <c r="AP105">
        <f t="shared" si="52"/>
        <v>0</v>
      </c>
      <c r="AQ105">
        <f t="shared" si="53"/>
        <v>1</v>
      </c>
      <c r="AR105">
        <f t="shared" si="54"/>
        <v>1</v>
      </c>
      <c r="AS105">
        <f t="shared" si="55"/>
        <v>0</v>
      </c>
      <c r="AT105">
        <f t="shared" si="56"/>
        <v>0</v>
      </c>
      <c r="AU105">
        <f t="shared" si="57"/>
        <v>1</v>
      </c>
      <c r="AV105">
        <f t="shared" si="58"/>
        <v>1</v>
      </c>
      <c r="AW105">
        <f t="shared" si="59"/>
        <v>0</v>
      </c>
      <c r="AX105">
        <f t="shared" si="60"/>
        <v>1</v>
      </c>
      <c r="AY105">
        <f t="shared" si="61"/>
        <v>0</v>
      </c>
      <c r="BD105" s="3" t="str">
        <f t="shared" si="31"/>
        <v>values ('W',103,'Unnamed Player 1',21,'Female','Some College','Never',0,0,0,0,0,0,1,1,0,0,0,0,0,0,0,1,0,1,0,0,0,1,1,0,0,1,1,0,1,0,6,4,5,5,6,6,6,4,'I would prefer an easier way to say "I don't want to share my results" after the game');</v>
      </c>
    </row>
    <row r="106" spans="1:56" ht="15.75" customHeight="1" x14ac:dyDescent="0.2">
      <c r="B106" s="2" t="s">
        <v>250</v>
      </c>
      <c r="C106" t="s">
        <v>250</v>
      </c>
      <c r="D106" s="2" t="s">
        <v>250</v>
      </c>
      <c r="E106" s="2" t="s">
        <v>250</v>
      </c>
      <c r="F106" s="2" t="s">
        <v>250</v>
      </c>
      <c r="G106" s="2" t="s">
        <v>250</v>
      </c>
      <c r="H106" s="2" t="s">
        <v>250</v>
      </c>
      <c r="I106" s="2" t="s">
        <v>250</v>
      </c>
      <c r="J106" s="2" t="s">
        <v>250</v>
      </c>
      <c r="K106" s="2" t="s">
        <v>250</v>
      </c>
      <c r="L106" s="2">
        <v>-1</v>
      </c>
      <c r="M106" s="2">
        <v>-1</v>
      </c>
      <c r="N106" s="2">
        <v>-1</v>
      </c>
      <c r="O106" s="2">
        <v>-1</v>
      </c>
      <c r="P106" s="2">
        <v>-1</v>
      </c>
      <c r="Q106" s="2">
        <v>-1</v>
      </c>
      <c r="R106" s="2">
        <v>-1</v>
      </c>
      <c r="S106" s="2">
        <v>-1</v>
      </c>
      <c r="V106">
        <f t="shared" si="32"/>
        <v>0</v>
      </c>
      <c r="W106">
        <f t="shared" si="33"/>
        <v>0</v>
      </c>
      <c r="X106">
        <f t="shared" si="34"/>
        <v>0</v>
      </c>
      <c r="Y106">
        <f t="shared" si="35"/>
        <v>0</v>
      </c>
      <c r="Z106">
        <f t="shared" si="36"/>
        <v>0</v>
      </c>
      <c r="AA106">
        <f t="shared" si="37"/>
        <v>0</v>
      </c>
      <c r="AB106">
        <f t="shared" si="38"/>
        <v>0</v>
      </c>
      <c r="AC106">
        <f t="shared" si="39"/>
        <v>0</v>
      </c>
      <c r="AD106">
        <f t="shared" si="40"/>
        <v>0</v>
      </c>
      <c r="AE106">
        <f t="shared" si="41"/>
        <v>0</v>
      </c>
      <c r="AF106">
        <f t="shared" si="42"/>
        <v>0</v>
      </c>
      <c r="AG106">
        <f t="shared" si="43"/>
        <v>0</v>
      </c>
      <c r="AH106">
        <f t="shared" si="44"/>
        <v>0</v>
      </c>
      <c r="AI106">
        <f t="shared" si="45"/>
        <v>0</v>
      </c>
      <c r="AJ106">
        <f t="shared" si="46"/>
        <v>0</v>
      </c>
      <c r="AK106">
        <f t="shared" si="47"/>
        <v>0</v>
      </c>
      <c r="AL106">
        <f t="shared" si="48"/>
        <v>0</v>
      </c>
      <c r="AM106">
        <f t="shared" si="49"/>
        <v>0</v>
      </c>
      <c r="AN106">
        <f t="shared" si="50"/>
        <v>0</v>
      </c>
      <c r="AO106">
        <f t="shared" si="51"/>
        <v>0</v>
      </c>
      <c r="AP106">
        <f t="shared" si="52"/>
        <v>0</v>
      </c>
      <c r="AQ106">
        <f t="shared" si="53"/>
        <v>0</v>
      </c>
      <c r="AR106">
        <f t="shared" si="54"/>
        <v>0</v>
      </c>
      <c r="AS106">
        <f t="shared" si="55"/>
        <v>0</v>
      </c>
      <c r="AT106">
        <f t="shared" si="56"/>
        <v>0</v>
      </c>
      <c r="AU106">
        <f t="shared" si="57"/>
        <v>0</v>
      </c>
      <c r="AV106">
        <f t="shared" si="58"/>
        <v>0</v>
      </c>
      <c r="AW106">
        <f t="shared" si="59"/>
        <v>0</v>
      </c>
      <c r="AX106">
        <f t="shared" si="60"/>
        <v>0</v>
      </c>
      <c r="AY106">
        <f t="shared" si="61"/>
        <v>0</v>
      </c>
      <c r="BD106" s="3"/>
    </row>
    <row r="107" spans="1:56" ht="15.75" customHeight="1" x14ac:dyDescent="0.2">
      <c r="B107" s="2" t="s">
        <v>250</v>
      </c>
      <c r="C107" t="s">
        <v>250</v>
      </c>
      <c r="D107" s="2" t="s">
        <v>250</v>
      </c>
      <c r="E107" s="2" t="s">
        <v>250</v>
      </c>
      <c r="F107" s="2" t="s">
        <v>250</v>
      </c>
      <c r="G107" s="2" t="s">
        <v>250</v>
      </c>
      <c r="H107" s="2" t="s">
        <v>250</v>
      </c>
      <c r="I107" s="2" t="s">
        <v>250</v>
      </c>
      <c r="J107" s="2" t="s">
        <v>250</v>
      </c>
      <c r="K107" s="2" t="s">
        <v>250</v>
      </c>
      <c r="L107" s="2">
        <v>-1</v>
      </c>
      <c r="M107" s="2">
        <v>-1</v>
      </c>
      <c r="N107" s="2">
        <v>-1</v>
      </c>
      <c r="O107" s="2">
        <v>-1</v>
      </c>
      <c r="P107" s="2">
        <v>-1</v>
      </c>
      <c r="Q107" s="2">
        <v>-1</v>
      </c>
      <c r="R107" s="2">
        <v>-1</v>
      </c>
      <c r="S107" s="2">
        <v>-1</v>
      </c>
      <c r="V107">
        <f t="shared" si="32"/>
        <v>0</v>
      </c>
      <c r="W107">
        <f t="shared" si="33"/>
        <v>0</v>
      </c>
      <c r="X107">
        <f t="shared" si="34"/>
        <v>0</v>
      </c>
      <c r="Y107">
        <f t="shared" si="35"/>
        <v>0</v>
      </c>
      <c r="Z107">
        <f t="shared" si="36"/>
        <v>0</v>
      </c>
      <c r="AA107">
        <f t="shared" si="37"/>
        <v>0</v>
      </c>
      <c r="AB107">
        <f t="shared" si="38"/>
        <v>0</v>
      </c>
      <c r="AC107">
        <f t="shared" si="39"/>
        <v>0</v>
      </c>
      <c r="AD107">
        <f t="shared" si="40"/>
        <v>0</v>
      </c>
      <c r="AE107">
        <f t="shared" si="41"/>
        <v>0</v>
      </c>
      <c r="AF107">
        <f t="shared" si="42"/>
        <v>0</v>
      </c>
      <c r="AG107">
        <f t="shared" si="43"/>
        <v>0</v>
      </c>
      <c r="AH107">
        <f t="shared" si="44"/>
        <v>0</v>
      </c>
      <c r="AI107">
        <f t="shared" si="45"/>
        <v>0</v>
      </c>
      <c r="AJ107">
        <f t="shared" si="46"/>
        <v>0</v>
      </c>
      <c r="AK107">
        <f t="shared" si="47"/>
        <v>0</v>
      </c>
      <c r="AL107">
        <f t="shared" si="48"/>
        <v>0</v>
      </c>
      <c r="AM107">
        <f t="shared" si="49"/>
        <v>0</v>
      </c>
      <c r="AN107">
        <f t="shared" si="50"/>
        <v>0</v>
      </c>
      <c r="AO107">
        <f t="shared" si="51"/>
        <v>0</v>
      </c>
      <c r="AP107">
        <f t="shared" si="52"/>
        <v>0</v>
      </c>
      <c r="AQ107">
        <f t="shared" si="53"/>
        <v>0</v>
      </c>
      <c r="AR107">
        <f t="shared" si="54"/>
        <v>0</v>
      </c>
      <c r="AS107">
        <f t="shared" si="55"/>
        <v>0</v>
      </c>
      <c r="AT107">
        <f t="shared" si="56"/>
        <v>0</v>
      </c>
      <c r="AU107">
        <f t="shared" si="57"/>
        <v>0</v>
      </c>
      <c r="AV107">
        <f t="shared" si="58"/>
        <v>0</v>
      </c>
      <c r="AW107">
        <f t="shared" si="59"/>
        <v>0</v>
      </c>
      <c r="AX107">
        <f t="shared" si="60"/>
        <v>0</v>
      </c>
      <c r="AY107">
        <f t="shared" si="61"/>
        <v>0</v>
      </c>
    </row>
    <row r="108" spans="1:56" ht="15.75" customHeight="1" x14ac:dyDescent="0.2">
      <c r="B108" s="2" t="s">
        <v>250</v>
      </c>
      <c r="C108" t="s">
        <v>250</v>
      </c>
      <c r="D108" s="2" t="s">
        <v>250</v>
      </c>
      <c r="E108" s="2" t="s">
        <v>250</v>
      </c>
      <c r="F108" s="2" t="s">
        <v>250</v>
      </c>
      <c r="G108" s="2" t="s">
        <v>250</v>
      </c>
      <c r="H108" s="2" t="s">
        <v>250</v>
      </c>
      <c r="I108" s="2" t="s">
        <v>250</v>
      </c>
      <c r="J108" s="2" t="s">
        <v>250</v>
      </c>
      <c r="K108" s="2" t="s">
        <v>250</v>
      </c>
      <c r="L108" s="2">
        <v>-1</v>
      </c>
      <c r="M108" s="2">
        <v>-1</v>
      </c>
      <c r="N108" s="2">
        <v>-1</v>
      </c>
      <c r="O108" s="2">
        <v>-1</v>
      </c>
      <c r="P108" s="2">
        <v>-1</v>
      </c>
      <c r="Q108" s="2">
        <v>-1</v>
      </c>
      <c r="R108" s="2">
        <v>-1</v>
      </c>
      <c r="S108" s="2">
        <v>-1</v>
      </c>
      <c r="V108">
        <f t="shared" si="32"/>
        <v>0</v>
      </c>
      <c r="W108">
        <f t="shared" si="33"/>
        <v>0</v>
      </c>
      <c r="X108">
        <f t="shared" si="34"/>
        <v>0</v>
      </c>
      <c r="Y108">
        <f t="shared" si="35"/>
        <v>0</v>
      </c>
      <c r="Z108">
        <f t="shared" si="36"/>
        <v>0</v>
      </c>
      <c r="AA108">
        <f t="shared" si="37"/>
        <v>0</v>
      </c>
      <c r="AB108">
        <f t="shared" si="38"/>
        <v>0</v>
      </c>
      <c r="AC108">
        <f t="shared" si="39"/>
        <v>0</v>
      </c>
      <c r="AD108">
        <f t="shared" si="40"/>
        <v>0</v>
      </c>
      <c r="AE108">
        <f t="shared" si="41"/>
        <v>0</v>
      </c>
      <c r="AF108">
        <f t="shared" si="42"/>
        <v>0</v>
      </c>
      <c r="AG108">
        <f t="shared" si="43"/>
        <v>0</v>
      </c>
      <c r="AH108">
        <f t="shared" si="44"/>
        <v>0</v>
      </c>
      <c r="AI108">
        <f t="shared" si="45"/>
        <v>0</v>
      </c>
      <c r="AJ108">
        <f t="shared" si="46"/>
        <v>0</v>
      </c>
      <c r="AK108">
        <f t="shared" si="47"/>
        <v>0</v>
      </c>
      <c r="AL108">
        <f t="shared" si="48"/>
        <v>0</v>
      </c>
      <c r="AM108">
        <f t="shared" si="49"/>
        <v>0</v>
      </c>
      <c r="AN108">
        <f t="shared" si="50"/>
        <v>0</v>
      </c>
      <c r="AO108">
        <f t="shared" si="51"/>
        <v>0</v>
      </c>
      <c r="AP108">
        <f t="shared" si="52"/>
        <v>0</v>
      </c>
      <c r="AQ108">
        <f t="shared" si="53"/>
        <v>0</v>
      </c>
      <c r="AR108">
        <f t="shared" si="54"/>
        <v>0</v>
      </c>
      <c r="AS108">
        <f t="shared" si="55"/>
        <v>0</v>
      </c>
      <c r="AT108">
        <f t="shared" si="56"/>
        <v>0</v>
      </c>
      <c r="AU108">
        <f t="shared" si="57"/>
        <v>0</v>
      </c>
      <c r="AV108">
        <f t="shared" si="58"/>
        <v>0</v>
      </c>
      <c r="AW108">
        <f t="shared" si="59"/>
        <v>0</v>
      </c>
      <c r="AX108">
        <f t="shared" si="60"/>
        <v>0</v>
      </c>
      <c r="AY108">
        <f t="shared" si="61"/>
        <v>0</v>
      </c>
    </row>
    <row r="109" spans="1:56" ht="15.75" customHeight="1" x14ac:dyDescent="0.2">
      <c r="B109" s="2" t="s">
        <v>250</v>
      </c>
      <c r="C109" t="s">
        <v>250</v>
      </c>
      <c r="D109" s="2" t="s">
        <v>250</v>
      </c>
      <c r="E109" s="2" t="s">
        <v>250</v>
      </c>
      <c r="F109" s="2" t="s">
        <v>250</v>
      </c>
      <c r="G109" s="2" t="s">
        <v>250</v>
      </c>
      <c r="H109" s="2" t="s">
        <v>250</v>
      </c>
      <c r="I109" s="2" t="s">
        <v>250</v>
      </c>
      <c r="J109" s="2" t="s">
        <v>250</v>
      </c>
      <c r="K109" s="2" t="s">
        <v>250</v>
      </c>
      <c r="L109" s="2">
        <v>-1</v>
      </c>
      <c r="M109" s="2">
        <v>-1</v>
      </c>
      <c r="N109" s="2">
        <v>-1</v>
      </c>
      <c r="O109" s="2">
        <v>-1</v>
      </c>
      <c r="P109" s="2">
        <v>-1</v>
      </c>
      <c r="Q109" s="2">
        <v>-1</v>
      </c>
      <c r="R109" s="2">
        <v>-1</v>
      </c>
      <c r="S109" s="2">
        <v>-1</v>
      </c>
      <c r="V109">
        <f t="shared" si="32"/>
        <v>0</v>
      </c>
      <c r="W109">
        <f t="shared" si="33"/>
        <v>0</v>
      </c>
      <c r="X109">
        <f t="shared" si="34"/>
        <v>0</v>
      </c>
      <c r="Y109">
        <f t="shared" si="35"/>
        <v>0</v>
      </c>
      <c r="Z109">
        <f t="shared" si="36"/>
        <v>0</v>
      </c>
      <c r="AA109">
        <f t="shared" si="37"/>
        <v>0</v>
      </c>
      <c r="AB109">
        <f t="shared" si="38"/>
        <v>0</v>
      </c>
      <c r="AC109">
        <f t="shared" si="39"/>
        <v>0</v>
      </c>
      <c r="AD109">
        <f t="shared" si="40"/>
        <v>0</v>
      </c>
      <c r="AE109">
        <f t="shared" si="41"/>
        <v>0</v>
      </c>
      <c r="AF109">
        <f t="shared" si="42"/>
        <v>0</v>
      </c>
      <c r="AG109">
        <f t="shared" si="43"/>
        <v>0</v>
      </c>
      <c r="AH109">
        <f t="shared" si="44"/>
        <v>0</v>
      </c>
      <c r="AI109">
        <f t="shared" si="45"/>
        <v>0</v>
      </c>
      <c r="AJ109">
        <f t="shared" si="46"/>
        <v>0</v>
      </c>
      <c r="AK109">
        <f t="shared" si="47"/>
        <v>0</v>
      </c>
      <c r="AL109">
        <f t="shared" si="48"/>
        <v>0</v>
      </c>
      <c r="AM109">
        <f t="shared" si="49"/>
        <v>0</v>
      </c>
      <c r="AN109">
        <f t="shared" si="50"/>
        <v>0</v>
      </c>
      <c r="AO109">
        <f t="shared" si="51"/>
        <v>0</v>
      </c>
      <c r="AP109">
        <f t="shared" si="52"/>
        <v>0</v>
      </c>
      <c r="AQ109">
        <f t="shared" si="53"/>
        <v>0</v>
      </c>
      <c r="AR109">
        <f t="shared" si="54"/>
        <v>0</v>
      </c>
      <c r="AS109">
        <f t="shared" si="55"/>
        <v>0</v>
      </c>
      <c r="AT109">
        <f t="shared" si="56"/>
        <v>0</v>
      </c>
      <c r="AU109">
        <f t="shared" si="57"/>
        <v>0</v>
      </c>
      <c r="AV109">
        <f t="shared" si="58"/>
        <v>0</v>
      </c>
      <c r="AW109">
        <f t="shared" si="59"/>
        <v>0</v>
      </c>
      <c r="AX109">
        <f t="shared" si="60"/>
        <v>0</v>
      </c>
      <c r="AY109">
        <f t="shared" si="6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Krutz</cp:lastModifiedBy>
  <dcterms:modified xsi:type="dcterms:W3CDTF">2016-05-13T13:22:32Z</dcterms:modified>
</cp:coreProperties>
</file>