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confpapers\AndroidM\Android-M-Usability\Results\modifiedXLS\"/>
    </mc:Choice>
  </mc:AlternateContent>
  <bookViews>
    <workbookView xWindow="0" yWindow="0" windowWidth="26595" windowHeight="17100"/>
  </bookViews>
  <sheets>
    <sheet name="Form Responses 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" l="1"/>
  <c r="AE2" i="1"/>
  <c r="AF2" i="1"/>
  <c r="BH2" i="1"/>
  <c r="AD2" i="1"/>
  <c r="AG2" i="1"/>
  <c r="AH2" i="1"/>
  <c r="AI2" i="1"/>
  <c r="AJ2" i="1"/>
  <c r="BI2" i="1"/>
  <c r="BD2" i="1"/>
  <c r="BK2" i="1"/>
  <c r="BE2" i="1"/>
  <c r="BF2" i="1"/>
  <c r="AC3" i="1"/>
  <c r="AE3" i="1"/>
  <c r="AF3" i="1"/>
  <c r="BH3" i="1"/>
  <c r="AD3" i="1"/>
  <c r="AG3" i="1"/>
  <c r="AH3" i="1"/>
  <c r="AI3" i="1"/>
  <c r="AJ3" i="1"/>
  <c r="BI3" i="1"/>
  <c r="BD3" i="1"/>
  <c r="BK3" i="1"/>
  <c r="BE3" i="1"/>
  <c r="BF3" i="1"/>
  <c r="AC4" i="1"/>
  <c r="AE4" i="1"/>
  <c r="AF4" i="1"/>
  <c r="BH4" i="1"/>
  <c r="AD4" i="1"/>
  <c r="AG4" i="1"/>
  <c r="AH4" i="1"/>
  <c r="AI4" i="1"/>
  <c r="AJ4" i="1"/>
  <c r="BI4" i="1"/>
  <c r="BD4" i="1"/>
  <c r="BK4" i="1"/>
  <c r="BE4" i="1"/>
  <c r="BF4" i="1"/>
  <c r="AC5" i="1"/>
  <c r="AE5" i="1"/>
  <c r="AF5" i="1"/>
  <c r="BH5" i="1"/>
  <c r="AD5" i="1"/>
  <c r="AG5" i="1"/>
  <c r="AH5" i="1"/>
  <c r="AI5" i="1"/>
  <c r="AJ5" i="1"/>
  <c r="BI5" i="1"/>
  <c r="BD5" i="1"/>
  <c r="BK5" i="1"/>
  <c r="BE5" i="1"/>
  <c r="BF5" i="1"/>
  <c r="AC6" i="1"/>
  <c r="AE6" i="1"/>
  <c r="AF6" i="1"/>
  <c r="BH6" i="1"/>
  <c r="AD6" i="1"/>
  <c r="AG6" i="1"/>
  <c r="AH6" i="1"/>
  <c r="AI6" i="1"/>
  <c r="AJ6" i="1"/>
  <c r="BI6" i="1"/>
  <c r="BD6" i="1"/>
  <c r="BK6" i="1"/>
  <c r="BE6" i="1"/>
  <c r="BF6" i="1"/>
  <c r="AC7" i="1"/>
  <c r="AE7" i="1"/>
  <c r="AF7" i="1"/>
  <c r="BH7" i="1"/>
  <c r="AD7" i="1"/>
  <c r="AG7" i="1"/>
  <c r="AH7" i="1"/>
  <c r="AI7" i="1"/>
  <c r="AJ7" i="1"/>
  <c r="BI7" i="1"/>
  <c r="BD7" i="1"/>
  <c r="BK7" i="1"/>
  <c r="BE7" i="1"/>
  <c r="BF7" i="1"/>
  <c r="AC8" i="1"/>
  <c r="AE8" i="1"/>
  <c r="AF8" i="1"/>
  <c r="BH8" i="1"/>
  <c r="AD8" i="1"/>
  <c r="AG8" i="1"/>
  <c r="AH8" i="1"/>
  <c r="AI8" i="1"/>
  <c r="AJ8" i="1"/>
  <c r="BI8" i="1"/>
  <c r="BD8" i="1"/>
  <c r="BK8" i="1"/>
  <c r="BE8" i="1"/>
  <c r="BF8" i="1"/>
  <c r="AC9" i="1"/>
  <c r="AE9" i="1"/>
  <c r="AF9" i="1"/>
  <c r="BH9" i="1"/>
  <c r="AD9" i="1"/>
  <c r="AG9" i="1"/>
  <c r="AH9" i="1"/>
  <c r="AI9" i="1"/>
  <c r="AJ9" i="1"/>
  <c r="BI9" i="1"/>
  <c r="BD9" i="1"/>
  <c r="BK9" i="1"/>
  <c r="BE9" i="1"/>
  <c r="BF9" i="1"/>
  <c r="AC10" i="1"/>
  <c r="AE10" i="1"/>
  <c r="AF10" i="1"/>
  <c r="BH10" i="1"/>
  <c r="AD10" i="1"/>
  <c r="AG10" i="1"/>
  <c r="AH10" i="1"/>
  <c r="AI10" i="1"/>
  <c r="AJ10" i="1"/>
  <c r="BI10" i="1"/>
  <c r="BD10" i="1"/>
  <c r="BK10" i="1"/>
  <c r="BE10" i="1"/>
  <c r="BF10" i="1"/>
  <c r="AC11" i="1"/>
  <c r="AE11" i="1"/>
  <c r="AF11" i="1"/>
  <c r="BH11" i="1"/>
  <c r="AD11" i="1"/>
  <c r="AG11" i="1"/>
  <c r="AH11" i="1"/>
  <c r="AI11" i="1"/>
  <c r="AJ11" i="1"/>
  <c r="BI11" i="1"/>
  <c r="BD11" i="1"/>
  <c r="BK11" i="1"/>
  <c r="BE11" i="1"/>
  <c r="BF11" i="1"/>
  <c r="AC12" i="1"/>
  <c r="AE12" i="1"/>
  <c r="AF12" i="1"/>
  <c r="BH12" i="1"/>
  <c r="AD12" i="1"/>
  <c r="AG12" i="1"/>
  <c r="AH12" i="1"/>
  <c r="AI12" i="1"/>
  <c r="AJ12" i="1"/>
  <c r="BI12" i="1"/>
  <c r="BD12" i="1"/>
  <c r="BK12" i="1"/>
  <c r="BE12" i="1"/>
  <c r="BF12" i="1"/>
  <c r="AC13" i="1"/>
  <c r="AE13" i="1"/>
  <c r="AF13" i="1"/>
  <c r="BH13" i="1"/>
  <c r="AD13" i="1"/>
  <c r="AG13" i="1"/>
  <c r="AH13" i="1"/>
  <c r="AI13" i="1"/>
  <c r="AJ13" i="1"/>
  <c r="BI13" i="1"/>
  <c r="BD13" i="1"/>
  <c r="BK13" i="1"/>
  <c r="BE13" i="1"/>
  <c r="BF13" i="1"/>
  <c r="AC14" i="1"/>
  <c r="AE14" i="1"/>
  <c r="AF14" i="1"/>
  <c r="BH14" i="1"/>
  <c r="AD14" i="1"/>
  <c r="AG14" i="1"/>
  <c r="AH14" i="1"/>
  <c r="AI14" i="1"/>
  <c r="AJ14" i="1"/>
  <c r="BI14" i="1"/>
  <c r="BD14" i="1"/>
  <c r="BK14" i="1"/>
  <c r="BE14" i="1"/>
  <c r="BF14" i="1"/>
  <c r="AC15" i="1"/>
  <c r="AE15" i="1"/>
  <c r="AF15" i="1"/>
  <c r="BH15" i="1"/>
  <c r="AD15" i="1"/>
  <c r="AG15" i="1"/>
  <c r="AH15" i="1"/>
  <c r="AI15" i="1"/>
  <c r="AJ15" i="1"/>
  <c r="BI15" i="1"/>
  <c r="BD15" i="1"/>
  <c r="BK15" i="1"/>
  <c r="BE15" i="1"/>
  <c r="BF15" i="1"/>
  <c r="AC16" i="1"/>
  <c r="AE16" i="1"/>
  <c r="AF16" i="1"/>
  <c r="BH16" i="1"/>
  <c r="AD16" i="1"/>
  <c r="AG16" i="1"/>
  <c r="AH16" i="1"/>
  <c r="AI16" i="1"/>
  <c r="AJ16" i="1"/>
  <c r="BI16" i="1"/>
  <c r="BD16" i="1"/>
  <c r="BK16" i="1"/>
  <c r="BE16" i="1"/>
  <c r="BF16" i="1"/>
  <c r="AC17" i="1"/>
  <c r="AE17" i="1"/>
  <c r="AF17" i="1"/>
  <c r="BH17" i="1"/>
  <c r="AD17" i="1"/>
  <c r="AG17" i="1"/>
  <c r="AH17" i="1"/>
  <c r="AI17" i="1"/>
  <c r="AJ17" i="1"/>
  <c r="BI17" i="1"/>
  <c r="BD17" i="1"/>
  <c r="BK17" i="1"/>
  <c r="BE17" i="1"/>
  <c r="BF17" i="1"/>
  <c r="AC18" i="1"/>
  <c r="AE18" i="1"/>
  <c r="AF18" i="1"/>
  <c r="BH18" i="1"/>
  <c r="AD18" i="1"/>
  <c r="AG18" i="1"/>
  <c r="AH18" i="1"/>
  <c r="AI18" i="1"/>
  <c r="AJ18" i="1"/>
  <c r="BI18" i="1"/>
  <c r="BD18" i="1"/>
  <c r="BK18" i="1"/>
  <c r="BE18" i="1"/>
  <c r="BF18" i="1"/>
  <c r="AC19" i="1"/>
  <c r="AE19" i="1"/>
  <c r="AF19" i="1"/>
  <c r="BH19" i="1"/>
  <c r="AD19" i="1"/>
  <c r="AG19" i="1"/>
  <c r="AH19" i="1"/>
  <c r="AI19" i="1"/>
  <c r="AJ19" i="1"/>
  <c r="BI19" i="1"/>
  <c r="BD19" i="1"/>
  <c r="BK19" i="1"/>
  <c r="BE19" i="1"/>
  <c r="BF19" i="1"/>
  <c r="AC20" i="1"/>
  <c r="AE20" i="1"/>
  <c r="AF20" i="1"/>
  <c r="BH20" i="1"/>
  <c r="AD20" i="1"/>
  <c r="AG20" i="1"/>
  <c r="AH20" i="1"/>
  <c r="AI20" i="1"/>
  <c r="AJ20" i="1"/>
  <c r="BI20" i="1"/>
  <c r="BD20" i="1"/>
  <c r="BK20" i="1"/>
  <c r="BE20" i="1"/>
  <c r="BF20" i="1"/>
  <c r="AC21" i="1"/>
  <c r="AE21" i="1"/>
  <c r="AF21" i="1"/>
  <c r="BH21" i="1"/>
  <c r="AD21" i="1"/>
  <c r="AG21" i="1"/>
  <c r="AH21" i="1"/>
  <c r="AI21" i="1"/>
  <c r="AJ21" i="1"/>
  <c r="BI21" i="1"/>
  <c r="BD21" i="1"/>
  <c r="BK21" i="1"/>
  <c r="BE21" i="1"/>
  <c r="BF21" i="1"/>
  <c r="AC22" i="1"/>
  <c r="AE22" i="1"/>
  <c r="AF22" i="1"/>
  <c r="BH22" i="1"/>
  <c r="AD22" i="1"/>
  <c r="AG22" i="1"/>
  <c r="AH22" i="1"/>
  <c r="AI22" i="1"/>
  <c r="AJ22" i="1"/>
  <c r="BI22" i="1"/>
  <c r="BD22" i="1"/>
  <c r="BK22" i="1"/>
  <c r="BE22" i="1"/>
  <c r="BF22" i="1"/>
  <c r="AC23" i="1"/>
  <c r="AE23" i="1"/>
  <c r="AF23" i="1"/>
  <c r="BH23" i="1"/>
  <c r="AD23" i="1"/>
  <c r="AG23" i="1"/>
  <c r="AH23" i="1"/>
  <c r="AI23" i="1"/>
  <c r="AJ23" i="1"/>
  <c r="BI23" i="1"/>
  <c r="BD23" i="1"/>
  <c r="BK23" i="1"/>
  <c r="BE23" i="1"/>
  <c r="BF23" i="1"/>
  <c r="AC24" i="1"/>
  <c r="AE24" i="1"/>
  <c r="AF24" i="1"/>
  <c r="BH24" i="1"/>
  <c r="AD24" i="1"/>
  <c r="AG24" i="1"/>
  <c r="AH24" i="1"/>
  <c r="AI24" i="1"/>
  <c r="AJ24" i="1"/>
  <c r="BI24" i="1"/>
  <c r="BD24" i="1"/>
  <c r="BK24" i="1"/>
  <c r="BE24" i="1"/>
  <c r="BF24" i="1"/>
  <c r="AC25" i="1"/>
  <c r="AE25" i="1"/>
  <c r="AF25" i="1"/>
  <c r="BH25" i="1"/>
  <c r="AD25" i="1"/>
  <c r="AG25" i="1"/>
  <c r="AH25" i="1"/>
  <c r="AI25" i="1"/>
  <c r="AJ25" i="1"/>
  <c r="BI25" i="1"/>
  <c r="BD25" i="1"/>
  <c r="BK25" i="1"/>
  <c r="BE25" i="1"/>
  <c r="BF25" i="1"/>
  <c r="AC26" i="1"/>
  <c r="AE26" i="1"/>
  <c r="AF26" i="1"/>
  <c r="BH26" i="1"/>
  <c r="AD26" i="1"/>
  <c r="AG26" i="1"/>
  <c r="AH26" i="1"/>
  <c r="AI26" i="1"/>
  <c r="AJ26" i="1"/>
  <c r="BI26" i="1"/>
  <c r="BD26" i="1"/>
  <c r="BK26" i="1"/>
  <c r="BE26" i="1"/>
  <c r="BF26" i="1"/>
  <c r="AC27" i="1"/>
  <c r="AE27" i="1"/>
  <c r="AF27" i="1"/>
  <c r="BH27" i="1"/>
  <c r="AD27" i="1"/>
  <c r="AG27" i="1"/>
  <c r="AH27" i="1"/>
  <c r="AI27" i="1"/>
  <c r="AJ27" i="1"/>
  <c r="BI27" i="1"/>
  <c r="BD27" i="1"/>
  <c r="BK27" i="1"/>
  <c r="BE27" i="1"/>
  <c r="BF27" i="1"/>
  <c r="AC28" i="1"/>
  <c r="AE28" i="1"/>
  <c r="AF28" i="1"/>
  <c r="BH28" i="1"/>
  <c r="AD28" i="1"/>
  <c r="AG28" i="1"/>
  <c r="AH28" i="1"/>
  <c r="AI28" i="1"/>
  <c r="AJ28" i="1"/>
  <c r="BI28" i="1"/>
  <c r="BD28" i="1"/>
  <c r="BK28" i="1"/>
  <c r="BE28" i="1"/>
  <c r="BF28" i="1"/>
  <c r="AC29" i="1"/>
  <c r="AE29" i="1"/>
  <c r="AF29" i="1"/>
  <c r="BH29" i="1"/>
  <c r="AD29" i="1"/>
  <c r="AG29" i="1"/>
  <c r="AH29" i="1"/>
  <c r="AI29" i="1"/>
  <c r="AJ29" i="1"/>
  <c r="BI29" i="1"/>
  <c r="BD29" i="1"/>
  <c r="BK29" i="1"/>
  <c r="BE29" i="1"/>
  <c r="BF29" i="1"/>
  <c r="AC30" i="1"/>
  <c r="AE30" i="1"/>
  <c r="AF30" i="1"/>
  <c r="BH30" i="1"/>
  <c r="AD30" i="1"/>
  <c r="AG30" i="1"/>
  <c r="AH30" i="1"/>
  <c r="AI30" i="1"/>
  <c r="AJ30" i="1"/>
  <c r="BI30" i="1"/>
  <c r="BD30" i="1"/>
  <c r="BK30" i="1"/>
  <c r="BE30" i="1"/>
  <c r="BF30" i="1"/>
  <c r="AC31" i="1"/>
  <c r="AE31" i="1"/>
  <c r="AF31" i="1"/>
  <c r="BH31" i="1"/>
  <c r="AD31" i="1"/>
  <c r="AG31" i="1"/>
  <c r="AH31" i="1"/>
  <c r="AI31" i="1"/>
  <c r="AJ31" i="1"/>
  <c r="BI31" i="1"/>
  <c r="BD31" i="1"/>
  <c r="BK31" i="1"/>
  <c r="BE31" i="1"/>
  <c r="BF31" i="1"/>
  <c r="AC32" i="1"/>
  <c r="AE32" i="1"/>
  <c r="AF32" i="1"/>
  <c r="BH32" i="1"/>
  <c r="AD32" i="1"/>
  <c r="AG32" i="1"/>
  <c r="AH32" i="1"/>
  <c r="AI32" i="1"/>
  <c r="AJ32" i="1"/>
  <c r="BI32" i="1"/>
  <c r="BD32" i="1"/>
  <c r="BK32" i="1"/>
  <c r="BE32" i="1"/>
  <c r="BF32" i="1"/>
  <c r="AC33" i="1"/>
  <c r="AE33" i="1"/>
  <c r="AF33" i="1"/>
  <c r="BH33" i="1"/>
  <c r="AD33" i="1"/>
  <c r="AG33" i="1"/>
  <c r="AH33" i="1"/>
  <c r="AI33" i="1"/>
  <c r="AJ33" i="1"/>
  <c r="BI33" i="1"/>
  <c r="BD33" i="1"/>
  <c r="BK33" i="1"/>
  <c r="BE33" i="1"/>
  <c r="BF33" i="1"/>
  <c r="AC34" i="1"/>
  <c r="AE34" i="1"/>
  <c r="AF34" i="1"/>
  <c r="BH34" i="1"/>
  <c r="AD34" i="1"/>
  <c r="AG34" i="1"/>
  <c r="AH34" i="1"/>
  <c r="AI34" i="1"/>
  <c r="AJ34" i="1"/>
  <c r="BI34" i="1"/>
  <c r="BD34" i="1"/>
  <c r="BK34" i="1"/>
  <c r="BE34" i="1"/>
  <c r="BF34" i="1"/>
  <c r="AC35" i="1"/>
  <c r="AE35" i="1"/>
  <c r="AF35" i="1"/>
  <c r="BH35" i="1"/>
  <c r="AD35" i="1"/>
  <c r="AG35" i="1"/>
  <c r="AH35" i="1"/>
  <c r="AI35" i="1"/>
  <c r="AJ35" i="1"/>
  <c r="BI35" i="1"/>
  <c r="BD35" i="1"/>
  <c r="BK35" i="1"/>
  <c r="BE35" i="1"/>
  <c r="BF35" i="1"/>
  <c r="AC36" i="1"/>
  <c r="AE36" i="1"/>
  <c r="AF36" i="1"/>
  <c r="BH36" i="1"/>
  <c r="AD36" i="1"/>
  <c r="AG36" i="1"/>
  <c r="AH36" i="1"/>
  <c r="AI36" i="1"/>
  <c r="AJ36" i="1"/>
  <c r="BI36" i="1"/>
  <c r="BD36" i="1"/>
  <c r="BK36" i="1"/>
  <c r="BE36" i="1"/>
  <c r="BF36" i="1"/>
  <c r="AC37" i="1"/>
  <c r="AE37" i="1"/>
  <c r="AF37" i="1"/>
  <c r="BH37" i="1"/>
  <c r="AD37" i="1"/>
  <c r="AG37" i="1"/>
  <c r="AH37" i="1"/>
  <c r="AI37" i="1"/>
  <c r="AJ37" i="1"/>
  <c r="BI37" i="1"/>
  <c r="BD37" i="1"/>
  <c r="BK37" i="1"/>
  <c r="BE37" i="1"/>
  <c r="BF37" i="1"/>
  <c r="AC38" i="1"/>
  <c r="AE38" i="1"/>
  <c r="AF38" i="1"/>
  <c r="BH38" i="1"/>
  <c r="AD38" i="1"/>
  <c r="AG38" i="1"/>
  <c r="AH38" i="1"/>
  <c r="AI38" i="1"/>
  <c r="AJ38" i="1"/>
  <c r="BI38" i="1"/>
  <c r="BD38" i="1"/>
  <c r="BK38" i="1"/>
  <c r="BE38" i="1"/>
  <c r="BF38" i="1"/>
  <c r="AC39" i="1"/>
  <c r="AE39" i="1"/>
  <c r="AF39" i="1"/>
  <c r="BH39" i="1"/>
  <c r="AD39" i="1"/>
  <c r="AG39" i="1"/>
  <c r="AH39" i="1"/>
  <c r="AI39" i="1"/>
  <c r="AJ39" i="1"/>
  <c r="BI39" i="1"/>
  <c r="BD39" i="1"/>
  <c r="BK39" i="1"/>
  <c r="BE39" i="1"/>
  <c r="BF39" i="1"/>
  <c r="AC40" i="1"/>
  <c r="AE40" i="1"/>
  <c r="AF40" i="1"/>
  <c r="BH40" i="1"/>
  <c r="AD40" i="1"/>
  <c r="AG40" i="1"/>
  <c r="AH40" i="1"/>
  <c r="AI40" i="1"/>
  <c r="AJ40" i="1"/>
  <c r="BI40" i="1"/>
  <c r="BD40" i="1"/>
  <c r="BK40" i="1"/>
  <c r="BE40" i="1"/>
  <c r="BF40" i="1"/>
  <c r="AC41" i="1"/>
  <c r="AE41" i="1"/>
  <c r="AF41" i="1"/>
  <c r="BH41" i="1"/>
  <c r="AD41" i="1"/>
  <c r="AG41" i="1"/>
  <c r="AH41" i="1"/>
  <c r="AI41" i="1"/>
  <c r="AJ41" i="1"/>
  <c r="BI41" i="1"/>
  <c r="BD41" i="1"/>
  <c r="BK41" i="1"/>
  <c r="BE41" i="1"/>
  <c r="BF41" i="1"/>
  <c r="AC42" i="1"/>
  <c r="AE42" i="1"/>
  <c r="AF42" i="1"/>
  <c r="BH42" i="1"/>
  <c r="AD42" i="1"/>
  <c r="AG42" i="1"/>
  <c r="AH42" i="1"/>
  <c r="AI42" i="1"/>
  <c r="AJ42" i="1"/>
  <c r="BI42" i="1"/>
  <c r="BD42" i="1"/>
  <c r="BK42" i="1"/>
  <c r="BE42" i="1"/>
  <c r="BF42" i="1"/>
  <c r="AC43" i="1"/>
  <c r="AE43" i="1"/>
  <c r="AF43" i="1"/>
  <c r="BH43" i="1"/>
  <c r="AD43" i="1"/>
  <c r="AG43" i="1"/>
  <c r="AH43" i="1"/>
  <c r="AI43" i="1"/>
  <c r="AJ43" i="1"/>
  <c r="BI43" i="1"/>
  <c r="BD43" i="1"/>
  <c r="BK43" i="1"/>
  <c r="BE43" i="1"/>
  <c r="BF43" i="1"/>
  <c r="AC44" i="1"/>
  <c r="AE44" i="1"/>
  <c r="AF44" i="1"/>
  <c r="BH44" i="1"/>
  <c r="AD44" i="1"/>
  <c r="AG44" i="1"/>
  <c r="AH44" i="1"/>
  <c r="AI44" i="1"/>
  <c r="AJ44" i="1"/>
  <c r="BI44" i="1"/>
  <c r="BD44" i="1"/>
  <c r="BK44" i="1"/>
  <c r="BE44" i="1"/>
  <c r="BF44" i="1"/>
  <c r="AC45" i="1"/>
  <c r="AE45" i="1"/>
  <c r="AF45" i="1"/>
  <c r="BH45" i="1"/>
  <c r="AD45" i="1"/>
  <c r="AG45" i="1"/>
  <c r="AH45" i="1"/>
  <c r="AI45" i="1"/>
  <c r="AJ45" i="1"/>
  <c r="BI45" i="1"/>
  <c r="BD45" i="1"/>
  <c r="BK45" i="1"/>
  <c r="BE45" i="1"/>
  <c r="BF45" i="1"/>
  <c r="AC46" i="1"/>
  <c r="AE46" i="1"/>
  <c r="AF46" i="1"/>
  <c r="BH46" i="1"/>
  <c r="AD46" i="1"/>
  <c r="AG46" i="1"/>
  <c r="AH46" i="1"/>
  <c r="AI46" i="1"/>
  <c r="AJ46" i="1"/>
  <c r="BI46" i="1"/>
  <c r="BD46" i="1"/>
  <c r="BK46" i="1"/>
  <c r="BE46" i="1"/>
  <c r="BF46" i="1"/>
  <c r="AC47" i="1"/>
  <c r="AE47" i="1"/>
  <c r="AF47" i="1"/>
  <c r="BH47" i="1"/>
  <c r="AD47" i="1"/>
  <c r="AG47" i="1"/>
  <c r="AH47" i="1"/>
  <c r="AI47" i="1"/>
  <c r="AJ47" i="1"/>
  <c r="BI47" i="1"/>
  <c r="BD47" i="1"/>
  <c r="BK47" i="1"/>
  <c r="BE47" i="1"/>
  <c r="BF47" i="1"/>
  <c r="AC48" i="1"/>
  <c r="AE48" i="1"/>
  <c r="AF48" i="1"/>
  <c r="BH48" i="1"/>
  <c r="AD48" i="1"/>
  <c r="AG48" i="1"/>
  <c r="AH48" i="1"/>
  <c r="AI48" i="1"/>
  <c r="AJ48" i="1"/>
  <c r="BI48" i="1"/>
  <c r="BD48" i="1"/>
  <c r="BK48" i="1"/>
  <c r="BE48" i="1"/>
  <c r="BF48" i="1"/>
  <c r="AC49" i="1"/>
  <c r="AE49" i="1"/>
  <c r="AF49" i="1"/>
  <c r="BH49" i="1"/>
  <c r="AD49" i="1"/>
  <c r="AG49" i="1"/>
  <c r="AH49" i="1"/>
  <c r="AI49" i="1"/>
  <c r="AJ49" i="1"/>
  <c r="BI49" i="1"/>
  <c r="BD49" i="1"/>
  <c r="BK49" i="1"/>
  <c r="BE49" i="1"/>
  <c r="BF49" i="1"/>
  <c r="AC50" i="1"/>
  <c r="AE50" i="1"/>
  <c r="AF50" i="1"/>
  <c r="BH50" i="1"/>
  <c r="AD50" i="1"/>
  <c r="AG50" i="1"/>
  <c r="AH50" i="1"/>
  <c r="AI50" i="1"/>
  <c r="AJ50" i="1"/>
  <c r="BI50" i="1"/>
  <c r="BD50" i="1"/>
  <c r="BK50" i="1"/>
  <c r="BE50" i="1"/>
  <c r="BF50" i="1"/>
  <c r="AC51" i="1"/>
  <c r="AE51" i="1"/>
  <c r="AF51" i="1"/>
  <c r="BH51" i="1"/>
  <c r="AD51" i="1"/>
  <c r="AG51" i="1"/>
  <c r="AH51" i="1"/>
  <c r="AI51" i="1"/>
  <c r="AJ51" i="1"/>
  <c r="BI51" i="1"/>
  <c r="BD51" i="1"/>
  <c r="BK51" i="1"/>
  <c r="BE51" i="1"/>
  <c r="BF51" i="1"/>
  <c r="AC52" i="1"/>
  <c r="AE52" i="1"/>
  <c r="AF52" i="1"/>
  <c r="BH52" i="1"/>
  <c r="AD52" i="1"/>
  <c r="AG52" i="1"/>
  <c r="AH52" i="1"/>
  <c r="AI52" i="1"/>
  <c r="AJ52" i="1"/>
  <c r="BI52" i="1"/>
  <c r="BD52" i="1"/>
  <c r="BK52" i="1"/>
  <c r="BE52" i="1"/>
  <c r="BF52" i="1"/>
  <c r="AC53" i="1"/>
  <c r="AE53" i="1"/>
  <c r="AF53" i="1"/>
  <c r="BH53" i="1"/>
  <c r="AD53" i="1"/>
  <c r="AG53" i="1"/>
  <c r="AH53" i="1"/>
  <c r="AI53" i="1"/>
  <c r="AJ53" i="1"/>
  <c r="BI53" i="1"/>
  <c r="BD53" i="1"/>
  <c r="BK53" i="1"/>
  <c r="BE53" i="1"/>
  <c r="BF53" i="1"/>
  <c r="AC54" i="1"/>
  <c r="AE54" i="1"/>
  <c r="AF54" i="1"/>
  <c r="BH54" i="1"/>
  <c r="AD54" i="1"/>
  <c r="AG54" i="1"/>
  <c r="AH54" i="1"/>
  <c r="AI54" i="1"/>
  <c r="AJ54" i="1"/>
  <c r="BI54" i="1"/>
  <c r="BD54" i="1"/>
  <c r="BK54" i="1"/>
  <c r="BE54" i="1"/>
  <c r="BF54" i="1"/>
  <c r="AC55" i="1"/>
  <c r="AE55" i="1"/>
  <c r="AF55" i="1"/>
  <c r="BH55" i="1"/>
  <c r="AD55" i="1"/>
  <c r="AG55" i="1"/>
  <c r="AH55" i="1"/>
  <c r="AI55" i="1"/>
  <c r="AJ55" i="1"/>
  <c r="BI55" i="1"/>
  <c r="BD55" i="1"/>
  <c r="BK55" i="1"/>
  <c r="BE55" i="1"/>
  <c r="BF55" i="1"/>
  <c r="AC56" i="1"/>
  <c r="AE56" i="1"/>
  <c r="AF56" i="1"/>
  <c r="BH56" i="1"/>
  <c r="AD56" i="1"/>
  <c r="AG56" i="1"/>
  <c r="AH56" i="1"/>
  <c r="AI56" i="1"/>
  <c r="AJ56" i="1"/>
  <c r="BI56" i="1"/>
  <c r="BD56" i="1"/>
  <c r="BK56" i="1"/>
  <c r="BE56" i="1"/>
  <c r="BF56" i="1"/>
  <c r="AC57" i="1"/>
  <c r="AE57" i="1"/>
  <c r="AF57" i="1"/>
  <c r="BH57" i="1"/>
  <c r="AD57" i="1"/>
  <c r="AG57" i="1"/>
  <c r="AH57" i="1"/>
  <c r="AI57" i="1"/>
  <c r="AJ57" i="1"/>
  <c r="BI57" i="1"/>
  <c r="BD57" i="1"/>
  <c r="BK57" i="1"/>
  <c r="BE57" i="1"/>
  <c r="BF57" i="1"/>
  <c r="AC58" i="1"/>
  <c r="AE58" i="1"/>
  <c r="AF58" i="1"/>
  <c r="BH58" i="1"/>
  <c r="AD58" i="1"/>
  <c r="AG58" i="1"/>
  <c r="AH58" i="1"/>
  <c r="AI58" i="1"/>
  <c r="AJ58" i="1"/>
  <c r="BI58" i="1"/>
  <c r="BD58" i="1"/>
  <c r="BK58" i="1"/>
  <c r="BE58" i="1"/>
  <c r="BF58" i="1"/>
  <c r="AC59" i="1"/>
  <c r="AE59" i="1"/>
  <c r="AF59" i="1"/>
  <c r="BH59" i="1"/>
  <c r="AD59" i="1"/>
  <c r="AG59" i="1"/>
  <c r="AH59" i="1"/>
  <c r="AI59" i="1"/>
  <c r="AJ59" i="1"/>
  <c r="BI59" i="1"/>
  <c r="BD59" i="1"/>
  <c r="BK59" i="1"/>
  <c r="BE59" i="1"/>
  <c r="BF59" i="1"/>
  <c r="AC60" i="1"/>
  <c r="AE60" i="1"/>
  <c r="AF60" i="1"/>
  <c r="BH60" i="1"/>
  <c r="AD60" i="1"/>
  <c r="AG60" i="1"/>
  <c r="AH60" i="1"/>
  <c r="AI60" i="1"/>
  <c r="AJ60" i="1"/>
  <c r="BI60" i="1"/>
  <c r="BD60" i="1"/>
  <c r="BK60" i="1"/>
  <c r="BE60" i="1"/>
  <c r="BF60" i="1"/>
  <c r="AC61" i="1"/>
  <c r="AE61" i="1"/>
  <c r="AF61" i="1"/>
  <c r="BH61" i="1"/>
  <c r="AD61" i="1"/>
  <c r="AG61" i="1"/>
  <c r="AH61" i="1"/>
  <c r="AI61" i="1"/>
  <c r="AJ61" i="1"/>
  <c r="BI61" i="1"/>
  <c r="BD61" i="1"/>
  <c r="BK61" i="1"/>
  <c r="BE61" i="1"/>
  <c r="BF61" i="1"/>
  <c r="AC62" i="1"/>
  <c r="AE62" i="1"/>
  <c r="AF62" i="1"/>
  <c r="BH62" i="1"/>
  <c r="AD62" i="1"/>
  <c r="AG62" i="1"/>
  <c r="AH62" i="1"/>
  <c r="AI62" i="1"/>
  <c r="AJ62" i="1"/>
  <c r="BI62" i="1"/>
  <c r="BD62" i="1"/>
  <c r="BK62" i="1"/>
  <c r="BE62" i="1"/>
  <c r="BF62" i="1"/>
  <c r="AC63" i="1"/>
  <c r="AE63" i="1"/>
  <c r="AF63" i="1"/>
  <c r="BH63" i="1"/>
  <c r="AD63" i="1"/>
  <c r="AG63" i="1"/>
  <c r="AH63" i="1"/>
  <c r="AI63" i="1"/>
  <c r="AJ63" i="1"/>
  <c r="BI63" i="1"/>
  <c r="BD63" i="1"/>
  <c r="BK63" i="1"/>
  <c r="BE63" i="1"/>
  <c r="BF63" i="1"/>
  <c r="AC64" i="1"/>
  <c r="AE64" i="1"/>
  <c r="AF64" i="1"/>
  <c r="BH64" i="1"/>
  <c r="AD64" i="1"/>
  <c r="AG64" i="1"/>
  <c r="AH64" i="1"/>
  <c r="AI64" i="1"/>
  <c r="AJ64" i="1"/>
  <c r="BI64" i="1"/>
  <c r="BD64" i="1"/>
  <c r="BK64" i="1"/>
  <c r="BE64" i="1"/>
  <c r="BF64" i="1"/>
  <c r="AC65" i="1"/>
  <c r="AE65" i="1"/>
  <c r="AF65" i="1"/>
  <c r="BH65" i="1"/>
  <c r="AD65" i="1"/>
  <c r="AG65" i="1"/>
  <c r="AH65" i="1"/>
  <c r="AI65" i="1"/>
  <c r="AJ65" i="1"/>
  <c r="BI65" i="1"/>
  <c r="BD65" i="1"/>
  <c r="BK65" i="1"/>
  <c r="BE65" i="1"/>
  <c r="BF65" i="1"/>
  <c r="AC66" i="1"/>
  <c r="AE66" i="1"/>
  <c r="AF66" i="1"/>
  <c r="BH66" i="1"/>
  <c r="AD66" i="1"/>
  <c r="AG66" i="1"/>
  <c r="AH66" i="1"/>
  <c r="AI66" i="1"/>
  <c r="AJ66" i="1"/>
  <c r="BI66" i="1"/>
  <c r="BD66" i="1"/>
  <c r="BK66" i="1"/>
  <c r="BE66" i="1"/>
  <c r="BF66" i="1"/>
  <c r="AC67" i="1"/>
  <c r="AE67" i="1"/>
  <c r="AF67" i="1"/>
  <c r="BH67" i="1"/>
  <c r="AD67" i="1"/>
  <c r="AG67" i="1"/>
  <c r="AH67" i="1"/>
  <c r="AI67" i="1"/>
  <c r="AJ67" i="1"/>
  <c r="BI67" i="1"/>
  <c r="BD67" i="1"/>
  <c r="BK67" i="1"/>
  <c r="BE67" i="1"/>
  <c r="BF67" i="1"/>
  <c r="AC68" i="1"/>
  <c r="AE68" i="1"/>
  <c r="AF68" i="1"/>
  <c r="BH68" i="1"/>
  <c r="AD68" i="1"/>
  <c r="AG68" i="1"/>
  <c r="AH68" i="1"/>
  <c r="AI68" i="1"/>
  <c r="AJ68" i="1"/>
  <c r="BI68" i="1"/>
  <c r="BD68" i="1"/>
  <c r="BK68" i="1"/>
  <c r="BE68" i="1"/>
  <c r="BF68" i="1"/>
  <c r="AC69" i="1"/>
  <c r="AE69" i="1"/>
  <c r="AF69" i="1"/>
  <c r="BH69" i="1"/>
  <c r="AD69" i="1"/>
  <c r="AG69" i="1"/>
  <c r="AH69" i="1"/>
  <c r="AI69" i="1"/>
  <c r="AJ69" i="1"/>
  <c r="BI69" i="1"/>
  <c r="BD69" i="1"/>
  <c r="BK69" i="1"/>
  <c r="BE69" i="1"/>
  <c r="BF69" i="1"/>
  <c r="AC70" i="1"/>
  <c r="AE70" i="1"/>
  <c r="AF70" i="1"/>
  <c r="BH70" i="1"/>
  <c r="AD70" i="1"/>
  <c r="AG70" i="1"/>
  <c r="AH70" i="1"/>
  <c r="AI70" i="1"/>
  <c r="AJ70" i="1"/>
  <c r="BI70" i="1"/>
  <c r="BD70" i="1"/>
  <c r="BK70" i="1"/>
  <c r="BE70" i="1"/>
  <c r="BF70" i="1"/>
  <c r="AC71" i="1"/>
  <c r="AE71" i="1"/>
  <c r="AF71" i="1"/>
  <c r="BH71" i="1"/>
  <c r="AD71" i="1"/>
  <c r="AG71" i="1"/>
  <c r="AH71" i="1"/>
  <c r="AI71" i="1"/>
  <c r="AJ71" i="1"/>
  <c r="BI71" i="1"/>
  <c r="BD71" i="1"/>
  <c r="BK71" i="1"/>
  <c r="BE71" i="1"/>
  <c r="BF71" i="1"/>
  <c r="AC72" i="1"/>
  <c r="AE72" i="1"/>
  <c r="AF72" i="1"/>
  <c r="BH72" i="1"/>
  <c r="AD72" i="1"/>
  <c r="AG72" i="1"/>
  <c r="AH72" i="1"/>
  <c r="AI72" i="1"/>
  <c r="AJ72" i="1"/>
  <c r="BI72" i="1"/>
  <c r="BD72" i="1"/>
  <c r="BK72" i="1"/>
  <c r="BE72" i="1"/>
  <c r="BF72" i="1"/>
  <c r="AC73" i="1"/>
  <c r="AE73" i="1"/>
  <c r="AF73" i="1"/>
  <c r="BH73" i="1"/>
  <c r="AD73" i="1"/>
  <c r="AG73" i="1"/>
  <c r="AH73" i="1"/>
  <c r="AI73" i="1"/>
  <c r="AJ73" i="1"/>
  <c r="BI73" i="1"/>
  <c r="BD73" i="1"/>
  <c r="BK73" i="1"/>
  <c r="BE73" i="1"/>
  <c r="BF73" i="1"/>
  <c r="AC74" i="1"/>
  <c r="AE74" i="1"/>
  <c r="AF74" i="1"/>
  <c r="BH74" i="1"/>
  <c r="AD74" i="1"/>
  <c r="AG74" i="1"/>
  <c r="AH74" i="1"/>
  <c r="AI74" i="1"/>
  <c r="AJ74" i="1"/>
  <c r="BI74" i="1"/>
  <c r="BD74" i="1"/>
  <c r="BK74" i="1"/>
  <c r="BE74" i="1"/>
  <c r="BF74" i="1"/>
  <c r="AC75" i="1"/>
  <c r="AE75" i="1"/>
  <c r="AF75" i="1"/>
  <c r="BH75" i="1"/>
  <c r="AD75" i="1"/>
  <c r="AG75" i="1"/>
  <c r="AH75" i="1"/>
  <c r="AI75" i="1"/>
  <c r="AJ75" i="1"/>
  <c r="BI75" i="1"/>
  <c r="BD75" i="1"/>
  <c r="BK75" i="1"/>
  <c r="BE75" i="1"/>
  <c r="BF75" i="1"/>
  <c r="AC76" i="1"/>
  <c r="AE76" i="1"/>
  <c r="AF76" i="1"/>
  <c r="BH76" i="1"/>
  <c r="AD76" i="1"/>
  <c r="AG76" i="1"/>
  <c r="AH76" i="1"/>
  <c r="AI76" i="1"/>
  <c r="AJ76" i="1"/>
  <c r="BI76" i="1"/>
  <c r="BD76" i="1"/>
  <c r="BK76" i="1"/>
  <c r="BE76" i="1"/>
  <c r="BF76" i="1"/>
  <c r="AC77" i="1"/>
  <c r="AE77" i="1"/>
  <c r="AF77" i="1"/>
  <c r="BH77" i="1"/>
  <c r="AD77" i="1"/>
  <c r="AG77" i="1"/>
  <c r="AH77" i="1"/>
  <c r="AI77" i="1"/>
  <c r="AJ77" i="1"/>
  <c r="BI77" i="1"/>
  <c r="BD77" i="1"/>
  <c r="BK77" i="1"/>
  <c r="BE77" i="1"/>
  <c r="BF77" i="1"/>
  <c r="AC78" i="1"/>
  <c r="AE78" i="1"/>
  <c r="AF78" i="1"/>
  <c r="BH78" i="1"/>
  <c r="AD78" i="1"/>
  <c r="AG78" i="1"/>
  <c r="AH78" i="1"/>
  <c r="AI78" i="1"/>
  <c r="AJ78" i="1"/>
  <c r="BI78" i="1"/>
  <c r="BD78" i="1"/>
  <c r="BK78" i="1"/>
  <c r="BE78" i="1"/>
  <c r="BF78" i="1"/>
  <c r="AC79" i="1"/>
  <c r="AE79" i="1"/>
  <c r="AF79" i="1"/>
  <c r="BH79" i="1"/>
  <c r="AD79" i="1"/>
  <c r="AG79" i="1"/>
  <c r="AH79" i="1"/>
  <c r="AI79" i="1"/>
  <c r="AJ79" i="1"/>
  <c r="BI79" i="1"/>
  <c r="BD79" i="1"/>
  <c r="BK79" i="1"/>
  <c r="BE79" i="1"/>
  <c r="BF79" i="1"/>
  <c r="AC80" i="1"/>
  <c r="AE80" i="1"/>
  <c r="AF80" i="1"/>
  <c r="BH80" i="1"/>
  <c r="AD80" i="1"/>
  <c r="AG80" i="1"/>
  <c r="AH80" i="1"/>
  <c r="AI80" i="1"/>
  <c r="AJ80" i="1"/>
  <c r="BI80" i="1"/>
  <c r="BD80" i="1"/>
  <c r="BK80" i="1"/>
  <c r="BE80" i="1"/>
  <c r="BF80" i="1"/>
  <c r="AC81" i="1"/>
  <c r="AE81" i="1"/>
  <c r="AF81" i="1"/>
  <c r="BH81" i="1"/>
  <c r="AD81" i="1"/>
  <c r="AG81" i="1"/>
  <c r="AH81" i="1"/>
  <c r="AI81" i="1"/>
  <c r="AJ81" i="1"/>
  <c r="BI81" i="1"/>
  <c r="BD81" i="1"/>
  <c r="BK81" i="1"/>
  <c r="BE81" i="1"/>
  <c r="BF81" i="1"/>
  <c r="AC82" i="1"/>
  <c r="AE82" i="1"/>
  <c r="AF82" i="1"/>
  <c r="BH82" i="1"/>
  <c r="AD82" i="1"/>
  <c r="AG82" i="1"/>
  <c r="AH82" i="1"/>
  <c r="AI82" i="1"/>
  <c r="AJ82" i="1"/>
  <c r="BI82" i="1"/>
  <c r="BD82" i="1"/>
  <c r="BK82" i="1"/>
  <c r="BE82" i="1"/>
  <c r="BF82" i="1"/>
  <c r="AC83" i="1"/>
  <c r="AE83" i="1"/>
  <c r="AF83" i="1"/>
  <c r="BH83" i="1"/>
  <c r="AD83" i="1"/>
  <c r="AG83" i="1"/>
  <c r="AH83" i="1"/>
  <c r="AI83" i="1"/>
  <c r="AJ83" i="1"/>
  <c r="BI83" i="1"/>
  <c r="BD83" i="1"/>
  <c r="BK83" i="1"/>
  <c r="BE83" i="1"/>
  <c r="BF83" i="1"/>
  <c r="AC84" i="1"/>
  <c r="AE84" i="1"/>
  <c r="AF84" i="1"/>
  <c r="BH84" i="1"/>
  <c r="AD84" i="1"/>
  <c r="AG84" i="1"/>
  <c r="AH84" i="1"/>
  <c r="AI84" i="1"/>
  <c r="AJ84" i="1"/>
  <c r="BI84" i="1"/>
  <c r="BD84" i="1"/>
  <c r="BK84" i="1"/>
  <c r="BE84" i="1"/>
  <c r="BF84" i="1"/>
  <c r="AC85" i="1"/>
  <c r="AE85" i="1"/>
  <c r="AF85" i="1"/>
  <c r="BH85" i="1"/>
  <c r="AD85" i="1"/>
  <c r="AG85" i="1"/>
  <c r="AH85" i="1"/>
  <c r="AI85" i="1"/>
  <c r="AJ85" i="1"/>
  <c r="BI85" i="1"/>
  <c r="BD85" i="1"/>
  <c r="BK85" i="1"/>
  <c r="BE85" i="1"/>
  <c r="BF85" i="1"/>
  <c r="AC86" i="1"/>
  <c r="AE86" i="1"/>
  <c r="AF86" i="1"/>
  <c r="BH86" i="1"/>
  <c r="AD86" i="1"/>
  <c r="AG86" i="1"/>
  <c r="AH86" i="1"/>
  <c r="AI86" i="1"/>
  <c r="AJ86" i="1"/>
  <c r="BI86" i="1"/>
  <c r="BD86" i="1"/>
  <c r="BK86" i="1"/>
  <c r="BE86" i="1"/>
  <c r="BF86" i="1"/>
  <c r="AC87" i="1"/>
  <c r="AE87" i="1"/>
  <c r="AF87" i="1"/>
  <c r="BH87" i="1"/>
  <c r="AD87" i="1"/>
  <c r="AG87" i="1"/>
  <c r="AH87" i="1"/>
  <c r="AI87" i="1"/>
  <c r="AJ87" i="1"/>
  <c r="BI87" i="1"/>
  <c r="BD87" i="1"/>
  <c r="BK87" i="1"/>
  <c r="BE87" i="1"/>
  <c r="BF87" i="1"/>
  <c r="AC88" i="1"/>
  <c r="AE88" i="1"/>
  <c r="AF88" i="1"/>
  <c r="BH88" i="1"/>
  <c r="AD88" i="1"/>
  <c r="AG88" i="1"/>
  <c r="AH88" i="1"/>
  <c r="AI88" i="1"/>
  <c r="AJ88" i="1"/>
  <c r="BI88" i="1"/>
  <c r="BD88" i="1"/>
  <c r="BK88" i="1"/>
  <c r="BE88" i="1"/>
  <c r="BF88" i="1"/>
  <c r="AC89" i="1"/>
  <c r="AE89" i="1"/>
  <c r="AF89" i="1"/>
  <c r="BH89" i="1"/>
  <c r="AD89" i="1"/>
  <c r="AG89" i="1"/>
  <c r="AH89" i="1"/>
  <c r="AI89" i="1"/>
  <c r="AJ89" i="1"/>
  <c r="BI89" i="1"/>
  <c r="BD89" i="1"/>
  <c r="BK89" i="1"/>
  <c r="BE89" i="1"/>
  <c r="BF89" i="1"/>
  <c r="AC90" i="1"/>
  <c r="AE90" i="1"/>
  <c r="AF90" i="1"/>
  <c r="BH90" i="1"/>
  <c r="AD90" i="1"/>
  <c r="AG90" i="1"/>
  <c r="AH90" i="1"/>
  <c r="AI90" i="1"/>
  <c r="AJ90" i="1"/>
  <c r="BI90" i="1"/>
  <c r="BD90" i="1"/>
  <c r="BK90" i="1"/>
  <c r="BE90" i="1"/>
  <c r="BF90" i="1"/>
  <c r="AC91" i="1"/>
  <c r="AE91" i="1"/>
  <c r="AF91" i="1"/>
  <c r="BH91" i="1"/>
  <c r="AD91" i="1"/>
  <c r="AG91" i="1"/>
  <c r="AH91" i="1"/>
  <c r="AI91" i="1"/>
  <c r="AJ91" i="1"/>
  <c r="BI91" i="1"/>
  <c r="BD91" i="1"/>
  <c r="BK91" i="1"/>
  <c r="BE91" i="1"/>
  <c r="BF91" i="1"/>
  <c r="AC92" i="1"/>
  <c r="AE92" i="1"/>
  <c r="AF92" i="1"/>
  <c r="BH92" i="1"/>
  <c r="AD92" i="1"/>
  <c r="AG92" i="1"/>
  <c r="AH92" i="1"/>
  <c r="AI92" i="1"/>
  <c r="AJ92" i="1"/>
  <c r="BI92" i="1"/>
  <c r="BD92" i="1"/>
  <c r="BK92" i="1"/>
  <c r="BE92" i="1"/>
  <c r="BF92" i="1"/>
  <c r="AC93" i="1"/>
  <c r="AE93" i="1"/>
  <c r="AF93" i="1"/>
  <c r="BH93" i="1"/>
  <c r="AD93" i="1"/>
  <c r="AG93" i="1"/>
  <c r="AH93" i="1"/>
  <c r="AI93" i="1"/>
  <c r="AJ93" i="1"/>
  <c r="BI93" i="1"/>
  <c r="BD93" i="1"/>
  <c r="BK93" i="1"/>
  <c r="BE93" i="1"/>
  <c r="BF93" i="1"/>
  <c r="AC94" i="1"/>
  <c r="AE94" i="1"/>
  <c r="AF94" i="1"/>
  <c r="BH94" i="1"/>
  <c r="AD94" i="1"/>
  <c r="AG94" i="1"/>
  <c r="AH94" i="1"/>
  <c r="AI94" i="1"/>
  <c r="AJ94" i="1"/>
  <c r="BI94" i="1"/>
  <c r="BD94" i="1"/>
  <c r="BK94" i="1"/>
  <c r="BE94" i="1"/>
  <c r="BF94" i="1"/>
  <c r="AC95" i="1"/>
  <c r="AE95" i="1"/>
  <c r="AF95" i="1"/>
  <c r="BH95" i="1"/>
  <c r="AD95" i="1"/>
  <c r="AG95" i="1"/>
  <c r="AH95" i="1"/>
  <c r="AI95" i="1"/>
  <c r="AJ95" i="1"/>
  <c r="BI95" i="1"/>
  <c r="BD95" i="1"/>
  <c r="BK95" i="1"/>
  <c r="BE95" i="1"/>
  <c r="BF95" i="1"/>
  <c r="AC96" i="1"/>
  <c r="AE96" i="1"/>
  <c r="AF96" i="1"/>
  <c r="BH96" i="1"/>
  <c r="AD96" i="1"/>
  <c r="AG96" i="1"/>
  <c r="AH96" i="1"/>
  <c r="AI96" i="1"/>
  <c r="AJ96" i="1"/>
  <c r="BI96" i="1"/>
  <c r="BD96" i="1"/>
  <c r="BK96" i="1"/>
  <c r="BE96" i="1"/>
  <c r="BF96" i="1"/>
  <c r="AC97" i="1"/>
  <c r="AE97" i="1"/>
  <c r="AF97" i="1"/>
  <c r="BH97" i="1"/>
  <c r="AD97" i="1"/>
  <c r="AG97" i="1"/>
  <c r="AH97" i="1"/>
  <c r="AI97" i="1"/>
  <c r="AJ97" i="1"/>
  <c r="BI97" i="1"/>
  <c r="BD97" i="1"/>
  <c r="BK97" i="1"/>
  <c r="BE97" i="1"/>
  <c r="BF97" i="1"/>
  <c r="AC98" i="1"/>
  <c r="AE98" i="1"/>
  <c r="AF98" i="1"/>
  <c r="BH98" i="1"/>
  <c r="AD98" i="1"/>
  <c r="AG98" i="1"/>
  <c r="AH98" i="1"/>
  <c r="AI98" i="1"/>
  <c r="AJ98" i="1"/>
  <c r="BI98" i="1"/>
  <c r="BD98" i="1"/>
  <c r="BK98" i="1"/>
  <c r="BE98" i="1"/>
  <c r="BF98" i="1"/>
  <c r="AC99" i="1"/>
  <c r="AE99" i="1"/>
  <c r="AF99" i="1"/>
  <c r="BH99" i="1"/>
  <c r="AD99" i="1"/>
  <c r="AG99" i="1"/>
  <c r="AH99" i="1"/>
  <c r="AI99" i="1"/>
  <c r="AJ99" i="1"/>
  <c r="BI99" i="1"/>
  <c r="BD99" i="1"/>
  <c r="BK99" i="1"/>
  <c r="BE99" i="1"/>
  <c r="BF99" i="1"/>
  <c r="AC100" i="1"/>
  <c r="AE100" i="1"/>
  <c r="AF100" i="1"/>
  <c r="BH100" i="1"/>
  <c r="AD100" i="1"/>
  <c r="AG100" i="1"/>
  <c r="AH100" i="1"/>
  <c r="AI100" i="1"/>
  <c r="AJ100" i="1"/>
  <c r="BI100" i="1"/>
  <c r="BD100" i="1"/>
  <c r="BK100" i="1"/>
  <c r="BE100" i="1"/>
  <c r="BF100" i="1"/>
  <c r="AC101" i="1"/>
  <c r="AE101" i="1"/>
  <c r="AF101" i="1"/>
  <c r="BH101" i="1"/>
  <c r="AD101" i="1"/>
  <c r="AG101" i="1"/>
  <c r="AH101" i="1"/>
  <c r="AI101" i="1"/>
  <c r="AJ101" i="1"/>
  <c r="BI101" i="1"/>
  <c r="BD101" i="1"/>
  <c r="BK101" i="1"/>
  <c r="BE101" i="1"/>
  <c r="BF101" i="1"/>
  <c r="AC102" i="1"/>
  <c r="AE102" i="1"/>
  <c r="AF102" i="1"/>
  <c r="BH102" i="1"/>
  <c r="AD102" i="1"/>
  <c r="AG102" i="1"/>
  <c r="AH102" i="1"/>
  <c r="AI102" i="1"/>
  <c r="AJ102" i="1"/>
  <c r="BI102" i="1"/>
  <c r="BD102" i="1"/>
  <c r="BK102" i="1"/>
  <c r="BE102" i="1"/>
  <c r="BF102" i="1"/>
  <c r="AC103" i="1"/>
  <c r="AE103" i="1"/>
  <c r="AF103" i="1"/>
  <c r="BH103" i="1"/>
  <c r="AD103" i="1"/>
  <c r="AG103" i="1"/>
  <c r="AH103" i="1"/>
  <c r="AI103" i="1"/>
  <c r="AJ103" i="1"/>
  <c r="BI103" i="1"/>
  <c r="BD103" i="1"/>
  <c r="BK103" i="1"/>
  <c r="BE103" i="1"/>
  <c r="BF103" i="1"/>
  <c r="AC104" i="1"/>
  <c r="AE104" i="1"/>
  <c r="AF104" i="1"/>
  <c r="BH104" i="1"/>
  <c r="AD104" i="1"/>
  <c r="AG104" i="1"/>
  <c r="AH104" i="1"/>
  <c r="AI104" i="1"/>
  <c r="AJ104" i="1"/>
  <c r="BI104" i="1"/>
  <c r="BD104" i="1"/>
  <c r="BK104" i="1"/>
  <c r="BE104" i="1"/>
  <c r="BF104" i="1"/>
  <c r="AC105" i="1"/>
  <c r="AE105" i="1"/>
  <c r="AF105" i="1"/>
  <c r="BH105" i="1"/>
  <c r="AD105" i="1"/>
  <c r="AG105" i="1"/>
  <c r="AH105" i="1"/>
  <c r="AI105" i="1"/>
  <c r="AJ105" i="1"/>
  <c r="BI105" i="1"/>
  <c r="BD105" i="1"/>
  <c r="BK105" i="1"/>
  <c r="BE105" i="1"/>
  <c r="BF105" i="1"/>
  <c r="BF109" i="1"/>
  <c r="BE109" i="1"/>
  <c r="BD109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2" i="1"/>
  <c r="P109" i="1"/>
  <c r="Q109" i="1"/>
  <c r="O109" i="1"/>
  <c r="M109" i="1"/>
  <c r="L109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9" i="1"/>
  <c r="BC110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9" i="1"/>
  <c r="BB110" i="1"/>
  <c r="BL2" i="1"/>
</calcChain>
</file>

<file path=xl/sharedStrings.xml><?xml version="1.0" encoding="utf-8"?>
<sst xmlns="http://schemas.openxmlformats.org/spreadsheetml/2006/main" count="958" uniqueCount="263">
  <si>
    <t>Timestamp</t>
  </si>
  <si>
    <t>1-Name</t>
  </si>
  <si>
    <t>2-Age</t>
  </si>
  <si>
    <t>3-Gender</t>
  </si>
  <si>
    <t>4-Highest Level of Education</t>
  </si>
  <si>
    <t>5-How Long Have you Been Using Android</t>
  </si>
  <si>
    <t>6-What is the current version of Android On Your Phone</t>
  </si>
  <si>
    <t>7-Check ALL the permissions the App asked for</t>
  </si>
  <si>
    <t>8- The Location permission Means</t>
  </si>
  <si>
    <t>9-The Phone Calls Permission means that the app can</t>
  </si>
  <si>
    <t>10-The Accounts Permission means the app can</t>
  </si>
  <si>
    <t>11-How easy was it to recall what permissions you accepted</t>
  </si>
  <si>
    <t>12-How easy was it to recall what permissions you rejected</t>
  </si>
  <si>
    <t>13- How helpful was the pop up permission</t>
  </si>
  <si>
    <t>14-The explanation statement came with...</t>
  </si>
  <si>
    <t>15-I felt more in control accepted/declining</t>
  </si>
  <si>
    <t>16-I felt more secure accepting/declining</t>
  </si>
  <si>
    <t>17-I prefer to know all the permissions required by the app in advance</t>
  </si>
  <si>
    <t>18-I do not mind installing an app and discover</t>
  </si>
  <si>
    <t>19-Is there anything else you want to share with us</t>
  </si>
  <si>
    <t>0-Form Number</t>
  </si>
  <si>
    <t>Female</t>
  </si>
  <si>
    <t>N/A</t>
  </si>
  <si>
    <t>One Year - Three Years</t>
  </si>
  <si>
    <t>Prefer Not to Disclose</t>
  </si>
  <si>
    <t>Less than a year</t>
  </si>
  <si>
    <t>KitKat</t>
  </si>
  <si>
    <t>Read your call log, Read your voicemail</t>
  </si>
  <si>
    <t>Access your approx location, View local Wi-Fi Connections, Access your precise location</t>
  </si>
  <si>
    <t>Read your call log, Read your voicemail, Record an Audio using your phones microphone</t>
  </si>
  <si>
    <t>Michael</t>
  </si>
  <si>
    <t>Male</t>
  </si>
  <si>
    <t>Gradate Degree</t>
  </si>
  <si>
    <t>More than three years</t>
  </si>
  <si>
    <t>Lollipop</t>
  </si>
  <si>
    <t>Your Location, Your Contacts</t>
  </si>
  <si>
    <t>Read your call log</t>
  </si>
  <si>
    <t>Harold Besmanoff</t>
  </si>
  <si>
    <t>Never</t>
  </si>
  <si>
    <t>Don't Know</t>
  </si>
  <si>
    <t>Your Location</t>
  </si>
  <si>
    <t>Access your approx location</t>
  </si>
  <si>
    <t>Initiate a phone call without using the Dialer</t>
  </si>
  <si>
    <t>Access your Facebook Account</t>
  </si>
  <si>
    <t>Andrew</t>
  </si>
  <si>
    <t>High School</t>
  </si>
  <si>
    <t>Your Location, Your Contacts, Phone Calls</t>
  </si>
  <si>
    <t>Record an Audio using your phones microphone</t>
  </si>
  <si>
    <t>Mary</t>
  </si>
  <si>
    <t>Some College</t>
  </si>
  <si>
    <t>Access your approx location, View local Wi-Fi Connections</t>
  </si>
  <si>
    <t>Read your contacts data, Update your contacts data</t>
  </si>
  <si>
    <t>Zack</t>
  </si>
  <si>
    <t>Read your contacts data</t>
  </si>
  <si>
    <t>Fran Longley</t>
  </si>
  <si>
    <t>4-Year College</t>
  </si>
  <si>
    <t>Veronica Longley</t>
  </si>
  <si>
    <t>Access your precise location</t>
  </si>
  <si>
    <t>Terence</t>
  </si>
  <si>
    <t>Marshmallow</t>
  </si>
  <si>
    <t>Your Location, Your Contacts, Phone Calls, Your Personal Information, Your Accounts</t>
  </si>
  <si>
    <t>Access your approx location, Access your precise location</t>
  </si>
  <si>
    <t>Initiate a phone call without using the Dialer, Read your call log</t>
  </si>
  <si>
    <t>Alex Mulford</t>
  </si>
  <si>
    <t>Access your approx location, Access your precise location, Update your Google</t>
  </si>
  <si>
    <t>Initiate a phone call without using the Dialer, Read your call log, Read your voicemail</t>
  </si>
  <si>
    <t>Read your contacts data, Update your contacts data, Read your messages, Send messages to your contacts</t>
  </si>
  <si>
    <t>Rachel Stefanic</t>
  </si>
  <si>
    <t>Access your Facebook Account, Read your contacts data</t>
  </si>
  <si>
    <t>Rina</t>
  </si>
  <si>
    <t>Access your Facebook Account, Send messages to your contacts</t>
  </si>
  <si>
    <t>I Originally answered no to permissions b/c I generally do as I do not know what they mean - the app needed to be reloaded.</t>
  </si>
  <si>
    <t>Michelle</t>
  </si>
  <si>
    <t>Update your contacts data</t>
  </si>
  <si>
    <t>John Moore</t>
  </si>
  <si>
    <t>Access your approx location, View local Wi-Fi Connections, Access your precise location, Change network connectivity State</t>
  </si>
  <si>
    <t>Initiate a phone call without using the Dialer, Read your call log, Read your voicemail, Add voicemails into the system</t>
  </si>
  <si>
    <t>Joshua Dugan</t>
  </si>
  <si>
    <t>Your Location, Your Contacts, Phone Calls, Your Accounts</t>
  </si>
  <si>
    <t>Taylor Corrello</t>
  </si>
  <si>
    <t>Initiate a phone call without using the Dialer, Read your call log, Add voicemails into the system, Record an Audio using your phones microphone</t>
  </si>
  <si>
    <t>Access your Facebook Account, Read your contacts data, Read your messages</t>
  </si>
  <si>
    <t>Ethan Cramer</t>
  </si>
  <si>
    <t>Most times they buffer and freeze even on a brand new device.</t>
  </si>
  <si>
    <t>Cody Freeman</t>
  </si>
  <si>
    <t>Initiate a phone call without using the Dialer, Read your call log, Record an Audio using your phones microphone</t>
  </si>
  <si>
    <t>It went same ways on both mine and my friend's tic-tac-toe game.</t>
  </si>
  <si>
    <t>Geni</t>
  </si>
  <si>
    <t>Peter's Moterer</t>
  </si>
  <si>
    <t>Access your Facebook Account, Read your contacts data, Update your contacts data, Read your messages, Send messages to your contacts</t>
  </si>
  <si>
    <t>Elsie Menz</t>
  </si>
  <si>
    <t>Your Contacts, Your Personal Information, Storage, Your Accounts</t>
  </si>
  <si>
    <t>Your tic tac toe had could use some work. Study was good through.</t>
  </si>
  <si>
    <t>Tom Gumet</t>
  </si>
  <si>
    <t>Your Location, Your Messages, Your Contacts, Phone Calls, Your Personal Information, Storage, Your Accounts</t>
  </si>
  <si>
    <t>Access your approx location, View local Wi-Fi Connections, Access your precise location, Update your Google, Change network connectivity State</t>
  </si>
  <si>
    <t>Initiate a phone call without using the Dialer, Read your call log, Read your voicemail, Add voicemails into the system, Record an Audio using your phones microphone</t>
  </si>
  <si>
    <t>John</t>
  </si>
  <si>
    <t>Nick Bou</t>
  </si>
  <si>
    <t>Nine</t>
  </si>
  <si>
    <t>Ivan</t>
  </si>
  <si>
    <t>Phone Calls</t>
  </si>
  <si>
    <t>Ian Hague</t>
  </si>
  <si>
    <t>Access your approx location, View local Wi-Fi Connections, Access your precise location, Update your Google</t>
  </si>
  <si>
    <t>Read your call log, Read your voicemail, Add voicemails into the system</t>
  </si>
  <si>
    <t>Access your Facebook Account, Read your contacts data, Update your contacts data</t>
  </si>
  <si>
    <t>No.</t>
  </si>
  <si>
    <t>Peter Rydzynski</t>
  </si>
  <si>
    <t>Brittany Janis</t>
  </si>
  <si>
    <t>Don't forget to call your mem tomorrow!</t>
  </si>
  <si>
    <t>Rishma</t>
  </si>
  <si>
    <t>Your Location, Phone Calls</t>
  </si>
  <si>
    <t>Addil</t>
  </si>
  <si>
    <t>Other.....</t>
  </si>
  <si>
    <t>Ryan</t>
  </si>
  <si>
    <t>Initiate a phone call without using the Dialer, Record an Audio using your phones microphone</t>
  </si>
  <si>
    <t>Access your Facebook Account, Update your contacts data, Send messages to your contacts</t>
  </si>
  <si>
    <t>Joshua Nortier</t>
  </si>
  <si>
    <t>Daniel</t>
  </si>
  <si>
    <t>Jelly Bean, KitKat</t>
  </si>
  <si>
    <t>Matthew Reynolds</t>
  </si>
  <si>
    <t>Laura</t>
  </si>
  <si>
    <t>Your Location, Your Messages, Your Contacts, Phone Calls</t>
  </si>
  <si>
    <t>View local Wi-Fi Connections, Access your precise location, Update your Google, Change network connectivity State</t>
  </si>
  <si>
    <t>Access your Facebook Account, Read your contacts data, Read your messages, Send messages to your contacts</t>
  </si>
  <si>
    <t>Everybody already has my info anyway, nothing is hidden so why does it matter?</t>
  </si>
  <si>
    <t>Chrissy</t>
  </si>
  <si>
    <t>Your Location, Your Messages, Your Contacts, Phone Calls, Your Personal Information</t>
  </si>
  <si>
    <t>Adam</t>
  </si>
  <si>
    <t>Jelly Bean</t>
  </si>
  <si>
    <t>Hailey</t>
  </si>
  <si>
    <t>Your Location, Your Contacts, Phone Calls, Storage</t>
  </si>
  <si>
    <t>Tyler Layton</t>
  </si>
  <si>
    <t>Adison</t>
  </si>
  <si>
    <t>Access your approx location, Update your Google</t>
  </si>
  <si>
    <t>Brian</t>
  </si>
  <si>
    <t>Sophie Pillips</t>
  </si>
  <si>
    <t>Makes me want to try Android</t>
  </si>
  <si>
    <t>Samantha Vorgt</t>
  </si>
  <si>
    <t>Read your contacts data, Send messages to your contacts</t>
  </si>
  <si>
    <t>That's expected, so it's fine but I need/want the ability to accept/reject each individual permission and be explicitly told what permissions are absolutely required for the app to function.</t>
  </si>
  <si>
    <t>Matt Bondy</t>
  </si>
  <si>
    <t>Melissa</t>
  </si>
  <si>
    <t>Lucinda Liu</t>
  </si>
  <si>
    <t>Robert</t>
  </si>
  <si>
    <t>There's no clarity over what specific information you're giving them when you "allow access"</t>
  </si>
  <si>
    <t>Kevan Polozanin</t>
  </si>
  <si>
    <t>No</t>
  </si>
  <si>
    <t>Jesse Maides</t>
  </si>
  <si>
    <t>Your Location, Your Personal Information</t>
  </si>
  <si>
    <t>Your Location, Your Contacts, Phone Calls, Storage, Your Accounts</t>
  </si>
  <si>
    <t>Access your Facebook Account, Read your contacts data, Send messages to your contacts</t>
  </si>
  <si>
    <t>Jenn</t>
  </si>
  <si>
    <t>Ice Cream</t>
  </si>
  <si>
    <t>Add voicemails into the system</t>
  </si>
  <si>
    <t>Send messages to your contacts</t>
  </si>
  <si>
    <t>Lucas</t>
  </si>
  <si>
    <t>Aidan Mircy</t>
  </si>
  <si>
    <t>Jason B</t>
  </si>
  <si>
    <t>Kate Sick</t>
  </si>
  <si>
    <t>The permissions didn't impact me much because I wasn't entering any of my personal info or using my own devices.</t>
  </si>
  <si>
    <t>Michael Sebrero</t>
  </si>
  <si>
    <t>Taran</t>
  </si>
  <si>
    <t>Access your Facebook Account, Read your contacts data, Update your contacts data, Read your messages</t>
  </si>
  <si>
    <t>They are confusion and I'm hesitant to continue with them without reading what I'm clicking.</t>
  </si>
  <si>
    <t>Will</t>
  </si>
  <si>
    <t>Update your contacts data, Send messages to your contacts</t>
  </si>
  <si>
    <t>Nope</t>
  </si>
  <si>
    <t>Elyse Wyatt</t>
  </si>
  <si>
    <t>Read your call log, Record an Audio using your phones microphone</t>
  </si>
  <si>
    <t>Isn't anything new to me because I've been routing my phone since Jelly Bean to have the level of control over app permissions before Android M Permission system existed</t>
  </si>
  <si>
    <t>Dylan Gomer</t>
  </si>
  <si>
    <t>Your Location, Your Messages, Your Contacts, Phone Calls, Storage</t>
  </si>
  <si>
    <t>Carlos</t>
  </si>
  <si>
    <t>Prosham Shah</t>
  </si>
  <si>
    <t>Carol</t>
  </si>
  <si>
    <t>Your Location, Your Messages</t>
  </si>
  <si>
    <t>Ro</t>
  </si>
  <si>
    <t>Storage, Your Accounts</t>
  </si>
  <si>
    <t>Ran</t>
  </si>
  <si>
    <t>Your Location, Your Messages, Your Contacts</t>
  </si>
  <si>
    <t>Your Location, Your Contacts, Your Personal Information, Your Accounts</t>
  </si>
  <si>
    <t>Nathan Evans</t>
  </si>
  <si>
    <t>Personally, I deny pointless permissions where possible, and may even look for apps w/ less permissions.</t>
  </si>
  <si>
    <t>Aditya L</t>
  </si>
  <si>
    <t>Dominicic</t>
  </si>
  <si>
    <t>Karan Sheh</t>
  </si>
  <si>
    <t>Read your contacts data, Read your messages</t>
  </si>
  <si>
    <t>Ajinya Kale</t>
  </si>
  <si>
    <t>NA</t>
  </si>
  <si>
    <t>Lisa</t>
  </si>
  <si>
    <t>R. Walkes</t>
  </si>
  <si>
    <t>Access your precise location, Update your Google</t>
  </si>
  <si>
    <t>Made me think...</t>
  </si>
  <si>
    <t>Tim Myer</t>
  </si>
  <si>
    <t>Your Location, Your Messages, Your Contacts, Phone Calls, Your Personal Information, Your Accounts</t>
  </si>
  <si>
    <t>Sergi Etchebelere</t>
  </si>
  <si>
    <t>Prang</t>
  </si>
  <si>
    <t>Tony</t>
  </si>
  <si>
    <t>Polly</t>
  </si>
  <si>
    <t>Mike</t>
  </si>
  <si>
    <t>Dakota</t>
  </si>
  <si>
    <t>Sam Perricci</t>
  </si>
  <si>
    <t>Dan Krutz</t>
  </si>
  <si>
    <t>More elaboration on the pre-pop-up that tells you what you're about accept</t>
  </si>
  <si>
    <t>Alex McLean</t>
  </si>
  <si>
    <t>Read your contacts data, Update your contacts data, Send messages to your contacts</t>
  </si>
  <si>
    <t>Hawkon O Gustavsson</t>
  </si>
  <si>
    <t>Aburra Inpathi</t>
  </si>
  <si>
    <t>Initiate a phone call without using the Dialer, Read your voicemail</t>
  </si>
  <si>
    <t>Access your Facebook Account, Read your messages</t>
  </si>
  <si>
    <t>Read your call log, Add voicemails into the system</t>
  </si>
  <si>
    <t>Nope.</t>
  </si>
  <si>
    <t>Unnamed Player 1</t>
  </si>
  <si>
    <t>I would prefer an easier way to say "I don't want to share my results" after the game</t>
  </si>
  <si>
    <t>CurrentAndroid_Ice</t>
  </si>
  <si>
    <t>CurrentAndroid_Jelly</t>
  </si>
  <si>
    <t>CurrentAndroid_Kit</t>
  </si>
  <si>
    <t>CurrentAndroid_Lollipop</t>
  </si>
  <si>
    <t>CurrentAndroid_Marsh</t>
  </si>
  <si>
    <t>CurrentAndroid_DontKnow</t>
  </si>
  <si>
    <t>CurrentAndroid_NA</t>
  </si>
  <si>
    <t>AskedFor_Location</t>
  </si>
  <si>
    <t>AskedFor_Messages</t>
  </si>
  <si>
    <t>AskedFor_Contacts</t>
  </si>
  <si>
    <t>AskedFor_PhoneCalls</t>
  </si>
  <si>
    <t>AskedFor_Personal</t>
  </si>
  <si>
    <t>AskedFor_Storage</t>
  </si>
  <si>
    <t>AskedFor_Accounts</t>
  </si>
  <si>
    <t>AskedFor_Other</t>
  </si>
  <si>
    <t>LocationMeans_Access</t>
  </si>
  <si>
    <t>LocationMeans_ViewLocal</t>
  </si>
  <si>
    <t>LocationMeans_AccessPrecise</t>
  </si>
  <si>
    <t>LocationMeans_UpdateGoogle</t>
  </si>
  <si>
    <t>LocationMeans_ChangeNetwork</t>
  </si>
  <si>
    <t>PhoneCallsPermissionMeans_Inititiate</t>
  </si>
  <si>
    <t>PhoneCallsPermissionMeans_ReadCallLog</t>
  </si>
  <si>
    <t>PhoneCallsPermissionMeans_ReadVoiceMail</t>
  </si>
  <si>
    <t>PhoneCallsPermissionMeans_Addvoicemails</t>
  </si>
  <si>
    <t>PhoneCallsPermissionMeans_RecordAudio</t>
  </si>
  <si>
    <t>AccountsPermissionMeans_AccessFacebook</t>
  </si>
  <si>
    <t>AccountsPermissionMeans_ReadContacts</t>
  </si>
  <si>
    <t>AccountsPermissionMeans_UpdateContacts</t>
  </si>
  <si>
    <t>AccountsPermissionMeans_ReadMessages</t>
  </si>
  <si>
    <t>AccountsPermissionMeans_SendMessages</t>
  </si>
  <si>
    <t>Precision</t>
  </si>
  <si>
    <t>Recall</t>
  </si>
  <si>
    <t>Accuracy</t>
  </si>
  <si>
    <t>F-Score</t>
  </si>
  <si>
    <t>TN</t>
  </si>
  <si>
    <t>TP</t>
  </si>
  <si>
    <t>FN</t>
  </si>
  <si>
    <t>FP</t>
  </si>
  <si>
    <t>TotalSelectedPermissions</t>
  </si>
  <si>
    <t>CorrectPermissions-TP</t>
  </si>
  <si>
    <t>IncorrectPermissions - FP</t>
  </si>
  <si>
    <t>AverageCorrect</t>
  </si>
  <si>
    <t>AverageIncorrect</t>
  </si>
  <si>
    <t>DivBy3</t>
  </si>
  <si>
    <t>Average Precision</t>
  </si>
  <si>
    <t>Average Recall</t>
  </si>
  <si>
    <t>Average F1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</si>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</sst>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4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0"/>
  <sheetViews>
    <sheetView tabSelected="1" topLeftCell="K1" workbookViewId="0">
      <pane ySplit="1" topLeftCell="A98" activePane="bottomLeft" state="frozen"/>
      <selection pane="bottomLeft" activeCell="N109" sqref="N109"/>
    </sheetView>
  </sheetViews>
  <sheetFormatPr defaultColWidth="14.42578125" defaultRowHeight="15.75" customHeight="1" x14ac:dyDescent="0.2"/>
  <cols>
    <col min="1" max="21" width="21.42578125" customWidth="1"/>
  </cols>
  <sheetData>
    <row r="1" spans="1:64" ht="15.7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241</v>
      </c>
      <c r="AW1" t="s">
        <v>242</v>
      </c>
      <c r="AX1" t="s">
        <v>243</v>
      </c>
      <c r="AY1" t="s">
        <v>244</v>
      </c>
      <c r="BB1" t="s">
        <v>254</v>
      </c>
      <c r="BC1" t="s">
        <v>255</v>
      </c>
      <c r="BD1" t="s">
        <v>245</v>
      </c>
      <c r="BE1" t="s">
        <v>246</v>
      </c>
      <c r="BF1" t="s">
        <v>248</v>
      </c>
      <c r="BG1" t="s">
        <v>247</v>
      </c>
      <c r="BH1" t="s">
        <v>250</v>
      </c>
      <c r="BI1" t="s">
        <v>252</v>
      </c>
      <c r="BJ1" t="s">
        <v>249</v>
      </c>
      <c r="BK1" t="s">
        <v>251</v>
      </c>
      <c r="BL1" t="s">
        <v>253</v>
      </c>
    </row>
    <row r="2" spans="1:64" ht="15.75" customHeight="1" x14ac:dyDescent="0.2">
      <c r="A2" s="2">
        <v>42500.6050565162</v>
      </c>
      <c r="B2" s="1" t="s">
        <v>30</v>
      </c>
      <c r="C2" s="1">
        <v>49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28</v>
      </c>
      <c r="J2" s="1" t="s">
        <v>36</v>
      </c>
      <c r="L2" s="1">
        <v>2</v>
      </c>
      <c r="M2" s="1">
        <v>2</v>
      </c>
      <c r="N2" s="1">
        <v>1</v>
      </c>
      <c r="O2" s="1">
        <v>2</v>
      </c>
      <c r="P2" s="1">
        <v>3</v>
      </c>
      <c r="Q2" s="1">
        <v>4</v>
      </c>
      <c r="R2" s="1">
        <v>7</v>
      </c>
      <c r="S2" s="1">
        <v>1</v>
      </c>
      <c r="U2" s="1">
        <v>1</v>
      </c>
      <c r="AC2">
        <f>IF(ISNUMBER(SEARCH("Your Location",H2)),1,0)</f>
        <v>1</v>
      </c>
      <c r="AD2">
        <f>IF(ISNUMBER(SEARCH("Your Messages",H2)),1,0)</f>
        <v>0</v>
      </c>
      <c r="AE2">
        <f>IF(ISNUMBER(SEARCH("Your Contacts",H2)),1,0)</f>
        <v>1</v>
      </c>
      <c r="AF2">
        <f>IF(ISNUMBER(SEARCH("Phone Calls",H2)),1,0)</f>
        <v>0</v>
      </c>
      <c r="AG2">
        <f>IF(ISNUMBER(SEARCH("Your Personal Information",H2)),1,0)</f>
        <v>0</v>
      </c>
      <c r="AH2">
        <f>IF(ISNUMBER(SEARCH("Storage",H2)),1,0)</f>
        <v>0</v>
      </c>
      <c r="AI2">
        <f>IF(ISNUMBER(SEARCH("Your Accounts",H2)),1,0)</f>
        <v>0</v>
      </c>
      <c r="AJ2">
        <f>IF(ISNUMBER(SEARCH("Other.",H2)),1,0)</f>
        <v>0</v>
      </c>
      <c r="BB2">
        <f>(AF2+AE2+AC2)</f>
        <v>2</v>
      </c>
      <c r="BC2">
        <f>AD2+AG2+AH2+AI2</f>
        <v>0</v>
      </c>
      <c r="BD2">
        <f>IF((BH2+BI2)=0,"NA", BH2/(BH2+BI2))</f>
        <v>1</v>
      </c>
      <c r="BE2">
        <f>IF((BH2+BK2)=0, "NA", BH2/(BH2+BK2))</f>
        <v>0.66666666666666663</v>
      </c>
      <c r="BF2">
        <f>IF(OR(BD2="NA", BE2="NA"), "NA", IF((BD2+BE2)=0, "NA", 2*BD2*BE2/(BD2+BE2)))</f>
        <v>0.8</v>
      </c>
      <c r="BH2">
        <f>(AC2+AE2+AF2)</f>
        <v>2</v>
      </c>
      <c r="BI2">
        <f>(AD2+AG2+AH2+AI2+AJ2)</f>
        <v>0</v>
      </c>
      <c r="BJ2">
        <f>5 - (AD2+AG2+AH2+AI2+AJ2)</f>
        <v>5</v>
      </c>
      <c r="BK2">
        <f>3 - (AC2+AE2+AF2)</f>
        <v>1</v>
      </c>
      <c r="BL2" t="str">
        <f>H2</f>
        <v>Your Location, Your Contacts</v>
      </c>
    </row>
    <row r="3" spans="1:64" ht="15.75" customHeight="1" x14ac:dyDescent="0.2">
      <c r="A3" s="2">
        <v>42500.612162881946</v>
      </c>
      <c r="B3" s="1" t="s">
        <v>37</v>
      </c>
      <c r="C3" s="1">
        <v>62</v>
      </c>
      <c r="D3" s="1" t="s">
        <v>31</v>
      </c>
      <c r="E3" s="1" t="s">
        <v>32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>
        <v>5</v>
      </c>
      <c r="M3" s="1">
        <v>5</v>
      </c>
      <c r="N3" s="1">
        <v>3</v>
      </c>
      <c r="O3" s="1">
        <v>7</v>
      </c>
      <c r="P3" s="1">
        <v>7</v>
      </c>
      <c r="Q3" s="1">
        <v>7</v>
      </c>
      <c r="R3" s="1">
        <v>7</v>
      </c>
      <c r="S3" s="1">
        <v>5</v>
      </c>
      <c r="U3" s="1">
        <v>2</v>
      </c>
      <c r="AC3">
        <f t="shared" ref="AC3:AC66" si="0">IF(ISNUMBER(SEARCH("Your Location",H3)),1,0)</f>
        <v>1</v>
      </c>
      <c r="AD3">
        <f t="shared" ref="AD3:AD66" si="1">IF(ISNUMBER(SEARCH("Your Messages",H3)),1,0)</f>
        <v>0</v>
      </c>
      <c r="AE3">
        <f t="shared" ref="AE3:AE66" si="2">IF(ISNUMBER(SEARCH("Your Contacts",H3)),1,0)</f>
        <v>0</v>
      </c>
      <c r="AF3">
        <f t="shared" ref="AF3:AF66" si="3">IF(ISNUMBER(SEARCH("Phone Calls",H3)),1,0)</f>
        <v>0</v>
      </c>
      <c r="AG3">
        <f t="shared" ref="AG3:AG66" si="4">IF(ISNUMBER(SEARCH("Your Personal Information",H3)),1,0)</f>
        <v>0</v>
      </c>
      <c r="AH3">
        <f t="shared" ref="AH3:AH66" si="5">IF(ISNUMBER(SEARCH("Storage",H3)),1,0)</f>
        <v>0</v>
      </c>
      <c r="AI3">
        <f t="shared" ref="AI3:AI66" si="6">IF(ISNUMBER(SEARCH("Your Accounts",H3)),1,0)</f>
        <v>0</v>
      </c>
      <c r="AJ3">
        <f t="shared" ref="AJ3:AJ66" si="7">IF(ISNUMBER(SEARCH("Other.",H3)),1,0)</f>
        <v>0</v>
      </c>
      <c r="BB3">
        <f>(AF3+AE3+AC3)</f>
        <v>1</v>
      </c>
      <c r="BC3">
        <f t="shared" ref="BC3:BC11" si="8">AD3+AG3+AH3+AI3</f>
        <v>0</v>
      </c>
      <c r="BD3">
        <f t="shared" ref="BD3:BD66" si="9">IF((BH3+BI3)=0,"NA", BH3/(BH3+BI3))</f>
        <v>1</v>
      </c>
      <c r="BE3">
        <f t="shared" ref="BE3:BE66" si="10">IF((BH3+BK3)=0, "NA", BH3/(BH3+BK3))</f>
        <v>0.33333333333333331</v>
      </c>
      <c r="BF3">
        <f t="shared" ref="BF3:BF66" si="11">IF(OR(BD3="NA", BE3="NA"), "NA", IF((BD3+BE3)=0, "NA", 2*BD3*BE3/(BD3+BE3)))</f>
        <v>0.5</v>
      </c>
      <c r="BH3">
        <f t="shared" ref="BH3:BH66" si="12">(AC3+AE3+AF3)</f>
        <v>1</v>
      </c>
      <c r="BI3">
        <f t="shared" ref="BI3:BI66" si="13">(AD3+AG3+AH3+AI3+AJ3)</f>
        <v>0</v>
      </c>
      <c r="BJ3">
        <f t="shared" ref="BJ3:BJ66" si="14">5 - (AD3+AG3+AH3+AI3+AJ3)</f>
        <v>5</v>
      </c>
      <c r="BK3">
        <f t="shared" ref="BK3:BK66" si="15">3 - (AC3+AE3+AF3)</f>
        <v>2</v>
      </c>
    </row>
    <row r="4" spans="1:64" ht="15.75" customHeight="1" x14ac:dyDescent="0.2">
      <c r="A4" s="2">
        <v>42500.613994016203</v>
      </c>
      <c r="B4" s="1" t="s">
        <v>44</v>
      </c>
      <c r="C4" s="1">
        <v>15</v>
      </c>
      <c r="D4" s="1" t="s">
        <v>31</v>
      </c>
      <c r="E4" s="1" t="s">
        <v>45</v>
      </c>
      <c r="F4" s="1" t="s">
        <v>25</v>
      </c>
      <c r="G4" s="1" t="s">
        <v>39</v>
      </c>
      <c r="H4" s="1" t="s">
        <v>46</v>
      </c>
      <c r="I4" s="1" t="s">
        <v>41</v>
      </c>
      <c r="J4" s="1" t="s">
        <v>47</v>
      </c>
      <c r="K4" s="1" t="s">
        <v>43</v>
      </c>
      <c r="L4" s="1">
        <v>5</v>
      </c>
      <c r="M4" s="1">
        <v>5</v>
      </c>
      <c r="N4" s="1">
        <v>3</v>
      </c>
      <c r="O4" s="1">
        <v>4</v>
      </c>
      <c r="P4" s="1">
        <v>6</v>
      </c>
      <c r="Q4" s="1">
        <v>6</v>
      </c>
      <c r="R4" s="1">
        <v>7</v>
      </c>
      <c r="S4" s="1">
        <v>6</v>
      </c>
      <c r="U4" s="1">
        <v>3</v>
      </c>
      <c r="AC4">
        <f t="shared" si="0"/>
        <v>1</v>
      </c>
      <c r="AD4">
        <f t="shared" si="1"/>
        <v>0</v>
      </c>
      <c r="AE4">
        <f t="shared" si="2"/>
        <v>1</v>
      </c>
      <c r="AF4">
        <f t="shared" si="3"/>
        <v>1</v>
      </c>
      <c r="AG4">
        <f t="shared" si="4"/>
        <v>0</v>
      </c>
      <c r="AH4">
        <f t="shared" si="5"/>
        <v>0</v>
      </c>
      <c r="AI4">
        <f t="shared" si="6"/>
        <v>0</v>
      </c>
      <c r="AJ4">
        <f t="shared" si="7"/>
        <v>0</v>
      </c>
      <c r="BB4">
        <f t="shared" ref="BB4:BB11" si="16">(AF4+AE4+AC4)</f>
        <v>3</v>
      </c>
      <c r="BC4">
        <f t="shared" si="8"/>
        <v>0</v>
      </c>
      <c r="BD4">
        <f t="shared" si="9"/>
        <v>1</v>
      </c>
      <c r="BE4">
        <f t="shared" si="10"/>
        <v>1</v>
      </c>
      <c r="BF4">
        <f t="shared" si="11"/>
        <v>1</v>
      </c>
      <c r="BH4">
        <f t="shared" si="12"/>
        <v>3</v>
      </c>
      <c r="BI4">
        <f t="shared" si="13"/>
        <v>0</v>
      </c>
      <c r="BJ4">
        <f t="shared" si="14"/>
        <v>5</v>
      </c>
      <c r="BK4">
        <f t="shared" si="15"/>
        <v>0</v>
      </c>
    </row>
    <row r="5" spans="1:64" ht="15.75" customHeight="1" x14ac:dyDescent="0.2">
      <c r="A5" s="2">
        <v>42500.615257627316</v>
      </c>
      <c r="B5" s="1" t="s">
        <v>48</v>
      </c>
      <c r="D5" s="1" t="s">
        <v>21</v>
      </c>
      <c r="E5" s="1" t="s">
        <v>49</v>
      </c>
      <c r="F5" s="1" t="s">
        <v>23</v>
      </c>
      <c r="G5" s="1" t="s">
        <v>39</v>
      </c>
      <c r="H5" s="1" t="s">
        <v>35</v>
      </c>
      <c r="I5" s="1" t="s">
        <v>50</v>
      </c>
      <c r="J5" s="1" t="s">
        <v>36</v>
      </c>
      <c r="K5" s="1" t="s">
        <v>51</v>
      </c>
      <c r="L5" s="1">
        <v>4</v>
      </c>
      <c r="M5" s="1">
        <v>4</v>
      </c>
      <c r="N5" s="1">
        <v>4</v>
      </c>
      <c r="O5" s="1">
        <v>5</v>
      </c>
      <c r="P5" s="1">
        <v>4</v>
      </c>
      <c r="Q5" s="1">
        <v>5</v>
      </c>
      <c r="R5" s="1">
        <v>4</v>
      </c>
      <c r="S5" s="1">
        <v>6</v>
      </c>
      <c r="U5" s="1">
        <v>4</v>
      </c>
      <c r="AC5">
        <f t="shared" si="0"/>
        <v>1</v>
      </c>
      <c r="AD5">
        <f t="shared" si="1"/>
        <v>0</v>
      </c>
      <c r="AE5">
        <f t="shared" si="2"/>
        <v>1</v>
      </c>
      <c r="AF5">
        <f t="shared" si="3"/>
        <v>0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BB5">
        <f t="shared" si="16"/>
        <v>2</v>
      </c>
      <c r="BC5">
        <f t="shared" si="8"/>
        <v>0</v>
      </c>
      <c r="BD5">
        <f t="shared" si="9"/>
        <v>1</v>
      </c>
      <c r="BE5">
        <f t="shared" si="10"/>
        <v>0.66666666666666663</v>
      </c>
      <c r="BF5">
        <f t="shared" si="11"/>
        <v>0.8</v>
      </c>
      <c r="BH5">
        <f t="shared" si="12"/>
        <v>2</v>
      </c>
      <c r="BI5">
        <f t="shared" si="13"/>
        <v>0</v>
      </c>
      <c r="BJ5">
        <f t="shared" si="14"/>
        <v>5</v>
      </c>
      <c r="BK5">
        <f t="shared" si="15"/>
        <v>1</v>
      </c>
    </row>
    <row r="6" spans="1:64" ht="15.75" customHeight="1" x14ac:dyDescent="0.2">
      <c r="A6" s="2">
        <v>42500.617056597221</v>
      </c>
      <c r="B6" s="1" t="s">
        <v>52</v>
      </c>
      <c r="C6" s="1">
        <v>12</v>
      </c>
      <c r="D6" s="1" t="s">
        <v>31</v>
      </c>
      <c r="E6" s="1" t="s">
        <v>24</v>
      </c>
      <c r="F6" s="1" t="s">
        <v>38</v>
      </c>
      <c r="G6" s="1" t="s">
        <v>39</v>
      </c>
      <c r="H6" s="1" t="s">
        <v>40</v>
      </c>
      <c r="I6" s="1" t="s">
        <v>41</v>
      </c>
      <c r="J6" s="1" t="s">
        <v>36</v>
      </c>
      <c r="K6" s="1" t="s">
        <v>53</v>
      </c>
      <c r="L6" s="1">
        <v>2</v>
      </c>
      <c r="M6" s="1">
        <v>5</v>
      </c>
      <c r="N6" s="1">
        <v>3</v>
      </c>
      <c r="O6" s="1">
        <v>5</v>
      </c>
      <c r="P6" s="1">
        <v>3</v>
      </c>
      <c r="Q6" s="1">
        <v>6</v>
      </c>
      <c r="R6" s="1">
        <v>3</v>
      </c>
      <c r="S6" s="1">
        <v>1</v>
      </c>
      <c r="U6" s="1">
        <v>5</v>
      </c>
      <c r="AC6">
        <f t="shared" si="0"/>
        <v>1</v>
      </c>
      <c r="AD6">
        <f t="shared" si="1"/>
        <v>0</v>
      </c>
      <c r="AE6">
        <f t="shared" si="2"/>
        <v>0</v>
      </c>
      <c r="AF6">
        <f t="shared" si="3"/>
        <v>0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BB6">
        <f t="shared" si="16"/>
        <v>1</v>
      </c>
      <c r="BC6">
        <f t="shared" si="8"/>
        <v>0</v>
      </c>
      <c r="BD6">
        <f t="shared" si="9"/>
        <v>1</v>
      </c>
      <c r="BE6">
        <f t="shared" si="10"/>
        <v>0.33333333333333331</v>
      </c>
      <c r="BF6">
        <f t="shared" si="11"/>
        <v>0.5</v>
      </c>
      <c r="BH6">
        <f t="shared" si="12"/>
        <v>1</v>
      </c>
      <c r="BI6">
        <f t="shared" si="13"/>
        <v>0</v>
      </c>
      <c r="BJ6">
        <f t="shared" si="14"/>
        <v>5</v>
      </c>
      <c r="BK6">
        <f t="shared" si="15"/>
        <v>2</v>
      </c>
    </row>
    <row r="7" spans="1:64" ht="15.75" customHeight="1" x14ac:dyDescent="0.2">
      <c r="A7" s="2">
        <v>42500.619193506944</v>
      </c>
      <c r="B7" s="1" t="s">
        <v>54</v>
      </c>
      <c r="C7" s="1">
        <v>50</v>
      </c>
      <c r="D7" s="1" t="s">
        <v>21</v>
      </c>
      <c r="E7" s="1" t="s">
        <v>55</v>
      </c>
      <c r="F7" s="1" t="s">
        <v>38</v>
      </c>
      <c r="G7" s="1" t="s">
        <v>22</v>
      </c>
      <c r="H7" s="1" t="s">
        <v>35</v>
      </c>
      <c r="I7" s="1" t="s">
        <v>41</v>
      </c>
      <c r="L7" s="1">
        <v>3</v>
      </c>
      <c r="M7" s="1">
        <v>4</v>
      </c>
      <c r="N7" s="1">
        <v>1</v>
      </c>
      <c r="P7" s="1">
        <v>1</v>
      </c>
      <c r="Q7" s="1">
        <v>7</v>
      </c>
      <c r="R7" s="1">
        <v>7</v>
      </c>
      <c r="U7" s="1">
        <v>7</v>
      </c>
      <c r="AC7">
        <f t="shared" si="0"/>
        <v>1</v>
      </c>
      <c r="AD7">
        <f t="shared" si="1"/>
        <v>0</v>
      </c>
      <c r="AE7">
        <f t="shared" si="2"/>
        <v>1</v>
      </c>
      <c r="AF7">
        <f t="shared" si="3"/>
        <v>0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BB7">
        <f t="shared" si="16"/>
        <v>2</v>
      </c>
      <c r="BC7">
        <f t="shared" si="8"/>
        <v>0</v>
      </c>
      <c r="BD7">
        <f t="shared" si="9"/>
        <v>1</v>
      </c>
      <c r="BE7">
        <f t="shared" si="10"/>
        <v>0.66666666666666663</v>
      </c>
      <c r="BF7">
        <f t="shared" si="11"/>
        <v>0.8</v>
      </c>
      <c r="BH7">
        <f t="shared" si="12"/>
        <v>2</v>
      </c>
      <c r="BI7">
        <f t="shared" si="13"/>
        <v>0</v>
      </c>
      <c r="BJ7">
        <f t="shared" si="14"/>
        <v>5</v>
      </c>
      <c r="BK7">
        <f t="shared" si="15"/>
        <v>1</v>
      </c>
    </row>
    <row r="8" spans="1:64" ht="15.75" customHeight="1" x14ac:dyDescent="0.2">
      <c r="A8" s="2">
        <v>42500.620744745371</v>
      </c>
      <c r="B8" s="1" t="s">
        <v>56</v>
      </c>
      <c r="C8" s="1">
        <v>14</v>
      </c>
      <c r="D8" s="1" t="s">
        <v>21</v>
      </c>
      <c r="E8" s="1" t="s">
        <v>45</v>
      </c>
      <c r="F8" s="1" t="s">
        <v>38</v>
      </c>
      <c r="G8" s="1" t="s">
        <v>39</v>
      </c>
      <c r="H8" s="1" t="s">
        <v>35</v>
      </c>
      <c r="I8" s="1" t="s">
        <v>57</v>
      </c>
      <c r="J8" s="1" t="s">
        <v>36</v>
      </c>
      <c r="K8" s="1" t="s">
        <v>53</v>
      </c>
      <c r="L8" s="1">
        <v>5</v>
      </c>
      <c r="M8" s="1">
        <v>5</v>
      </c>
      <c r="N8" s="1">
        <v>6</v>
      </c>
      <c r="O8" s="1">
        <v>4</v>
      </c>
      <c r="P8" s="1">
        <v>6</v>
      </c>
      <c r="Q8" s="1">
        <v>6</v>
      </c>
      <c r="R8" s="1">
        <v>4</v>
      </c>
      <c r="S8" s="1">
        <v>5</v>
      </c>
      <c r="U8" s="1">
        <v>6</v>
      </c>
      <c r="AC8">
        <f t="shared" si="0"/>
        <v>1</v>
      </c>
      <c r="AD8">
        <f t="shared" si="1"/>
        <v>0</v>
      </c>
      <c r="AE8">
        <f t="shared" si="2"/>
        <v>1</v>
      </c>
      <c r="AF8">
        <f t="shared" si="3"/>
        <v>0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0</v>
      </c>
      <c r="BB8">
        <f t="shared" si="16"/>
        <v>2</v>
      </c>
      <c r="BC8">
        <f t="shared" si="8"/>
        <v>0</v>
      </c>
      <c r="BD8">
        <f t="shared" si="9"/>
        <v>1</v>
      </c>
      <c r="BE8">
        <f t="shared" si="10"/>
        <v>0.66666666666666663</v>
      </c>
      <c r="BF8">
        <f t="shared" si="11"/>
        <v>0.8</v>
      </c>
      <c r="BH8">
        <f t="shared" si="12"/>
        <v>2</v>
      </c>
      <c r="BI8">
        <f t="shared" si="13"/>
        <v>0</v>
      </c>
      <c r="BJ8">
        <f t="shared" si="14"/>
        <v>5</v>
      </c>
      <c r="BK8">
        <f t="shared" si="15"/>
        <v>1</v>
      </c>
    </row>
    <row r="9" spans="1:64" ht="15.75" customHeight="1" x14ac:dyDescent="0.2">
      <c r="A9" s="2">
        <v>42500.622252210647</v>
      </c>
      <c r="B9" s="1" t="s">
        <v>58</v>
      </c>
      <c r="C9" s="1">
        <v>17</v>
      </c>
      <c r="D9" s="1" t="s">
        <v>31</v>
      </c>
      <c r="E9" s="1" t="s">
        <v>45</v>
      </c>
      <c r="F9" s="1" t="s">
        <v>23</v>
      </c>
      <c r="G9" s="1" t="s">
        <v>59</v>
      </c>
      <c r="H9" s="1" t="s">
        <v>60</v>
      </c>
      <c r="I9" s="1" t="s">
        <v>61</v>
      </c>
      <c r="J9" s="1" t="s">
        <v>62</v>
      </c>
      <c r="K9" s="1" t="s">
        <v>51</v>
      </c>
      <c r="L9" s="1">
        <v>4</v>
      </c>
      <c r="M9" s="1">
        <v>4</v>
      </c>
      <c r="N9" s="1">
        <v>2</v>
      </c>
      <c r="O9" s="1">
        <v>5</v>
      </c>
      <c r="P9" s="1">
        <v>5</v>
      </c>
      <c r="Q9" s="1">
        <v>5</v>
      </c>
      <c r="R9" s="1">
        <v>6</v>
      </c>
      <c r="S9" s="1">
        <v>7</v>
      </c>
      <c r="U9" s="1">
        <v>8</v>
      </c>
      <c r="AC9">
        <f t="shared" si="0"/>
        <v>1</v>
      </c>
      <c r="AD9">
        <f t="shared" si="1"/>
        <v>0</v>
      </c>
      <c r="AE9">
        <f t="shared" si="2"/>
        <v>1</v>
      </c>
      <c r="AF9">
        <f t="shared" si="3"/>
        <v>1</v>
      </c>
      <c r="AG9">
        <f t="shared" si="4"/>
        <v>1</v>
      </c>
      <c r="AH9">
        <f t="shared" si="5"/>
        <v>0</v>
      </c>
      <c r="AI9">
        <f t="shared" si="6"/>
        <v>1</v>
      </c>
      <c r="AJ9">
        <f t="shared" si="7"/>
        <v>0</v>
      </c>
      <c r="BB9">
        <f t="shared" si="16"/>
        <v>3</v>
      </c>
      <c r="BC9">
        <f t="shared" si="8"/>
        <v>2</v>
      </c>
      <c r="BD9">
        <f t="shared" si="9"/>
        <v>0.6</v>
      </c>
      <c r="BE9">
        <f t="shared" si="10"/>
        <v>1</v>
      </c>
      <c r="BF9">
        <f t="shared" si="11"/>
        <v>0.74999999999999989</v>
      </c>
      <c r="BH9">
        <f t="shared" si="12"/>
        <v>3</v>
      </c>
      <c r="BI9">
        <f t="shared" si="13"/>
        <v>2</v>
      </c>
      <c r="BJ9">
        <f t="shared" si="14"/>
        <v>3</v>
      </c>
      <c r="BK9">
        <f t="shared" si="15"/>
        <v>0</v>
      </c>
    </row>
    <row r="10" spans="1:64" ht="15.75" customHeight="1" x14ac:dyDescent="0.2">
      <c r="A10" s="2">
        <v>42500.623488622688</v>
      </c>
      <c r="B10" s="1" t="s">
        <v>63</v>
      </c>
      <c r="C10" s="1">
        <v>18</v>
      </c>
      <c r="D10" s="1" t="s">
        <v>31</v>
      </c>
      <c r="E10" s="1" t="s">
        <v>45</v>
      </c>
      <c r="F10" s="1" t="s">
        <v>33</v>
      </c>
      <c r="G10" s="1" t="s">
        <v>59</v>
      </c>
      <c r="H10" s="1" t="s">
        <v>46</v>
      </c>
      <c r="I10" s="1" t="s">
        <v>64</v>
      </c>
      <c r="J10" s="1" t="s">
        <v>65</v>
      </c>
      <c r="K10" s="1" t="s">
        <v>66</v>
      </c>
      <c r="L10" s="1">
        <v>4</v>
      </c>
      <c r="M10" s="1">
        <v>7</v>
      </c>
      <c r="N10" s="1">
        <v>4</v>
      </c>
      <c r="O10" s="1">
        <v>4</v>
      </c>
      <c r="P10" s="1">
        <v>4</v>
      </c>
      <c r="Q10" s="1">
        <v>4</v>
      </c>
      <c r="R10" s="1">
        <v>7</v>
      </c>
      <c r="S10" s="1">
        <v>1</v>
      </c>
      <c r="U10" s="1">
        <v>9</v>
      </c>
      <c r="AC10">
        <f t="shared" si="0"/>
        <v>1</v>
      </c>
      <c r="AD10">
        <f t="shared" si="1"/>
        <v>0</v>
      </c>
      <c r="AE10">
        <f t="shared" si="2"/>
        <v>1</v>
      </c>
      <c r="AF10">
        <f t="shared" si="3"/>
        <v>1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BB10">
        <f t="shared" si="16"/>
        <v>3</v>
      </c>
      <c r="BC10">
        <f t="shared" si="8"/>
        <v>0</v>
      </c>
      <c r="BD10">
        <f t="shared" si="9"/>
        <v>1</v>
      </c>
      <c r="BE10">
        <f t="shared" si="10"/>
        <v>1</v>
      </c>
      <c r="BF10">
        <f t="shared" si="11"/>
        <v>1</v>
      </c>
      <c r="BH10">
        <f t="shared" si="12"/>
        <v>3</v>
      </c>
      <c r="BI10">
        <f t="shared" si="13"/>
        <v>0</v>
      </c>
      <c r="BJ10">
        <f t="shared" si="14"/>
        <v>5</v>
      </c>
      <c r="BK10">
        <f t="shared" si="15"/>
        <v>0</v>
      </c>
    </row>
    <row r="11" spans="1:64" ht="15.75" customHeight="1" x14ac:dyDescent="0.2">
      <c r="A11" s="2">
        <v>42500.624616435191</v>
      </c>
      <c r="B11" s="1" t="s">
        <v>67</v>
      </c>
      <c r="C11" s="1">
        <v>18</v>
      </c>
      <c r="D11" s="1" t="s">
        <v>21</v>
      </c>
      <c r="E11" s="1" t="s">
        <v>49</v>
      </c>
      <c r="F11" s="1" t="s">
        <v>25</v>
      </c>
      <c r="G11" s="1" t="s">
        <v>39</v>
      </c>
      <c r="H11" s="1" t="s">
        <v>35</v>
      </c>
      <c r="I11" s="1" t="s">
        <v>41</v>
      </c>
      <c r="J11" s="1" t="s">
        <v>42</v>
      </c>
      <c r="K11" s="1" t="s">
        <v>68</v>
      </c>
      <c r="L11" s="1">
        <v>5</v>
      </c>
      <c r="M11" s="1">
        <v>4</v>
      </c>
      <c r="N11" s="1">
        <v>5</v>
      </c>
      <c r="O11" s="1">
        <v>4</v>
      </c>
      <c r="P11" s="1">
        <v>7</v>
      </c>
      <c r="Q11" s="1">
        <v>7</v>
      </c>
      <c r="R11" s="1">
        <v>4</v>
      </c>
      <c r="S11" s="1">
        <v>6</v>
      </c>
      <c r="U11" s="1">
        <v>10</v>
      </c>
      <c r="AC11">
        <f t="shared" si="0"/>
        <v>1</v>
      </c>
      <c r="AD11">
        <f t="shared" si="1"/>
        <v>0</v>
      </c>
      <c r="AE11">
        <f t="shared" si="2"/>
        <v>1</v>
      </c>
      <c r="AF11">
        <f t="shared" si="3"/>
        <v>0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BB11">
        <f t="shared" si="16"/>
        <v>2</v>
      </c>
      <c r="BC11">
        <f t="shared" si="8"/>
        <v>0</v>
      </c>
      <c r="BD11">
        <f t="shared" si="9"/>
        <v>1</v>
      </c>
      <c r="BE11">
        <f t="shared" si="10"/>
        <v>0.66666666666666663</v>
      </c>
      <c r="BF11">
        <f t="shared" si="11"/>
        <v>0.8</v>
      </c>
      <c r="BH11">
        <f t="shared" si="12"/>
        <v>2</v>
      </c>
      <c r="BI11">
        <f t="shared" si="13"/>
        <v>0</v>
      </c>
      <c r="BJ11">
        <f t="shared" si="14"/>
        <v>5</v>
      </c>
      <c r="BK11">
        <f t="shared" si="15"/>
        <v>1</v>
      </c>
    </row>
    <row r="12" spans="1:64" ht="15.75" customHeight="1" x14ac:dyDescent="0.2">
      <c r="A12" s="2">
        <v>42500.626616168985</v>
      </c>
      <c r="B12" s="1" t="s">
        <v>69</v>
      </c>
      <c r="C12" s="1">
        <v>50</v>
      </c>
      <c r="D12" s="1" t="s">
        <v>21</v>
      </c>
      <c r="E12" s="1" t="s">
        <v>55</v>
      </c>
      <c r="F12" s="1" t="s">
        <v>23</v>
      </c>
      <c r="G12" s="1" t="s">
        <v>39</v>
      </c>
      <c r="H12" s="1" t="s">
        <v>40</v>
      </c>
      <c r="I12" s="1" t="s">
        <v>50</v>
      </c>
      <c r="J12" s="1" t="s">
        <v>36</v>
      </c>
      <c r="K12" s="1" t="s">
        <v>70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4</v>
      </c>
      <c r="S12" s="1">
        <v>1</v>
      </c>
      <c r="T12" s="1" t="s">
        <v>71</v>
      </c>
      <c r="U12" s="1">
        <v>11</v>
      </c>
      <c r="AC12">
        <f t="shared" si="0"/>
        <v>1</v>
      </c>
      <c r="AD12">
        <f t="shared" si="1"/>
        <v>0</v>
      </c>
      <c r="AE12">
        <f t="shared" si="2"/>
        <v>0</v>
      </c>
      <c r="AF12">
        <f t="shared" si="3"/>
        <v>0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BB12">
        <f t="shared" ref="BB12:BB75" si="17">(AF12+AE12+AC12)</f>
        <v>1</v>
      </c>
      <c r="BC12">
        <f t="shared" ref="BC12:BC75" si="18">AD12+AG12+AH12+AI12</f>
        <v>0</v>
      </c>
      <c r="BD12">
        <f t="shared" si="9"/>
        <v>1</v>
      </c>
      <c r="BE12">
        <f t="shared" si="10"/>
        <v>0.33333333333333331</v>
      </c>
      <c r="BF12">
        <f t="shared" si="11"/>
        <v>0.5</v>
      </c>
      <c r="BH12">
        <f t="shared" si="12"/>
        <v>1</v>
      </c>
      <c r="BI12">
        <f t="shared" si="13"/>
        <v>0</v>
      </c>
      <c r="BJ12">
        <f t="shared" si="14"/>
        <v>5</v>
      </c>
      <c r="BK12">
        <f t="shared" si="15"/>
        <v>2</v>
      </c>
    </row>
    <row r="13" spans="1:64" ht="15.75" customHeight="1" x14ac:dyDescent="0.2">
      <c r="A13" s="2">
        <v>42500.629112557872</v>
      </c>
      <c r="B13" s="1" t="s">
        <v>72</v>
      </c>
      <c r="C13" s="1">
        <v>23</v>
      </c>
      <c r="D13" s="1" t="s">
        <v>21</v>
      </c>
      <c r="E13" s="1" t="s">
        <v>32</v>
      </c>
      <c r="F13" s="1" t="s">
        <v>38</v>
      </c>
      <c r="G13" s="1" t="s">
        <v>39</v>
      </c>
      <c r="H13" s="1" t="s">
        <v>35</v>
      </c>
      <c r="I13" s="1" t="s">
        <v>41</v>
      </c>
      <c r="J13" s="1" t="s">
        <v>36</v>
      </c>
      <c r="K13" s="1" t="s">
        <v>73</v>
      </c>
      <c r="L13" s="1">
        <v>3</v>
      </c>
      <c r="M13" s="1">
        <v>4</v>
      </c>
      <c r="N13" s="1">
        <v>4</v>
      </c>
      <c r="O13" s="1">
        <v>4</v>
      </c>
      <c r="P13" s="1">
        <v>6</v>
      </c>
      <c r="Q13" s="1">
        <v>7</v>
      </c>
      <c r="R13" s="1">
        <v>4</v>
      </c>
      <c r="S13" s="1">
        <v>2</v>
      </c>
      <c r="U13" s="1">
        <v>12</v>
      </c>
      <c r="AC13">
        <f t="shared" si="0"/>
        <v>1</v>
      </c>
      <c r="AD13">
        <f t="shared" si="1"/>
        <v>0</v>
      </c>
      <c r="AE13">
        <f t="shared" si="2"/>
        <v>1</v>
      </c>
      <c r="AF13">
        <f t="shared" si="3"/>
        <v>0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BB13">
        <f t="shared" si="17"/>
        <v>2</v>
      </c>
      <c r="BC13">
        <f t="shared" si="18"/>
        <v>0</v>
      </c>
      <c r="BD13">
        <f t="shared" si="9"/>
        <v>1</v>
      </c>
      <c r="BE13">
        <f t="shared" si="10"/>
        <v>0.66666666666666663</v>
      </c>
      <c r="BF13">
        <f t="shared" si="11"/>
        <v>0.8</v>
      </c>
      <c r="BH13">
        <f t="shared" si="12"/>
        <v>2</v>
      </c>
      <c r="BI13">
        <f t="shared" si="13"/>
        <v>0</v>
      </c>
      <c r="BJ13">
        <f t="shared" si="14"/>
        <v>5</v>
      </c>
      <c r="BK13">
        <f t="shared" si="15"/>
        <v>1</v>
      </c>
    </row>
    <row r="14" spans="1:64" ht="15.75" customHeight="1" x14ac:dyDescent="0.2">
      <c r="A14" s="2">
        <v>42500.631466458333</v>
      </c>
      <c r="B14" s="1" t="s">
        <v>74</v>
      </c>
      <c r="C14" s="1">
        <v>22</v>
      </c>
      <c r="D14" s="1" t="s">
        <v>31</v>
      </c>
      <c r="E14" s="1" t="s">
        <v>55</v>
      </c>
      <c r="F14" s="1" t="s">
        <v>33</v>
      </c>
      <c r="G14" s="1" t="s">
        <v>34</v>
      </c>
      <c r="H14" s="1" t="s">
        <v>40</v>
      </c>
      <c r="I14" s="1" t="s">
        <v>75</v>
      </c>
      <c r="J14" s="1" t="s">
        <v>76</v>
      </c>
      <c r="K14" s="1" t="s">
        <v>66</v>
      </c>
      <c r="L14" s="1">
        <v>6</v>
      </c>
      <c r="M14" s="1">
        <v>6</v>
      </c>
      <c r="N14" s="1">
        <v>4</v>
      </c>
      <c r="O14" s="1">
        <v>2</v>
      </c>
      <c r="P14" s="1">
        <v>1</v>
      </c>
      <c r="Q14" s="1">
        <v>1</v>
      </c>
      <c r="R14" s="1">
        <v>6</v>
      </c>
      <c r="S14" s="1">
        <v>1</v>
      </c>
      <c r="U14" s="1">
        <v>13</v>
      </c>
      <c r="AC14">
        <f t="shared" si="0"/>
        <v>1</v>
      </c>
      <c r="AD14">
        <f t="shared" si="1"/>
        <v>0</v>
      </c>
      <c r="AE14">
        <f t="shared" si="2"/>
        <v>0</v>
      </c>
      <c r="AF14">
        <f t="shared" si="3"/>
        <v>0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BB14">
        <f t="shared" si="17"/>
        <v>1</v>
      </c>
      <c r="BC14">
        <f t="shared" si="18"/>
        <v>0</v>
      </c>
      <c r="BD14">
        <f t="shared" si="9"/>
        <v>1</v>
      </c>
      <c r="BE14">
        <f t="shared" si="10"/>
        <v>0.33333333333333331</v>
      </c>
      <c r="BF14">
        <f t="shared" si="11"/>
        <v>0.5</v>
      </c>
      <c r="BH14">
        <f t="shared" si="12"/>
        <v>1</v>
      </c>
      <c r="BI14">
        <f t="shared" si="13"/>
        <v>0</v>
      </c>
      <c r="BJ14">
        <f t="shared" si="14"/>
        <v>5</v>
      </c>
      <c r="BK14">
        <f t="shared" si="15"/>
        <v>2</v>
      </c>
    </row>
    <row r="15" spans="1:64" ht="15.75" customHeight="1" x14ac:dyDescent="0.2">
      <c r="A15" s="2">
        <v>42500.632694224536</v>
      </c>
      <c r="B15" s="1" t="s">
        <v>77</v>
      </c>
      <c r="C15" s="1">
        <v>15</v>
      </c>
      <c r="D15" s="1" t="s">
        <v>31</v>
      </c>
      <c r="E15" s="1" t="s">
        <v>45</v>
      </c>
      <c r="F15" s="1" t="s">
        <v>38</v>
      </c>
      <c r="G15" s="1" t="s">
        <v>22</v>
      </c>
      <c r="H15" s="1" t="s">
        <v>78</v>
      </c>
      <c r="I15" s="1" t="s">
        <v>41</v>
      </c>
      <c r="J15" s="1" t="s">
        <v>42</v>
      </c>
      <c r="K15" s="1" t="s">
        <v>53</v>
      </c>
      <c r="L15" s="1">
        <v>1</v>
      </c>
      <c r="M15" s="1">
        <v>4</v>
      </c>
      <c r="N15" s="1">
        <v>6</v>
      </c>
      <c r="O15" s="1">
        <v>4</v>
      </c>
      <c r="P15" s="1">
        <v>7</v>
      </c>
      <c r="Q15" s="1">
        <v>7</v>
      </c>
      <c r="R15" s="1">
        <v>7</v>
      </c>
      <c r="S15" s="1">
        <v>5</v>
      </c>
      <c r="U15" s="1">
        <v>14</v>
      </c>
      <c r="AC15">
        <f t="shared" si="0"/>
        <v>1</v>
      </c>
      <c r="AD15">
        <f t="shared" si="1"/>
        <v>0</v>
      </c>
      <c r="AE15">
        <f t="shared" si="2"/>
        <v>1</v>
      </c>
      <c r="AF15">
        <f t="shared" si="3"/>
        <v>1</v>
      </c>
      <c r="AG15">
        <f t="shared" si="4"/>
        <v>0</v>
      </c>
      <c r="AH15">
        <f t="shared" si="5"/>
        <v>0</v>
      </c>
      <c r="AI15">
        <f t="shared" si="6"/>
        <v>1</v>
      </c>
      <c r="AJ15">
        <f t="shared" si="7"/>
        <v>0</v>
      </c>
      <c r="BB15">
        <f t="shared" si="17"/>
        <v>3</v>
      </c>
      <c r="BC15">
        <f t="shared" si="18"/>
        <v>1</v>
      </c>
      <c r="BD15">
        <f t="shared" si="9"/>
        <v>0.75</v>
      </c>
      <c r="BE15">
        <f t="shared" si="10"/>
        <v>1</v>
      </c>
      <c r="BF15">
        <f t="shared" si="11"/>
        <v>0.8571428571428571</v>
      </c>
      <c r="BH15">
        <f t="shared" si="12"/>
        <v>3</v>
      </c>
      <c r="BI15">
        <f t="shared" si="13"/>
        <v>1</v>
      </c>
      <c r="BJ15">
        <f t="shared" si="14"/>
        <v>4</v>
      </c>
      <c r="BK15">
        <f t="shared" si="15"/>
        <v>0</v>
      </c>
    </row>
    <row r="16" spans="1:64" ht="15.75" customHeight="1" x14ac:dyDescent="0.2">
      <c r="A16" s="2">
        <v>42500.63390148148</v>
      </c>
      <c r="B16" s="1" t="s">
        <v>79</v>
      </c>
      <c r="C16" s="1">
        <v>21</v>
      </c>
      <c r="D16" s="1" t="s">
        <v>21</v>
      </c>
      <c r="E16" s="1" t="s">
        <v>49</v>
      </c>
      <c r="F16" s="1" t="s">
        <v>38</v>
      </c>
      <c r="G16" s="1" t="s">
        <v>22</v>
      </c>
      <c r="H16" s="1" t="s">
        <v>46</v>
      </c>
      <c r="I16" s="1" t="s">
        <v>28</v>
      </c>
      <c r="J16" s="1" t="s">
        <v>80</v>
      </c>
      <c r="K16" s="1" t="s">
        <v>81</v>
      </c>
      <c r="L16" s="1">
        <v>6</v>
      </c>
      <c r="M16" s="1">
        <v>7</v>
      </c>
      <c r="N16" s="1">
        <v>6</v>
      </c>
      <c r="O16" s="1">
        <v>5</v>
      </c>
      <c r="P16" s="1">
        <v>7</v>
      </c>
      <c r="Q16" s="1">
        <v>7</v>
      </c>
      <c r="R16" s="1">
        <v>5</v>
      </c>
      <c r="S16" s="1">
        <v>5</v>
      </c>
      <c r="U16" s="1">
        <v>15</v>
      </c>
      <c r="AC16">
        <f t="shared" si="0"/>
        <v>1</v>
      </c>
      <c r="AD16">
        <f t="shared" si="1"/>
        <v>0</v>
      </c>
      <c r="AE16">
        <f t="shared" si="2"/>
        <v>1</v>
      </c>
      <c r="AF16">
        <f t="shared" si="3"/>
        <v>1</v>
      </c>
      <c r="AG16">
        <f t="shared" si="4"/>
        <v>0</v>
      </c>
      <c r="AH16">
        <f t="shared" si="5"/>
        <v>0</v>
      </c>
      <c r="AI16">
        <f t="shared" si="6"/>
        <v>0</v>
      </c>
      <c r="AJ16">
        <f t="shared" si="7"/>
        <v>0</v>
      </c>
      <c r="BB16">
        <f t="shared" si="17"/>
        <v>3</v>
      </c>
      <c r="BC16">
        <f t="shared" si="18"/>
        <v>0</v>
      </c>
      <c r="BD16">
        <f t="shared" si="9"/>
        <v>1</v>
      </c>
      <c r="BE16">
        <f t="shared" si="10"/>
        <v>1</v>
      </c>
      <c r="BF16">
        <f t="shared" si="11"/>
        <v>1</v>
      </c>
      <c r="BH16">
        <f t="shared" si="12"/>
        <v>3</v>
      </c>
      <c r="BI16">
        <f t="shared" si="13"/>
        <v>0</v>
      </c>
      <c r="BJ16">
        <f t="shared" si="14"/>
        <v>5</v>
      </c>
      <c r="BK16">
        <f t="shared" si="15"/>
        <v>0</v>
      </c>
    </row>
    <row r="17" spans="1:63" ht="15.75" customHeight="1" x14ac:dyDescent="0.2">
      <c r="A17" s="2">
        <v>42500.635456122684</v>
      </c>
      <c r="B17" s="1" t="s">
        <v>82</v>
      </c>
      <c r="C17" s="1">
        <v>12</v>
      </c>
      <c r="D17" s="1" t="s">
        <v>31</v>
      </c>
      <c r="E17" s="1" t="s">
        <v>45</v>
      </c>
      <c r="F17" s="1" t="s">
        <v>23</v>
      </c>
      <c r="G17" s="1" t="s">
        <v>39</v>
      </c>
      <c r="H17" s="1" t="s">
        <v>35</v>
      </c>
      <c r="I17" s="1" t="s">
        <v>64</v>
      </c>
      <c r="J17" s="1" t="s">
        <v>62</v>
      </c>
      <c r="K17" s="1" t="s">
        <v>68</v>
      </c>
      <c r="L17" s="1">
        <v>4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5</v>
      </c>
      <c r="T17" s="1" t="s">
        <v>83</v>
      </c>
      <c r="U17" s="1">
        <v>16</v>
      </c>
      <c r="AC17">
        <f t="shared" si="0"/>
        <v>1</v>
      </c>
      <c r="AD17">
        <f t="shared" si="1"/>
        <v>0</v>
      </c>
      <c r="AE17">
        <f t="shared" si="2"/>
        <v>1</v>
      </c>
      <c r="AF17">
        <f t="shared" si="3"/>
        <v>0</v>
      </c>
      <c r="AG17">
        <f t="shared" si="4"/>
        <v>0</v>
      </c>
      <c r="AH17">
        <f t="shared" si="5"/>
        <v>0</v>
      </c>
      <c r="AI17">
        <f t="shared" si="6"/>
        <v>0</v>
      </c>
      <c r="AJ17">
        <f t="shared" si="7"/>
        <v>0</v>
      </c>
      <c r="BB17">
        <f t="shared" si="17"/>
        <v>2</v>
      </c>
      <c r="BC17">
        <f t="shared" si="18"/>
        <v>0</v>
      </c>
      <c r="BD17">
        <f t="shared" si="9"/>
        <v>1</v>
      </c>
      <c r="BE17">
        <f t="shared" si="10"/>
        <v>0.66666666666666663</v>
      </c>
      <c r="BF17">
        <f t="shared" si="11"/>
        <v>0.8</v>
      </c>
      <c r="BH17">
        <f t="shared" si="12"/>
        <v>2</v>
      </c>
      <c r="BI17">
        <f t="shared" si="13"/>
        <v>0</v>
      </c>
      <c r="BJ17">
        <f t="shared" si="14"/>
        <v>5</v>
      </c>
      <c r="BK17">
        <f t="shared" si="15"/>
        <v>1</v>
      </c>
    </row>
    <row r="18" spans="1:63" ht="15.75" customHeight="1" x14ac:dyDescent="0.2">
      <c r="A18" s="2">
        <v>42500.636874849537</v>
      </c>
      <c r="B18" s="1" t="s">
        <v>84</v>
      </c>
      <c r="C18" s="1">
        <v>11</v>
      </c>
      <c r="D18" s="1" t="s">
        <v>31</v>
      </c>
      <c r="E18" s="1" t="s">
        <v>45</v>
      </c>
      <c r="F18" s="1" t="s">
        <v>23</v>
      </c>
      <c r="G18" s="1" t="s">
        <v>22</v>
      </c>
      <c r="H18" s="1" t="s">
        <v>35</v>
      </c>
      <c r="I18" s="1" t="s">
        <v>64</v>
      </c>
      <c r="J18" s="1" t="s">
        <v>85</v>
      </c>
      <c r="K18" s="1" t="s">
        <v>68</v>
      </c>
      <c r="L18" s="1">
        <v>4</v>
      </c>
      <c r="M18" s="1">
        <v>2</v>
      </c>
      <c r="N18" s="1">
        <v>3</v>
      </c>
      <c r="O18" s="1">
        <v>3</v>
      </c>
      <c r="P18" s="1">
        <v>3</v>
      </c>
      <c r="Q18" s="1">
        <v>2</v>
      </c>
      <c r="R18" s="1">
        <v>5</v>
      </c>
      <c r="S18" s="1">
        <v>3</v>
      </c>
      <c r="T18" s="1" t="s">
        <v>86</v>
      </c>
      <c r="U18" s="1">
        <v>17</v>
      </c>
      <c r="AC18">
        <f t="shared" si="0"/>
        <v>1</v>
      </c>
      <c r="AD18">
        <f t="shared" si="1"/>
        <v>0</v>
      </c>
      <c r="AE18">
        <f t="shared" si="2"/>
        <v>1</v>
      </c>
      <c r="AF18">
        <f t="shared" si="3"/>
        <v>0</v>
      </c>
      <c r="AG18">
        <f t="shared" si="4"/>
        <v>0</v>
      </c>
      <c r="AH18">
        <f t="shared" si="5"/>
        <v>0</v>
      </c>
      <c r="AI18">
        <f t="shared" si="6"/>
        <v>0</v>
      </c>
      <c r="AJ18">
        <f t="shared" si="7"/>
        <v>0</v>
      </c>
      <c r="BB18">
        <f t="shared" si="17"/>
        <v>2</v>
      </c>
      <c r="BC18">
        <f t="shared" si="18"/>
        <v>0</v>
      </c>
      <c r="BD18">
        <f t="shared" si="9"/>
        <v>1</v>
      </c>
      <c r="BE18">
        <f t="shared" si="10"/>
        <v>0.66666666666666663</v>
      </c>
      <c r="BF18">
        <f t="shared" si="11"/>
        <v>0.8</v>
      </c>
      <c r="BH18">
        <f t="shared" si="12"/>
        <v>2</v>
      </c>
      <c r="BI18">
        <f t="shared" si="13"/>
        <v>0</v>
      </c>
      <c r="BJ18">
        <f t="shared" si="14"/>
        <v>5</v>
      </c>
      <c r="BK18">
        <f t="shared" si="15"/>
        <v>1</v>
      </c>
    </row>
    <row r="19" spans="1:63" ht="15.75" customHeight="1" x14ac:dyDescent="0.2">
      <c r="A19" s="2">
        <v>42500.638054201394</v>
      </c>
      <c r="B19" s="1" t="s">
        <v>87</v>
      </c>
      <c r="C19" s="1">
        <v>23</v>
      </c>
      <c r="D19" s="1" t="s">
        <v>21</v>
      </c>
      <c r="E19" s="1" t="s">
        <v>55</v>
      </c>
      <c r="F19" s="1" t="s">
        <v>38</v>
      </c>
      <c r="G19" s="1" t="s">
        <v>22</v>
      </c>
      <c r="H19" s="1" t="s">
        <v>35</v>
      </c>
      <c r="I19" s="1" t="s">
        <v>50</v>
      </c>
      <c r="J19" s="1" t="s">
        <v>36</v>
      </c>
      <c r="K19" s="1" t="s">
        <v>81</v>
      </c>
      <c r="L19" s="1">
        <v>4</v>
      </c>
      <c r="M19" s="1">
        <v>3</v>
      </c>
      <c r="N19" s="1">
        <v>4</v>
      </c>
      <c r="O19" s="1">
        <v>5</v>
      </c>
      <c r="P19" s="1">
        <v>5</v>
      </c>
      <c r="Q19" s="1">
        <v>5</v>
      </c>
      <c r="R19" s="1">
        <v>6</v>
      </c>
      <c r="S19" s="1">
        <v>6</v>
      </c>
      <c r="U19" s="1">
        <v>18</v>
      </c>
      <c r="AC19">
        <f t="shared" si="0"/>
        <v>1</v>
      </c>
      <c r="AD19">
        <f t="shared" si="1"/>
        <v>0</v>
      </c>
      <c r="AE19">
        <f t="shared" si="2"/>
        <v>1</v>
      </c>
      <c r="AF19">
        <f t="shared" si="3"/>
        <v>0</v>
      </c>
      <c r="AG19">
        <f t="shared" si="4"/>
        <v>0</v>
      </c>
      <c r="AH19">
        <f t="shared" si="5"/>
        <v>0</v>
      </c>
      <c r="AI19">
        <f t="shared" si="6"/>
        <v>0</v>
      </c>
      <c r="AJ19">
        <f t="shared" si="7"/>
        <v>0</v>
      </c>
      <c r="BB19">
        <f t="shared" si="17"/>
        <v>2</v>
      </c>
      <c r="BC19">
        <f t="shared" si="18"/>
        <v>0</v>
      </c>
      <c r="BD19">
        <f t="shared" si="9"/>
        <v>1</v>
      </c>
      <c r="BE19">
        <f t="shared" si="10"/>
        <v>0.66666666666666663</v>
      </c>
      <c r="BF19">
        <f t="shared" si="11"/>
        <v>0.8</v>
      </c>
      <c r="BH19">
        <f t="shared" si="12"/>
        <v>2</v>
      </c>
      <c r="BI19">
        <f t="shared" si="13"/>
        <v>0</v>
      </c>
      <c r="BJ19">
        <f t="shared" si="14"/>
        <v>5</v>
      </c>
      <c r="BK19">
        <f t="shared" si="15"/>
        <v>1</v>
      </c>
    </row>
    <row r="20" spans="1:63" ht="15.75" customHeight="1" x14ac:dyDescent="0.2">
      <c r="A20" s="2">
        <v>42500.640367858796</v>
      </c>
      <c r="B20" s="1" t="s">
        <v>88</v>
      </c>
      <c r="C20" s="1">
        <v>62</v>
      </c>
      <c r="D20" s="1" t="s">
        <v>21</v>
      </c>
      <c r="E20" s="1" t="s">
        <v>32</v>
      </c>
      <c r="F20" s="1" t="s">
        <v>38</v>
      </c>
      <c r="G20" s="1" t="s">
        <v>39</v>
      </c>
      <c r="H20" s="1" t="s">
        <v>46</v>
      </c>
      <c r="I20" s="1" t="s">
        <v>28</v>
      </c>
      <c r="J20" s="1" t="s">
        <v>76</v>
      </c>
      <c r="K20" s="1" t="s">
        <v>89</v>
      </c>
      <c r="L20" s="1">
        <v>5</v>
      </c>
      <c r="M20" s="1">
        <v>7</v>
      </c>
      <c r="N20" s="1">
        <v>4</v>
      </c>
      <c r="O20" s="1">
        <v>6</v>
      </c>
      <c r="P20" s="1">
        <v>6</v>
      </c>
      <c r="Q20" s="1">
        <v>6</v>
      </c>
      <c r="R20" s="1">
        <v>6</v>
      </c>
      <c r="S20" s="1">
        <v>1</v>
      </c>
      <c r="U20" s="1">
        <v>20</v>
      </c>
      <c r="AC20">
        <f t="shared" si="0"/>
        <v>1</v>
      </c>
      <c r="AD20">
        <f t="shared" si="1"/>
        <v>0</v>
      </c>
      <c r="AE20">
        <f t="shared" si="2"/>
        <v>1</v>
      </c>
      <c r="AF20">
        <f t="shared" si="3"/>
        <v>1</v>
      </c>
      <c r="AG20">
        <f t="shared" si="4"/>
        <v>0</v>
      </c>
      <c r="AH20">
        <f t="shared" si="5"/>
        <v>0</v>
      </c>
      <c r="AI20">
        <f t="shared" si="6"/>
        <v>0</v>
      </c>
      <c r="AJ20">
        <f t="shared" si="7"/>
        <v>0</v>
      </c>
      <c r="BB20">
        <f t="shared" si="17"/>
        <v>3</v>
      </c>
      <c r="BC20">
        <f t="shared" si="18"/>
        <v>0</v>
      </c>
      <c r="BD20">
        <f t="shared" si="9"/>
        <v>1</v>
      </c>
      <c r="BE20">
        <f t="shared" si="10"/>
        <v>1</v>
      </c>
      <c r="BF20">
        <f t="shared" si="11"/>
        <v>1</v>
      </c>
      <c r="BH20">
        <f t="shared" si="12"/>
        <v>3</v>
      </c>
      <c r="BI20">
        <f t="shared" si="13"/>
        <v>0</v>
      </c>
      <c r="BJ20">
        <f t="shared" si="14"/>
        <v>5</v>
      </c>
      <c r="BK20">
        <f t="shared" si="15"/>
        <v>0</v>
      </c>
    </row>
    <row r="21" spans="1:63" ht="15.75" customHeight="1" x14ac:dyDescent="0.2">
      <c r="A21" s="2">
        <v>42500.642050810187</v>
      </c>
      <c r="B21" s="1" t="s">
        <v>90</v>
      </c>
      <c r="C21" s="1">
        <v>72</v>
      </c>
      <c r="D21" s="1" t="s">
        <v>21</v>
      </c>
      <c r="E21" s="1" t="s">
        <v>55</v>
      </c>
      <c r="F21" s="1" t="s">
        <v>25</v>
      </c>
      <c r="G21" s="1" t="s">
        <v>39</v>
      </c>
      <c r="H21" s="1" t="s">
        <v>40</v>
      </c>
      <c r="I21" s="1" t="s">
        <v>41</v>
      </c>
      <c r="J21" s="1" t="s">
        <v>36</v>
      </c>
      <c r="K21" s="1" t="s">
        <v>53</v>
      </c>
      <c r="L21" s="1">
        <v>2</v>
      </c>
      <c r="M21" s="1">
        <v>2</v>
      </c>
      <c r="N21" s="1">
        <v>7</v>
      </c>
      <c r="O21" s="1">
        <v>3</v>
      </c>
      <c r="P21" s="1">
        <v>7</v>
      </c>
      <c r="Q21" s="1">
        <v>7</v>
      </c>
      <c r="R21" s="1">
        <v>7</v>
      </c>
      <c r="S21" s="1">
        <v>3</v>
      </c>
      <c r="U21" s="1">
        <v>19</v>
      </c>
      <c r="AC21">
        <f t="shared" si="0"/>
        <v>1</v>
      </c>
      <c r="AD21">
        <f t="shared" si="1"/>
        <v>0</v>
      </c>
      <c r="AE21">
        <f t="shared" si="2"/>
        <v>0</v>
      </c>
      <c r="AF21">
        <f t="shared" si="3"/>
        <v>0</v>
      </c>
      <c r="AG21">
        <f t="shared" si="4"/>
        <v>0</v>
      </c>
      <c r="AH21">
        <f t="shared" si="5"/>
        <v>0</v>
      </c>
      <c r="AI21">
        <f t="shared" si="6"/>
        <v>0</v>
      </c>
      <c r="AJ21">
        <f t="shared" si="7"/>
        <v>0</v>
      </c>
      <c r="BB21">
        <f t="shared" si="17"/>
        <v>1</v>
      </c>
      <c r="BC21">
        <f t="shared" si="18"/>
        <v>0</v>
      </c>
      <c r="BD21">
        <f t="shared" si="9"/>
        <v>1</v>
      </c>
      <c r="BE21">
        <f t="shared" si="10"/>
        <v>0.33333333333333331</v>
      </c>
      <c r="BF21">
        <f t="shared" si="11"/>
        <v>0.5</v>
      </c>
      <c r="BH21">
        <f t="shared" si="12"/>
        <v>1</v>
      </c>
      <c r="BI21">
        <f t="shared" si="13"/>
        <v>0</v>
      </c>
      <c r="BJ21">
        <f t="shared" si="14"/>
        <v>5</v>
      </c>
      <c r="BK21">
        <f t="shared" si="15"/>
        <v>2</v>
      </c>
    </row>
    <row r="22" spans="1:63" ht="15.75" customHeight="1" x14ac:dyDescent="0.2">
      <c r="A22" s="2">
        <v>42500.643887534723</v>
      </c>
      <c r="D22" s="1" t="s">
        <v>31</v>
      </c>
      <c r="E22" s="1" t="s">
        <v>55</v>
      </c>
      <c r="F22" s="1" t="s">
        <v>33</v>
      </c>
      <c r="G22" s="1" t="s">
        <v>59</v>
      </c>
      <c r="H22" s="1" t="s">
        <v>91</v>
      </c>
      <c r="I22" s="1" t="s">
        <v>61</v>
      </c>
      <c r="J22" s="1" t="s">
        <v>85</v>
      </c>
      <c r="K22" s="1" t="s">
        <v>68</v>
      </c>
      <c r="L22" s="1">
        <v>1</v>
      </c>
      <c r="M22" s="1">
        <v>7</v>
      </c>
      <c r="N22" s="1">
        <v>7</v>
      </c>
      <c r="O22" s="1">
        <v>5</v>
      </c>
      <c r="P22" s="1">
        <v>7</v>
      </c>
      <c r="Q22" s="1">
        <v>7</v>
      </c>
      <c r="R22" s="1">
        <v>7</v>
      </c>
      <c r="S22" s="1">
        <v>7</v>
      </c>
      <c r="T22" s="1" t="s">
        <v>92</v>
      </c>
      <c r="U22" s="1">
        <v>21</v>
      </c>
      <c r="AC22">
        <f t="shared" si="0"/>
        <v>0</v>
      </c>
      <c r="AD22">
        <f t="shared" si="1"/>
        <v>0</v>
      </c>
      <c r="AE22">
        <f t="shared" si="2"/>
        <v>1</v>
      </c>
      <c r="AF22">
        <f t="shared" si="3"/>
        <v>0</v>
      </c>
      <c r="AG22">
        <f t="shared" si="4"/>
        <v>1</v>
      </c>
      <c r="AH22">
        <f t="shared" si="5"/>
        <v>1</v>
      </c>
      <c r="AI22">
        <f t="shared" si="6"/>
        <v>1</v>
      </c>
      <c r="AJ22">
        <f t="shared" si="7"/>
        <v>0</v>
      </c>
      <c r="BB22">
        <f t="shared" si="17"/>
        <v>1</v>
      </c>
      <c r="BC22">
        <f t="shared" si="18"/>
        <v>3</v>
      </c>
      <c r="BD22">
        <f t="shared" si="9"/>
        <v>0.25</v>
      </c>
      <c r="BE22">
        <f t="shared" si="10"/>
        <v>0.33333333333333331</v>
      </c>
      <c r="BF22">
        <f t="shared" si="11"/>
        <v>0.28571428571428575</v>
      </c>
      <c r="BH22">
        <f t="shared" si="12"/>
        <v>1</v>
      </c>
      <c r="BI22">
        <f t="shared" si="13"/>
        <v>3</v>
      </c>
      <c r="BJ22">
        <f t="shared" si="14"/>
        <v>2</v>
      </c>
      <c r="BK22">
        <f t="shared" si="15"/>
        <v>2</v>
      </c>
    </row>
    <row r="23" spans="1:63" ht="15.75" customHeight="1" x14ac:dyDescent="0.2">
      <c r="A23" s="2">
        <v>42500.645138726853</v>
      </c>
      <c r="C23" s="1">
        <v>54</v>
      </c>
      <c r="D23" s="1" t="s">
        <v>21</v>
      </c>
      <c r="E23" s="1" t="s">
        <v>32</v>
      </c>
      <c r="F23" s="1" t="s">
        <v>25</v>
      </c>
      <c r="G23" s="1" t="s">
        <v>39</v>
      </c>
      <c r="H23" s="1" t="s">
        <v>46</v>
      </c>
      <c r="I23" s="1" t="s">
        <v>64</v>
      </c>
      <c r="J23" s="1" t="s">
        <v>62</v>
      </c>
      <c r="K23" s="1" t="s">
        <v>51</v>
      </c>
      <c r="L23" s="1">
        <v>2</v>
      </c>
      <c r="M23" s="1">
        <v>2</v>
      </c>
      <c r="N23" s="1">
        <v>3</v>
      </c>
      <c r="O23" s="1">
        <v>2</v>
      </c>
      <c r="P23" s="1">
        <v>2</v>
      </c>
      <c r="Q23" s="1">
        <v>2</v>
      </c>
      <c r="R23" s="1">
        <v>7</v>
      </c>
      <c r="S23" s="1">
        <v>1</v>
      </c>
      <c r="U23" s="1">
        <v>21</v>
      </c>
      <c r="AC23">
        <f t="shared" si="0"/>
        <v>1</v>
      </c>
      <c r="AD23">
        <f t="shared" si="1"/>
        <v>0</v>
      </c>
      <c r="AE23">
        <f t="shared" si="2"/>
        <v>1</v>
      </c>
      <c r="AF23">
        <f t="shared" si="3"/>
        <v>1</v>
      </c>
      <c r="AG23">
        <f t="shared" si="4"/>
        <v>0</v>
      </c>
      <c r="AH23">
        <f t="shared" si="5"/>
        <v>0</v>
      </c>
      <c r="AI23">
        <f t="shared" si="6"/>
        <v>0</v>
      </c>
      <c r="AJ23">
        <f t="shared" si="7"/>
        <v>0</v>
      </c>
      <c r="BB23">
        <f t="shared" si="17"/>
        <v>3</v>
      </c>
      <c r="BC23">
        <f t="shared" si="18"/>
        <v>0</v>
      </c>
      <c r="BD23">
        <f t="shared" si="9"/>
        <v>1</v>
      </c>
      <c r="BE23">
        <f t="shared" si="10"/>
        <v>1</v>
      </c>
      <c r="BF23">
        <f t="shared" si="11"/>
        <v>1</v>
      </c>
      <c r="BH23">
        <f t="shared" si="12"/>
        <v>3</v>
      </c>
      <c r="BI23">
        <f t="shared" si="13"/>
        <v>0</v>
      </c>
      <c r="BJ23">
        <f t="shared" si="14"/>
        <v>5</v>
      </c>
      <c r="BK23">
        <f t="shared" si="15"/>
        <v>0</v>
      </c>
    </row>
    <row r="24" spans="1:63" ht="15.75" customHeight="1" x14ac:dyDescent="0.2">
      <c r="A24" s="2">
        <v>42500.64653189815</v>
      </c>
      <c r="B24" s="1" t="s">
        <v>93</v>
      </c>
      <c r="C24" s="1">
        <v>23</v>
      </c>
      <c r="D24" s="1" t="s">
        <v>31</v>
      </c>
      <c r="E24" s="1" t="s">
        <v>55</v>
      </c>
      <c r="F24" s="1" t="s">
        <v>33</v>
      </c>
      <c r="G24" s="1" t="s">
        <v>59</v>
      </c>
      <c r="H24" s="1" t="s">
        <v>94</v>
      </c>
      <c r="I24" s="1" t="s">
        <v>95</v>
      </c>
      <c r="J24" s="1" t="s">
        <v>96</v>
      </c>
      <c r="K24" s="1" t="s">
        <v>89</v>
      </c>
      <c r="L24" s="1">
        <v>4</v>
      </c>
      <c r="M24" s="1">
        <v>3</v>
      </c>
      <c r="N24" s="1">
        <v>1</v>
      </c>
      <c r="O24" s="1">
        <v>1</v>
      </c>
      <c r="P24" s="1">
        <v>6</v>
      </c>
      <c r="Q24" s="1">
        <v>5</v>
      </c>
      <c r="R24" s="1">
        <v>6</v>
      </c>
      <c r="S24" s="1">
        <v>1</v>
      </c>
      <c r="U24" s="1">
        <v>23</v>
      </c>
      <c r="AC24">
        <f t="shared" si="0"/>
        <v>1</v>
      </c>
      <c r="AD24">
        <f t="shared" si="1"/>
        <v>1</v>
      </c>
      <c r="AE24">
        <f t="shared" si="2"/>
        <v>1</v>
      </c>
      <c r="AF24">
        <f t="shared" si="3"/>
        <v>1</v>
      </c>
      <c r="AG24">
        <f t="shared" si="4"/>
        <v>1</v>
      </c>
      <c r="AH24">
        <f t="shared" si="5"/>
        <v>1</v>
      </c>
      <c r="AI24">
        <f t="shared" si="6"/>
        <v>1</v>
      </c>
      <c r="AJ24">
        <f t="shared" si="7"/>
        <v>0</v>
      </c>
      <c r="BB24">
        <f t="shared" si="17"/>
        <v>3</v>
      </c>
      <c r="BC24">
        <f t="shared" si="18"/>
        <v>4</v>
      </c>
      <c r="BD24">
        <f t="shared" si="9"/>
        <v>0.42857142857142855</v>
      </c>
      <c r="BE24">
        <f t="shared" si="10"/>
        <v>1</v>
      </c>
      <c r="BF24">
        <f t="shared" si="11"/>
        <v>0.6</v>
      </c>
      <c r="BH24">
        <f t="shared" si="12"/>
        <v>3</v>
      </c>
      <c r="BI24">
        <f t="shared" si="13"/>
        <v>4</v>
      </c>
      <c r="BJ24">
        <f t="shared" si="14"/>
        <v>1</v>
      </c>
      <c r="BK24">
        <f t="shared" si="15"/>
        <v>0</v>
      </c>
    </row>
    <row r="25" spans="1:63" ht="15.75" customHeight="1" x14ac:dyDescent="0.2">
      <c r="A25" s="2">
        <v>42500.647395613429</v>
      </c>
      <c r="B25" s="1" t="s">
        <v>97</v>
      </c>
      <c r="C25" s="1">
        <v>10</v>
      </c>
      <c r="D25" s="1" t="s">
        <v>31</v>
      </c>
      <c r="E25" s="1" t="s">
        <v>24</v>
      </c>
      <c r="F25" s="1" t="s">
        <v>38</v>
      </c>
      <c r="G25" s="1" t="s">
        <v>39</v>
      </c>
      <c r="I25" s="1" t="s">
        <v>41</v>
      </c>
      <c r="L25" s="1">
        <v>7</v>
      </c>
      <c r="U25" s="1">
        <v>24</v>
      </c>
      <c r="AC25">
        <f t="shared" si="0"/>
        <v>0</v>
      </c>
      <c r="AD25">
        <f t="shared" si="1"/>
        <v>0</v>
      </c>
      <c r="AE25">
        <f t="shared" si="2"/>
        <v>0</v>
      </c>
      <c r="AF25">
        <f t="shared" si="3"/>
        <v>0</v>
      </c>
      <c r="AG25">
        <f t="shared" si="4"/>
        <v>0</v>
      </c>
      <c r="AH25">
        <f t="shared" si="5"/>
        <v>0</v>
      </c>
      <c r="AI25">
        <f t="shared" si="6"/>
        <v>0</v>
      </c>
      <c r="AJ25">
        <f t="shared" si="7"/>
        <v>0</v>
      </c>
      <c r="BB25">
        <f t="shared" si="17"/>
        <v>0</v>
      </c>
      <c r="BC25">
        <f t="shared" si="18"/>
        <v>0</v>
      </c>
      <c r="BD25" t="str">
        <f t="shared" si="9"/>
        <v>NA</v>
      </c>
      <c r="BE25">
        <f t="shared" si="10"/>
        <v>0</v>
      </c>
      <c r="BF25" t="str">
        <f t="shared" si="11"/>
        <v>NA</v>
      </c>
      <c r="BH25">
        <f t="shared" si="12"/>
        <v>0</v>
      </c>
      <c r="BI25">
        <f t="shared" si="13"/>
        <v>0</v>
      </c>
      <c r="BJ25">
        <f t="shared" si="14"/>
        <v>5</v>
      </c>
      <c r="BK25">
        <f t="shared" si="15"/>
        <v>3</v>
      </c>
    </row>
    <row r="26" spans="1:63" ht="15.75" customHeight="1" x14ac:dyDescent="0.2">
      <c r="A26" s="2">
        <v>42500.648683148145</v>
      </c>
      <c r="B26" s="1" t="s">
        <v>98</v>
      </c>
      <c r="C26" s="1">
        <v>23</v>
      </c>
      <c r="D26" s="1" t="s">
        <v>31</v>
      </c>
      <c r="E26" s="1" t="s">
        <v>49</v>
      </c>
      <c r="F26" s="1" t="s">
        <v>33</v>
      </c>
      <c r="G26" s="1" t="s">
        <v>59</v>
      </c>
      <c r="H26" s="1" t="s">
        <v>40</v>
      </c>
      <c r="I26" s="1" t="s">
        <v>41</v>
      </c>
      <c r="K26" s="1" t="s">
        <v>43</v>
      </c>
      <c r="L26" s="1">
        <v>7</v>
      </c>
      <c r="M26" s="1">
        <v>7</v>
      </c>
      <c r="N26" s="1">
        <v>4</v>
      </c>
      <c r="O26" s="1">
        <v>4</v>
      </c>
      <c r="P26" s="1">
        <v>3</v>
      </c>
      <c r="Q26" s="1">
        <v>6</v>
      </c>
      <c r="R26" s="1">
        <v>4</v>
      </c>
      <c r="S26" s="1">
        <v>4</v>
      </c>
      <c r="T26" s="1" t="s">
        <v>99</v>
      </c>
      <c r="U26" s="1">
        <v>25</v>
      </c>
      <c r="AC26">
        <f t="shared" si="0"/>
        <v>1</v>
      </c>
      <c r="AD26">
        <f t="shared" si="1"/>
        <v>0</v>
      </c>
      <c r="AE26">
        <f t="shared" si="2"/>
        <v>0</v>
      </c>
      <c r="AF26">
        <f t="shared" si="3"/>
        <v>0</v>
      </c>
      <c r="AG26">
        <f t="shared" si="4"/>
        <v>0</v>
      </c>
      <c r="AH26">
        <f t="shared" si="5"/>
        <v>0</v>
      </c>
      <c r="AI26">
        <f t="shared" si="6"/>
        <v>0</v>
      </c>
      <c r="AJ26">
        <f t="shared" si="7"/>
        <v>0</v>
      </c>
      <c r="BB26">
        <f t="shared" si="17"/>
        <v>1</v>
      </c>
      <c r="BC26">
        <f t="shared" si="18"/>
        <v>0</v>
      </c>
      <c r="BD26">
        <f t="shared" si="9"/>
        <v>1</v>
      </c>
      <c r="BE26">
        <f t="shared" si="10"/>
        <v>0.33333333333333331</v>
      </c>
      <c r="BF26">
        <f t="shared" si="11"/>
        <v>0.5</v>
      </c>
      <c r="BH26">
        <f t="shared" si="12"/>
        <v>1</v>
      </c>
      <c r="BI26">
        <f t="shared" si="13"/>
        <v>0</v>
      </c>
      <c r="BJ26">
        <f t="shared" si="14"/>
        <v>5</v>
      </c>
      <c r="BK26">
        <f t="shared" si="15"/>
        <v>2</v>
      </c>
    </row>
    <row r="27" spans="1:63" ht="15.75" customHeight="1" x14ac:dyDescent="0.2">
      <c r="A27" s="2">
        <v>42500.649657187503</v>
      </c>
      <c r="B27" s="1" t="s">
        <v>100</v>
      </c>
      <c r="C27" s="1">
        <v>25</v>
      </c>
      <c r="D27" s="1" t="s">
        <v>31</v>
      </c>
      <c r="E27" s="1" t="s">
        <v>32</v>
      </c>
      <c r="F27" s="1" t="s">
        <v>33</v>
      </c>
      <c r="G27" s="1" t="s">
        <v>26</v>
      </c>
      <c r="H27" s="1" t="s">
        <v>40</v>
      </c>
      <c r="I27" s="1" t="s">
        <v>41</v>
      </c>
      <c r="J27" s="1" t="s">
        <v>36</v>
      </c>
      <c r="L27" s="1">
        <v>7</v>
      </c>
      <c r="M27" s="1">
        <v>7</v>
      </c>
      <c r="N27" s="1">
        <v>7</v>
      </c>
      <c r="O27" s="1">
        <v>7</v>
      </c>
      <c r="P27" s="1">
        <v>7</v>
      </c>
      <c r="Q27" s="1">
        <v>7</v>
      </c>
      <c r="R27" s="1">
        <v>5</v>
      </c>
      <c r="S27" s="1">
        <v>5</v>
      </c>
      <c r="U27" s="1">
        <v>26</v>
      </c>
      <c r="AC27">
        <f t="shared" si="0"/>
        <v>1</v>
      </c>
      <c r="AD27">
        <f t="shared" si="1"/>
        <v>0</v>
      </c>
      <c r="AE27">
        <f t="shared" si="2"/>
        <v>0</v>
      </c>
      <c r="AF27">
        <f t="shared" si="3"/>
        <v>0</v>
      </c>
      <c r="AG27">
        <f t="shared" si="4"/>
        <v>0</v>
      </c>
      <c r="AH27">
        <f t="shared" si="5"/>
        <v>0</v>
      </c>
      <c r="AI27">
        <f t="shared" si="6"/>
        <v>0</v>
      </c>
      <c r="AJ27">
        <f t="shared" si="7"/>
        <v>0</v>
      </c>
      <c r="BB27">
        <f t="shared" si="17"/>
        <v>1</v>
      </c>
      <c r="BC27">
        <f t="shared" si="18"/>
        <v>0</v>
      </c>
      <c r="BD27">
        <f t="shared" si="9"/>
        <v>1</v>
      </c>
      <c r="BE27">
        <f t="shared" si="10"/>
        <v>0.33333333333333331</v>
      </c>
      <c r="BF27">
        <f t="shared" si="11"/>
        <v>0.5</v>
      </c>
      <c r="BH27">
        <f t="shared" si="12"/>
        <v>1</v>
      </c>
      <c r="BI27">
        <f t="shared" si="13"/>
        <v>0</v>
      </c>
      <c r="BJ27">
        <f t="shared" si="14"/>
        <v>5</v>
      </c>
      <c r="BK27">
        <f t="shared" si="15"/>
        <v>2</v>
      </c>
    </row>
    <row r="28" spans="1:63" ht="15.75" customHeight="1" x14ac:dyDescent="0.2">
      <c r="A28" s="2">
        <v>42500.650453981478</v>
      </c>
      <c r="C28" s="1">
        <v>8</v>
      </c>
      <c r="D28" s="1" t="s">
        <v>31</v>
      </c>
      <c r="F28" s="1" t="s">
        <v>38</v>
      </c>
      <c r="G28" s="1" t="s">
        <v>39</v>
      </c>
      <c r="H28" s="1" t="s">
        <v>101</v>
      </c>
      <c r="U28" s="1">
        <v>27</v>
      </c>
      <c r="AC28">
        <f t="shared" si="0"/>
        <v>0</v>
      </c>
      <c r="AD28">
        <f t="shared" si="1"/>
        <v>0</v>
      </c>
      <c r="AE28">
        <f t="shared" si="2"/>
        <v>0</v>
      </c>
      <c r="AF28">
        <f t="shared" si="3"/>
        <v>1</v>
      </c>
      <c r="AG28">
        <f t="shared" si="4"/>
        <v>0</v>
      </c>
      <c r="AH28">
        <f t="shared" si="5"/>
        <v>0</v>
      </c>
      <c r="AI28">
        <f t="shared" si="6"/>
        <v>0</v>
      </c>
      <c r="AJ28">
        <f t="shared" si="7"/>
        <v>0</v>
      </c>
      <c r="BB28">
        <f t="shared" si="17"/>
        <v>1</v>
      </c>
      <c r="BC28">
        <f t="shared" si="18"/>
        <v>0</v>
      </c>
      <c r="BD28">
        <f t="shared" si="9"/>
        <v>1</v>
      </c>
      <c r="BE28">
        <f t="shared" si="10"/>
        <v>0.33333333333333331</v>
      </c>
      <c r="BF28">
        <f t="shared" si="11"/>
        <v>0.5</v>
      </c>
      <c r="BH28">
        <f t="shared" si="12"/>
        <v>1</v>
      </c>
      <c r="BI28">
        <f t="shared" si="13"/>
        <v>0</v>
      </c>
      <c r="BJ28">
        <f t="shared" si="14"/>
        <v>5</v>
      </c>
      <c r="BK28">
        <f t="shared" si="15"/>
        <v>2</v>
      </c>
    </row>
    <row r="29" spans="1:63" ht="12.75" x14ac:dyDescent="0.2">
      <c r="A29" s="2">
        <v>42500.653022766201</v>
      </c>
      <c r="B29" s="1" t="s">
        <v>102</v>
      </c>
      <c r="C29" s="1">
        <v>20</v>
      </c>
      <c r="D29" s="1" t="s">
        <v>31</v>
      </c>
      <c r="E29" s="1" t="s">
        <v>49</v>
      </c>
      <c r="F29" s="1" t="s">
        <v>38</v>
      </c>
      <c r="G29" s="1" t="s">
        <v>39</v>
      </c>
      <c r="H29" s="1" t="s">
        <v>46</v>
      </c>
      <c r="I29" s="1" t="s">
        <v>103</v>
      </c>
      <c r="J29" s="1" t="s">
        <v>104</v>
      </c>
      <c r="K29" s="1" t="s">
        <v>105</v>
      </c>
      <c r="L29" s="1">
        <v>6</v>
      </c>
      <c r="M29" s="1">
        <v>6</v>
      </c>
      <c r="N29" s="1">
        <v>5</v>
      </c>
      <c r="O29" s="1">
        <v>6</v>
      </c>
      <c r="P29" s="1">
        <v>6</v>
      </c>
      <c r="Q29" s="1">
        <v>3</v>
      </c>
      <c r="R29" s="1">
        <v>7</v>
      </c>
      <c r="S29" s="1">
        <v>3</v>
      </c>
      <c r="T29" s="1" t="s">
        <v>106</v>
      </c>
      <c r="U29" s="1">
        <v>28</v>
      </c>
      <c r="AC29">
        <f t="shared" si="0"/>
        <v>1</v>
      </c>
      <c r="AD29">
        <f t="shared" si="1"/>
        <v>0</v>
      </c>
      <c r="AE29">
        <f t="shared" si="2"/>
        <v>1</v>
      </c>
      <c r="AF29">
        <f t="shared" si="3"/>
        <v>1</v>
      </c>
      <c r="AG29">
        <f t="shared" si="4"/>
        <v>0</v>
      </c>
      <c r="AH29">
        <f t="shared" si="5"/>
        <v>0</v>
      </c>
      <c r="AI29">
        <f t="shared" si="6"/>
        <v>0</v>
      </c>
      <c r="AJ29">
        <f t="shared" si="7"/>
        <v>0</v>
      </c>
      <c r="BB29">
        <f t="shared" si="17"/>
        <v>3</v>
      </c>
      <c r="BC29">
        <f t="shared" si="18"/>
        <v>0</v>
      </c>
      <c r="BD29">
        <f t="shared" si="9"/>
        <v>1</v>
      </c>
      <c r="BE29">
        <f t="shared" si="10"/>
        <v>1</v>
      </c>
      <c r="BF29">
        <f t="shared" si="11"/>
        <v>1</v>
      </c>
      <c r="BH29">
        <f t="shared" si="12"/>
        <v>3</v>
      </c>
      <c r="BI29">
        <f t="shared" si="13"/>
        <v>0</v>
      </c>
      <c r="BJ29">
        <f t="shared" si="14"/>
        <v>5</v>
      </c>
      <c r="BK29">
        <f t="shared" si="15"/>
        <v>0</v>
      </c>
    </row>
    <row r="30" spans="1:63" ht="12.75" x14ac:dyDescent="0.2">
      <c r="A30" s="2">
        <v>42500.654773761577</v>
      </c>
      <c r="B30" s="1" t="s">
        <v>107</v>
      </c>
      <c r="C30" s="1">
        <v>21</v>
      </c>
      <c r="D30" s="1" t="s">
        <v>31</v>
      </c>
      <c r="E30" s="1" t="s">
        <v>49</v>
      </c>
      <c r="F30" s="1" t="s">
        <v>23</v>
      </c>
      <c r="G30" s="1" t="s">
        <v>34</v>
      </c>
      <c r="H30" s="1" t="s">
        <v>46</v>
      </c>
      <c r="I30" s="1" t="s">
        <v>57</v>
      </c>
      <c r="J30" s="1" t="s">
        <v>36</v>
      </c>
      <c r="K30" s="1" t="s">
        <v>43</v>
      </c>
      <c r="L30" s="1">
        <v>1</v>
      </c>
      <c r="M30" s="1">
        <v>4</v>
      </c>
      <c r="N30" s="1">
        <v>5</v>
      </c>
      <c r="O30" s="1">
        <v>3</v>
      </c>
      <c r="P30" s="1">
        <v>6</v>
      </c>
      <c r="Q30" s="1">
        <v>6</v>
      </c>
      <c r="R30" s="1">
        <v>7</v>
      </c>
      <c r="S30" s="1">
        <v>4</v>
      </c>
      <c r="U30" s="1">
        <v>29</v>
      </c>
      <c r="AC30">
        <f t="shared" si="0"/>
        <v>1</v>
      </c>
      <c r="AD30">
        <f t="shared" si="1"/>
        <v>0</v>
      </c>
      <c r="AE30">
        <f t="shared" si="2"/>
        <v>1</v>
      </c>
      <c r="AF30">
        <f t="shared" si="3"/>
        <v>1</v>
      </c>
      <c r="AG30">
        <f t="shared" si="4"/>
        <v>0</v>
      </c>
      <c r="AH30">
        <f t="shared" si="5"/>
        <v>0</v>
      </c>
      <c r="AI30">
        <f t="shared" si="6"/>
        <v>0</v>
      </c>
      <c r="AJ30">
        <f t="shared" si="7"/>
        <v>0</v>
      </c>
      <c r="BB30">
        <f t="shared" si="17"/>
        <v>3</v>
      </c>
      <c r="BC30">
        <f t="shared" si="18"/>
        <v>0</v>
      </c>
      <c r="BD30">
        <f t="shared" si="9"/>
        <v>1</v>
      </c>
      <c r="BE30">
        <f t="shared" si="10"/>
        <v>1</v>
      </c>
      <c r="BF30">
        <f t="shared" si="11"/>
        <v>1</v>
      </c>
      <c r="BH30">
        <f t="shared" si="12"/>
        <v>3</v>
      </c>
      <c r="BI30">
        <f t="shared" si="13"/>
        <v>0</v>
      </c>
      <c r="BJ30">
        <f t="shared" si="14"/>
        <v>5</v>
      </c>
      <c r="BK30">
        <f t="shared" si="15"/>
        <v>0</v>
      </c>
    </row>
    <row r="31" spans="1:63" ht="12.75" x14ac:dyDescent="0.2">
      <c r="A31" s="2">
        <v>42500.656455393517</v>
      </c>
      <c r="B31" s="1" t="s">
        <v>108</v>
      </c>
      <c r="C31" s="1">
        <v>21</v>
      </c>
      <c r="D31" s="1" t="s">
        <v>21</v>
      </c>
      <c r="E31" s="1" t="s">
        <v>49</v>
      </c>
      <c r="F31" s="1" t="s">
        <v>23</v>
      </c>
      <c r="G31" s="1" t="s">
        <v>34</v>
      </c>
      <c r="H31" s="1" t="s">
        <v>60</v>
      </c>
      <c r="I31" s="1" t="s">
        <v>50</v>
      </c>
      <c r="J31" s="1" t="s">
        <v>47</v>
      </c>
      <c r="K31" s="1" t="s">
        <v>43</v>
      </c>
      <c r="L31" s="1">
        <v>5</v>
      </c>
      <c r="M31" s="1">
        <v>7</v>
      </c>
      <c r="N31" s="1">
        <v>6</v>
      </c>
      <c r="O31" s="1">
        <v>3</v>
      </c>
      <c r="P31" s="1">
        <v>6</v>
      </c>
      <c r="Q31" s="1">
        <v>6</v>
      </c>
      <c r="R31" s="1">
        <v>6</v>
      </c>
      <c r="S31" s="1">
        <v>6</v>
      </c>
      <c r="T31" s="1" t="s">
        <v>109</v>
      </c>
      <c r="U31" s="1">
        <v>30</v>
      </c>
      <c r="AC31">
        <f t="shared" si="0"/>
        <v>1</v>
      </c>
      <c r="AD31">
        <f t="shared" si="1"/>
        <v>0</v>
      </c>
      <c r="AE31">
        <f t="shared" si="2"/>
        <v>1</v>
      </c>
      <c r="AF31">
        <f t="shared" si="3"/>
        <v>1</v>
      </c>
      <c r="AG31">
        <f t="shared" si="4"/>
        <v>1</v>
      </c>
      <c r="AH31">
        <f t="shared" si="5"/>
        <v>0</v>
      </c>
      <c r="AI31">
        <f t="shared" si="6"/>
        <v>1</v>
      </c>
      <c r="AJ31">
        <f t="shared" si="7"/>
        <v>0</v>
      </c>
      <c r="BB31">
        <f t="shared" si="17"/>
        <v>3</v>
      </c>
      <c r="BC31">
        <f t="shared" si="18"/>
        <v>2</v>
      </c>
      <c r="BD31">
        <f t="shared" si="9"/>
        <v>0.6</v>
      </c>
      <c r="BE31">
        <f t="shared" si="10"/>
        <v>1</v>
      </c>
      <c r="BF31">
        <f t="shared" si="11"/>
        <v>0.74999999999999989</v>
      </c>
      <c r="BH31">
        <f t="shared" si="12"/>
        <v>3</v>
      </c>
      <c r="BI31">
        <f t="shared" si="13"/>
        <v>2</v>
      </c>
      <c r="BJ31">
        <f t="shared" si="14"/>
        <v>3</v>
      </c>
      <c r="BK31">
        <f t="shared" si="15"/>
        <v>0</v>
      </c>
    </row>
    <row r="32" spans="1:63" ht="12.75" x14ac:dyDescent="0.2">
      <c r="A32" s="2">
        <v>42500.657337500001</v>
      </c>
      <c r="B32" s="1" t="s">
        <v>110</v>
      </c>
      <c r="C32" s="1">
        <v>42</v>
      </c>
      <c r="D32" s="1" t="s">
        <v>21</v>
      </c>
      <c r="E32" s="1" t="s">
        <v>55</v>
      </c>
      <c r="F32" s="1" t="s">
        <v>38</v>
      </c>
      <c r="G32" s="1" t="s">
        <v>39</v>
      </c>
      <c r="H32" s="1" t="s">
        <v>111</v>
      </c>
      <c r="I32" s="1" t="s">
        <v>41</v>
      </c>
      <c r="J32" s="1" t="s">
        <v>42</v>
      </c>
      <c r="K32" s="1" t="s">
        <v>68</v>
      </c>
      <c r="L32" s="1">
        <v>4</v>
      </c>
      <c r="M32" s="1">
        <v>4</v>
      </c>
      <c r="N32" s="1">
        <v>6</v>
      </c>
      <c r="O32" s="1">
        <v>6</v>
      </c>
      <c r="P32" s="1">
        <v>6</v>
      </c>
      <c r="Q32" s="1">
        <v>6</v>
      </c>
      <c r="R32" s="1">
        <v>6</v>
      </c>
      <c r="S32" s="1">
        <v>5</v>
      </c>
      <c r="U32" s="1">
        <v>31</v>
      </c>
      <c r="AC32">
        <f t="shared" si="0"/>
        <v>1</v>
      </c>
      <c r="AD32">
        <f t="shared" si="1"/>
        <v>0</v>
      </c>
      <c r="AE32">
        <f t="shared" si="2"/>
        <v>0</v>
      </c>
      <c r="AF32">
        <f t="shared" si="3"/>
        <v>1</v>
      </c>
      <c r="AG32">
        <f t="shared" si="4"/>
        <v>0</v>
      </c>
      <c r="AH32">
        <f t="shared" si="5"/>
        <v>0</v>
      </c>
      <c r="AI32">
        <f t="shared" si="6"/>
        <v>0</v>
      </c>
      <c r="AJ32">
        <f t="shared" si="7"/>
        <v>0</v>
      </c>
      <c r="BB32">
        <f t="shared" si="17"/>
        <v>2</v>
      </c>
      <c r="BC32">
        <f t="shared" si="18"/>
        <v>0</v>
      </c>
      <c r="BD32">
        <f t="shared" si="9"/>
        <v>1</v>
      </c>
      <c r="BE32">
        <f t="shared" si="10"/>
        <v>0.66666666666666663</v>
      </c>
      <c r="BF32">
        <f t="shared" si="11"/>
        <v>0.8</v>
      </c>
      <c r="BH32">
        <f t="shared" si="12"/>
        <v>2</v>
      </c>
      <c r="BI32">
        <f t="shared" si="13"/>
        <v>0</v>
      </c>
      <c r="BJ32">
        <f t="shared" si="14"/>
        <v>5</v>
      </c>
      <c r="BK32">
        <f t="shared" si="15"/>
        <v>1</v>
      </c>
    </row>
    <row r="33" spans="1:63" ht="12.75" x14ac:dyDescent="0.2">
      <c r="A33" s="2">
        <v>42500.659457268514</v>
      </c>
      <c r="B33" s="1" t="s">
        <v>112</v>
      </c>
      <c r="C33" s="1">
        <v>11</v>
      </c>
      <c r="D33" s="1" t="s">
        <v>31</v>
      </c>
      <c r="E33" s="1" t="s">
        <v>113</v>
      </c>
      <c r="F33" s="1" t="s">
        <v>38</v>
      </c>
      <c r="G33" s="1" t="s">
        <v>39</v>
      </c>
      <c r="H33" s="1" t="s">
        <v>78</v>
      </c>
      <c r="I33" s="1" t="s">
        <v>41</v>
      </c>
      <c r="J33" s="1" t="s">
        <v>27</v>
      </c>
      <c r="K33" s="1" t="s">
        <v>43</v>
      </c>
      <c r="L33" s="1">
        <v>7</v>
      </c>
      <c r="M33" s="1">
        <v>7</v>
      </c>
      <c r="N33" s="1">
        <v>7</v>
      </c>
      <c r="O33" s="1">
        <v>1</v>
      </c>
      <c r="P33" s="1">
        <v>7</v>
      </c>
      <c r="Q33" s="1">
        <v>7</v>
      </c>
      <c r="R33" s="1">
        <v>7</v>
      </c>
      <c r="S33" s="1">
        <v>5</v>
      </c>
      <c r="U33" s="1">
        <v>32</v>
      </c>
      <c r="AC33">
        <f t="shared" si="0"/>
        <v>1</v>
      </c>
      <c r="AD33">
        <f t="shared" si="1"/>
        <v>0</v>
      </c>
      <c r="AE33">
        <f t="shared" si="2"/>
        <v>1</v>
      </c>
      <c r="AF33">
        <f t="shared" si="3"/>
        <v>1</v>
      </c>
      <c r="AG33">
        <f t="shared" si="4"/>
        <v>0</v>
      </c>
      <c r="AH33">
        <f t="shared" si="5"/>
        <v>0</v>
      </c>
      <c r="AI33">
        <f t="shared" si="6"/>
        <v>1</v>
      </c>
      <c r="AJ33">
        <f t="shared" si="7"/>
        <v>0</v>
      </c>
      <c r="BB33">
        <f t="shared" si="17"/>
        <v>3</v>
      </c>
      <c r="BC33">
        <f t="shared" si="18"/>
        <v>1</v>
      </c>
      <c r="BD33">
        <f t="shared" si="9"/>
        <v>0.75</v>
      </c>
      <c r="BE33">
        <f t="shared" si="10"/>
        <v>1</v>
      </c>
      <c r="BF33">
        <f t="shared" si="11"/>
        <v>0.8571428571428571</v>
      </c>
      <c r="BH33">
        <f t="shared" si="12"/>
        <v>3</v>
      </c>
      <c r="BI33">
        <f t="shared" si="13"/>
        <v>1</v>
      </c>
      <c r="BJ33">
        <f t="shared" si="14"/>
        <v>4</v>
      </c>
      <c r="BK33">
        <f t="shared" si="15"/>
        <v>0</v>
      </c>
    </row>
    <row r="34" spans="1:63" ht="12.75" x14ac:dyDescent="0.2">
      <c r="A34" s="2">
        <v>42500.660496759258</v>
      </c>
      <c r="B34" s="1" t="s">
        <v>114</v>
      </c>
      <c r="C34" s="1">
        <v>11</v>
      </c>
      <c r="D34" s="1" t="s">
        <v>31</v>
      </c>
      <c r="E34" s="1" t="s">
        <v>113</v>
      </c>
      <c r="F34" s="1" t="s">
        <v>38</v>
      </c>
      <c r="G34" s="1" t="s">
        <v>39</v>
      </c>
      <c r="H34" s="1" t="s">
        <v>40</v>
      </c>
      <c r="I34" s="1" t="s">
        <v>61</v>
      </c>
      <c r="J34" s="1" t="s">
        <v>115</v>
      </c>
      <c r="K34" s="1" t="s">
        <v>116</v>
      </c>
      <c r="L34" s="1">
        <v>3</v>
      </c>
      <c r="M34" s="1">
        <v>4</v>
      </c>
      <c r="N34" s="1">
        <v>6</v>
      </c>
      <c r="O34" s="1">
        <v>5</v>
      </c>
      <c r="P34" s="1">
        <v>7</v>
      </c>
      <c r="Q34" s="1">
        <v>7</v>
      </c>
      <c r="R34" s="1">
        <v>6</v>
      </c>
      <c r="U34" s="1">
        <v>33</v>
      </c>
      <c r="AC34">
        <f t="shared" si="0"/>
        <v>1</v>
      </c>
      <c r="AD34">
        <f t="shared" si="1"/>
        <v>0</v>
      </c>
      <c r="AE34">
        <f t="shared" si="2"/>
        <v>0</v>
      </c>
      <c r="AF34">
        <f t="shared" si="3"/>
        <v>0</v>
      </c>
      <c r="AG34">
        <f t="shared" si="4"/>
        <v>0</v>
      </c>
      <c r="AH34">
        <f t="shared" si="5"/>
        <v>0</v>
      </c>
      <c r="AI34">
        <f t="shared" si="6"/>
        <v>0</v>
      </c>
      <c r="AJ34">
        <f t="shared" si="7"/>
        <v>0</v>
      </c>
      <c r="BB34">
        <f t="shared" si="17"/>
        <v>1</v>
      </c>
      <c r="BC34">
        <f t="shared" si="18"/>
        <v>0</v>
      </c>
      <c r="BD34">
        <f t="shared" si="9"/>
        <v>1</v>
      </c>
      <c r="BE34">
        <f t="shared" si="10"/>
        <v>0.33333333333333331</v>
      </c>
      <c r="BF34">
        <f t="shared" si="11"/>
        <v>0.5</v>
      </c>
      <c r="BH34">
        <f t="shared" si="12"/>
        <v>1</v>
      </c>
      <c r="BI34">
        <f t="shared" si="13"/>
        <v>0</v>
      </c>
      <c r="BJ34">
        <f t="shared" si="14"/>
        <v>5</v>
      </c>
      <c r="BK34">
        <f t="shared" si="15"/>
        <v>2</v>
      </c>
    </row>
    <row r="35" spans="1:63" ht="12.75" x14ac:dyDescent="0.2">
      <c r="A35" s="2">
        <v>42500.661115057868</v>
      </c>
      <c r="B35" s="1" t="s">
        <v>117</v>
      </c>
      <c r="C35" s="1">
        <v>15</v>
      </c>
      <c r="D35" s="1" t="s">
        <v>31</v>
      </c>
      <c r="E35" s="1" t="s">
        <v>45</v>
      </c>
      <c r="F35" s="1" t="s">
        <v>38</v>
      </c>
      <c r="G35" s="1" t="s">
        <v>39</v>
      </c>
      <c r="U35" s="1">
        <v>34</v>
      </c>
      <c r="AC35">
        <f t="shared" si="0"/>
        <v>0</v>
      </c>
      <c r="AD35">
        <f t="shared" si="1"/>
        <v>0</v>
      </c>
      <c r="AE35">
        <f t="shared" si="2"/>
        <v>0</v>
      </c>
      <c r="AF35">
        <f t="shared" si="3"/>
        <v>0</v>
      </c>
      <c r="AG35">
        <f t="shared" si="4"/>
        <v>0</v>
      </c>
      <c r="AH35">
        <f t="shared" si="5"/>
        <v>0</v>
      </c>
      <c r="AI35">
        <f t="shared" si="6"/>
        <v>0</v>
      </c>
      <c r="AJ35">
        <f t="shared" si="7"/>
        <v>0</v>
      </c>
      <c r="BB35">
        <f t="shared" si="17"/>
        <v>0</v>
      </c>
      <c r="BC35">
        <f t="shared" si="18"/>
        <v>0</v>
      </c>
      <c r="BD35" t="str">
        <f t="shared" si="9"/>
        <v>NA</v>
      </c>
      <c r="BE35">
        <f t="shared" si="10"/>
        <v>0</v>
      </c>
      <c r="BF35" t="str">
        <f t="shared" si="11"/>
        <v>NA</v>
      </c>
      <c r="BH35">
        <f t="shared" si="12"/>
        <v>0</v>
      </c>
      <c r="BI35">
        <f t="shared" si="13"/>
        <v>0</v>
      </c>
      <c r="BJ35">
        <f t="shared" si="14"/>
        <v>5</v>
      </c>
      <c r="BK35">
        <f t="shared" si="15"/>
        <v>3</v>
      </c>
    </row>
    <row r="36" spans="1:63" ht="12.75" x14ac:dyDescent="0.2">
      <c r="A36" s="2">
        <v>42500.664768472227</v>
      </c>
      <c r="B36" s="1" t="s">
        <v>118</v>
      </c>
      <c r="C36" s="1">
        <v>13</v>
      </c>
      <c r="D36" s="1" t="s">
        <v>31</v>
      </c>
      <c r="E36" s="1" t="s">
        <v>113</v>
      </c>
      <c r="F36" s="1" t="s">
        <v>23</v>
      </c>
      <c r="G36" s="1" t="s">
        <v>119</v>
      </c>
      <c r="H36" s="1" t="s">
        <v>46</v>
      </c>
      <c r="I36" s="1" t="s">
        <v>28</v>
      </c>
      <c r="J36" s="1" t="s">
        <v>76</v>
      </c>
      <c r="K36" s="1" t="s">
        <v>105</v>
      </c>
      <c r="L36" s="1">
        <v>5</v>
      </c>
      <c r="M36" s="1">
        <v>6</v>
      </c>
      <c r="N36" s="1">
        <v>6</v>
      </c>
      <c r="O36" s="1">
        <v>6</v>
      </c>
      <c r="P36" s="1">
        <v>7</v>
      </c>
      <c r="Q36" s="1">
        <v>7</v>
      </c>
      <c r="R36" s="1">
        <v>6</v>
      </c>
      <c r="S36" s="1">
        <v>7</v>
      </c>
      <c r="U36" s="1">
        <v>35</v>
      </c>
      <c r="AC36">
        <f t="shared" si="0"/>
        <v>1</v>
      </c>
      <c r="AD36">
        <f t="shared" si="1"/>
        <v>0</v>
      </c>
      <c r="AE36">
        <f t="shared" si="2"/>
        <v>1</v>
      </c>
      <c r="AF36">
        <f t="shared" si="3"/>
        <v>1</v>
      </c>
      <c r="AG36">
        <f t="shared" si="4"/>
        <v>0</v>
      </c>
      <c r="AH36">
        <f t="shared" si="5"/>
        <v>0</v>
      </c>
      <c r="AI36">
        <f t="shared" si="6"/>
        <v>0</v>
      </c>
      <c r="AJ36">
        <f t="shared" si="7"/>
        <v>0</v>
      </c>
      <c r="BB36">
        <f t="shared" si="17"/>
        <v>3</v>
      </c>
      <c r="BC36">
        <f t="shared" si="18"/>
        <v>0</v>
      </c>
      <c r="BD36">
        <f t="shared" si="9"/>
        <v>1</v>
      </c>
      <c r="BE36">
        <f t="shared" si="10"/>
        <v>1</v>
      </c>
      <c r="BF36">
        <f t="shared" si="11"/>
        <v>1</v>
      </c>
      <c r="BH36">
        <f t="shared" si="12"/>
        <v>3</v>
      </c>
      <c r="BI36">
        <f t="shared" si="13"/>
        <v>0</v>
      </c>
      <c r="BJ36">
        <f t="shared" si="14"/>
        <v>5</v>
      </c>
      <c r="BK36">
        <f t="shared" si="15"/>
        <v>0</v>
      </c>
    </row>
    <row r="37" spans="1:63" ht="12.75" x14ac:dyDescent="0.2">
      <c r="A37" s="2">
        <v>42500.665984918982</v>
      </c>
      <c r="B37" s="1" t="s">
        <v>120</v>
      </c>
      <c r="C37" s="1">
        <v>17</v>
      </c>
      <c r="D37" s="1" t="s">
        <v>31</v>
      </c>
      <c r="E37" s="1" t="s">
        <v>45</v>
      </c>
      <c r="F37" s="1" t="s">
        <v>23</v>
      </c>
      <c r="G37" s="1" t="s">
        <v>34</v>
      </c>
      <c r="H37" s="1" t="s">
        <v>46</v>
      </c>
      <c r="I37" s="1" t="s">
        <v>61</v>
      </c>
      <c r="J37" s="1" t="s">
        <v>42</v>
      </c>
      <c r="K37" s="1" t="s">
        <v>51</v>
      </c>
      <c r="L37" s="1">
        <v>5</v>
      </c>
      <c r="M37" s="1">
        <v>5</v>
      </c>
      <c r="N37" s="1">
        <v>4</v>
      </c>
      <c r="O37" s="1">
        <v>6</v>
      </c>
      <c r="P37" s="1">
        <v>5</v>
      </c>
      <c r="Q37" s="1">
        <v>6</v>
      </c>
      <c r="R37" s="1">
        <v>7</v>
      </c>
      <c r="S37" s="1">
        <v>3</v>
      </c>
      <c r="U37" s="1">
        <v>36</v>
      </c>
      <c r="AC37">
        <f t="shared" si="0"/>
        <v>1</v>
      </c>
      <c r="AD37">
        <f t="shared" si="1"/>
        <v>0</v>
      </c>
      <c r="AE37">
        <f t="shared" si="2"/>
        <v>1</v>
      </c>
      <c r="AF37">
        <f t="shared" si="3"/>
        <v>1</v>
      </c>
      <c r="AG37">
        <f t="shared" si="4"/>
        <v>0</v>
      </c>
      <c r="AH37">
        <f t="shared" si="5"/>
        <v>0</v>
      </c>
      <c r="AI37">
        <f t="shared" si="6"/>
        <v>0</v>
      </c>
      <c r="AJ37">
        <f t="shared" si="7"/>
        <v>0</v>
      </c>
      <c r="BB37">
        <f t="shared" si="17"/>
        <v>3</v>
      </c>
      <c r="BC37">
        <f t="shared" si="18"/>
        <v>0</v>
      </c>
      <c r="BD37">
        <f t="shared" si="9"/>
        <v>1</v>
      </c>
      <c r="BE37">
        <f t="shared" si="10"/>
        <v>1</v>
      </c>
      <c r="BF37">
        <f t="shared" si="11"/>
        <v>1</v>
      </c>
      <c r="BH37">
        <f t="shared" si="12"/>
        <v>3</v>
      </c>
      <c r="BI37">
        <f t="shared" si="13"/>
        <v>0</v>
      </c>
      <c r="BJ37">
        <f t="shared" si="14"/>
        <v>5</v>
      </c>
      <c r="BK37">
        <f t="shared" si="15"/>
        <v>0</v>
      </c>
    </row>
    <row r="38" spans="1:63" ht="12.75" x14ac:dyDescent="0.2">
      <c r="A38" s="2">
        <v>42500.666872222224</v>
      </c>
      <c r="D38" s="1" t="s">
        <v>21</v>
      </c>
      <c r="E38" s="1" t="s">
        <v>45</v>
      </c>
      <c r="F38" s="1" t="s">
        <v>38</v>
      </c>
      <c r="G38" s="1" t="s">
        <v>39</v>
      </c>
      <c r="H38" s="1" t="s">
        <v>35</v>
      </c>
      <c r="I38" s="1" t="s">
        <v>57</v>
      </c>
      <c r="J38" s="1" t="s">
        <v>36</v>
      </c>
      <c r="K38" s="1" t="s">
        <v>43</v>
      </c>
      <c r="L38" s="1">
        <v>4</v>
      </c>
      <c r="M38" s="1">
        <v>7</v>
      </c>
      <c r="N38" s="1">
        <v>5</v>
      </c>
      <c r="O38" s="1">
        <v>7</v>
      </c>
      <c r="P38" s="1">
        <v>7</v>
      </c>
      <c r="Q38" s="1">
        <v>7</v>
      </c>
      <c r="R38" s="1">
        <v>7</v>
      </c>
      <c r="S38" s="1">
        <v>7</v>
      </c>
      <c r="U38" s="1">
        <v>37</v>
      </c>
      <c r="AC38">
        <f t="shared" si="0"/>
        <v>1</v>
      </c>
      <c r="AD38">
        <f t="shared" si="1"/>
        <v>0</v>
      </c>
      <c r="AE38">
        <f t="shared" si="2"/>
        <v>1</v>
      </c>
      <c r="AF38">
        <f t="shared" si="3"/>
        <v>0</v>
      </c>
      <c r="AG38">
        <f t="shared" si="4"/>
        <v>0</v>
      </c>
      <c r="AH38">
        <f t="shared" si="5"/>
        <v>0</v>
      </c>
      <c r="AI38">
        <f t="shared" si="6"/>
        <v>0</v>
      </c>
      <c r="AJ38">
        <f t="shared" si="7"/>
        <v>0</v>
      </c>
      <c r="BB38">
        <f t="shared" si="17"/>
        <v>2</v>
      </c>
      <c r="BC38">
        <f t="shared" si="18"/>
        <v>0</v>
      </c>
      <c r="BD38">
        <f t="shared" si="9"/>
        <v>1</v>
      </c>
      <c r="BE38">
        <f t="shared" si="10"/>
        <v>0.66666666666666663</v>
      </c>
      <c r="BF38">
        <f t="shared" si="11"/>
        <v>0.8</v>
      </c>
      <c r="BH38">
        <f t="shared" si="12"/>
        <v>2</v>
      </c>
      <c r="BI38">
        <f t="shared" si="13"/>
        <v>0</v>
      </c>
      <c r="BJ38">
        <f t="shared" si="14"/>
        <v>5</v>
      </c>
      <c r="BK38">
        <f t="shared" si="15"/>
        <v>1</v>
      </c>
    </row>
    <row r="39" spans="1:63" ht="12.75" x14ac:dyDescent="0.2">
      <c r="A39" s="2">
        <v>42500.668211284719</v>
      </c>
      <c r="C39" s="1">
        <v>16</v>
      </c>
      <c r="D39" s="1" t="s">
        <v>31</v>
      </c>
      <c r="E39" s="1" t="s">
        <v>45</v>
      </c>
      <c r="F39" s="1" t="s">
        <v>38</v>
      </c>
      <c r="G39" s="1" t="s">
        <v>22</v>
      </c>
      <c r="H39" s="1" t="s">
        <v>40</v>
      </c>
      <c r="I39" s="1" t="s">
        <v>41</v>
      </c>
      <c r="L39" s="1">
        <v>5</v>
      </c>
      <c r="M39" s="1">
        <v>7</v>
      </c>
      <c r="N39" s="1">
        <v>7</v>
      </c>
      <c r="O39" s="1">
        <v>7</v>
      </c>
      <c r="P39" s="1">
        <v>6</v>
      </c>
      <c r="Q39" s="1">
        <v>6</v>
      </c>
      <c r="R39" s="1">
        <v>7</v>
      </c>
      <c r="S39" s="1">
        <v>3</v>
      </c>
      <c r="U39" s="1">
        <v>38</v>
      </c>
      <c r="AC39">
        <f t="shared" si="0"/>
        <v>1</v>
      </c>
      <c r="AD39">
        <f t="shared" si="1"/>
        <v>0</v>
      </c>
      <c r="AE39">
        <f t="shared" si="2"/>
        <v>0</v>
      </c>
      <c r="AF39">
        <f t="shared" si="3"/>
        <v>0</v>
      </c>
      <c r="AG39">
        <f t="shared" si="4"/>
        <v>0</v>
      </c>
      <c r="AH39">
        <f t="shared" si="5"/>
        <v>0</v>
      </c>
      <c r="AI39">
        <f t="shared" si="6"/>
        <v>0</v>
      </c>
      <c r="AJ39">
        <f t="shared" si="7"/>
        <v>0</v>
      </c>
      <c r="BB39">
        <f t="shared" si="17"/>
        <v>1</v>
      </c>
      <c r="BC39">
        <f t="shared" si="18"/>
        <v>0</v>
      </c>
      <c r="BD39">
        <f t="shared" si="9"/>
        <v>1</v>
      </c>
      <c r="BE39">
        <f t="shared" si="10"/>
        <v>0.33333333333333331</v>
      </c>
      <c r="BF39">
        <f t="shared" si="11"/>
        <v>0.5</v>
      </c>
      <c r="BH39">
        <f t="shared" si="12"/>
        <v>1</v>
      </c>
      <c r="BI39">
        <f t="shared" si="13"/>
        <v>0</v>
      </c>
      <c r="BJ39">
        <f t="shared" si="14"/>
        <v>5</v>
      </c>
      <c r="BK39">
        <f t="shared" si="15"/>
        <v>2</v>
      </c>
    </row>
    <row r="40" spans="1:63" ht="12.75" x14ac:dyDescent="0.2">
      <c r="A40" s="2">
        <v>42500.669339189815</v>
      </c>
      <c r="C40" s="1">
        <v>11</v>
      </c>
      <c r="D40" s="1" t="s">
        <v>21</v>
      </c>
      <c r="F40" s="1" t="s">
        <v>38</v>
      </c>
      <c r="G40" s="1" t="s">
        <v>22</v>
      </c>
      <c r="H40" s="1" t="s">
        <v>35</v>
      </c>
      <c r="I40" s="1" t="s">
        <v>57</v>
      </c>
      <c r="J40" s="1" t="s">
        <v>36</v>
      </c>
      <c r="K40" s="1" t="s">
        <v>43</v>
      </c>
      <c r="L40" s="1">
        <v>6</v>
      </c>
      <c r="M40" s="1">
        <v>6</v>
      </c>
      <c r="N40" s="1">
        <v>1</v>
      </c>
      <c r="O40" s="1">
        <v>1</v>
      </c>
      <c r="P40" s="1">
        <v>3</v>
      </c>
      <c r="Q40" s="1">
        <v>1</v>
      </c>
      <c r="R40" s="1">
        <v>7</v>
      </c>
      <c r="S40" s="1">
        <v>1</v>
      </c>
      <c r="U40" s="1">
        <v>39</v>
      </c>
      <c r="AC40">
        <f t="shared" si="0"/>
        <v>1</v>
      </c>
      <c r="AD40">
        <f t="shared" si="1"/>
        <v>0</v>
      </c>
      <c r="AE40">
        <f t="shared" si="2"/>
        <v>1</v>
      </c>
      <c r="AF40">
        <f t="shared" si="3"/>
        <v>0</v>
      </c>
      <c r="AG40">
        <f t="shared" si="4"/>
        <v>0</v>
      </c>
      <c r="AH40">
        <f t="shared" si="5"/>
        <v>0</v>
      </c>
      <c r="AI40">
        <f t="shared" si="6"/>
        <v>0</v>
      </c>
      <c r="AJ40">
        <f t="shared" si="7"/>
        <v>0</v>
      </c>
      <c r="BB40">
        <f t="shared" si="17"/>
        <v>2</v>
      </c>
      <c r="BC40">
        <f t="shared" si="18"/>
        <v>0</v>
      </c>
      <c r="BD40">
        <f t="shared" si="9"/>
        <v>1</v>
      </c>
      <c r="BE40">
        <f t="shared" si="10"/>
        <v>0.66666666666666663</v>
      </c>
      <c r="BF40">
        <f t="shared" si="11"/>
        <v>0.8</v>
      </c>
      <c r="BH40">
        <f t="shared" si="12"/>
        <v>2</v>
      </c>
      <c r="BI40">
        <f t="shared" si="13"/>
        <v>0</v>
      </c>
      <c r="BJ40">
        <f t="shared" si="14"/>
        <v>5</v>
      </c>
      <c r="BK40">
        <f t="shared" si="15"/>
        <v>1</v>
      </c>
    </row>
    <row r="41" spans="1:63" ht="12.75" x14ac:dyDescent="0.2">
      <c r="A41" s="2">
        <v>42500.671104733796</v>
      </c>
      <c r="B41" s="1" t="s">
        <v>121</v>
      </c>
      <c r="C41" s="1">
        <v>19</v>
      </c>
      <c r="D41" s="1" t="s">
        <v>21</v>
      </c>
      <c r="E41" s="1" t="s">
        <v>49</v>
      </c>
      <c r="F41" s="1" t="s">
        <v>33</v>
      </c>
      <c r="G41" s="1" t="s">
        <v>34</v>
      </c>
      <c r="H41" s="1" t="s">
        <v>122</v>
      </c>
      <c r="I41" s="1" t="s">
        <v>123</v>
      </c>
      <c r="J41" s="1" t="s">
        <v>104</v>
      </c>
      <c r="K41" s="1" t="s">
        <v>124</v>
      </c>
      <c r="L41" s="1">
        <v>5</v>
      </c>
      <c r="M41" s="1">
        <v>7</v>
      </c>
      <c r="N41" s="1">
        <v>1</v>
      </c>
      <c r="O41" s="1">
        <v>4</v>
      </c>
      <c r="P41" s="1">
        <v>4</v>
      </c>
      <c r="Q41" s="1">
        <v>2</v>
      </c>
      <c r="R41" s="1">
        <v>3</v>
      </c>
      <c r="S41" s="1">
        <v>6</v>
      </c>
      <c r="T41" s="1" t="s">
        <v>125</v>
      </c>
      <c r="U41" s="1">
        <v>40</v>
      </c>
      <c r="AC41">
        <f t="shared" si="0"/>
        <v>1</v>
      </c>
      <c r="AD41">
        <f t="shared" si="1"/>
        <v>1</v>
      </c>
      <c r="AE41">
        <f t="shared" si="2"/>
        <v>1</v>
      </c>
      <c r="AF41">
        <f t="shared" si="3"/>
        <v>1</v>
      </c>
      <c r="AG41">
        <f t="shared" si="4"/>
        <v>0</v>
      </c>
      <c r="AH41">
        <f t="shared" si="5"/>
        <v>0</v>
      </c>
      <c r="AI41">
        <f t="shared" si="6"/>
        <v>0</v>
      </c>
      <c r="AJ41">
        <f t="shared" si="7"/>
        <v>0</v>
      </c>
      <c r="BB41">
        <f t="shared" si="17"/>
        <v>3</v>
      </c>
      <c r="BC41">
        <f t="shared" si="18"/>
        <v>1</v>
      </c>
      <c r="BD41">
        <f t="shared" si="9"/>
        <v>0.75</v>
      </c>
      <c r="BE41">
        <f t="shared" si="10"/>
        <v>1</v>
      </c>
      <c r="BF41">
        <f t="shared" si="11"/>
        <v>0.8571428571428571</v>
      </c>
      <c r="BH41">
        <f t="shared" si="12"/>
        <v>3</v>
      </c>
      <c r="BI41">
        <f t="shared" si="13"/>
        <v>1</v>
      </c>
      <c r="BJ41">
        <f t="shared" si="14"/>
        <v>4</v>
      </c>
      <c r="BK41">
        <f t="shared" si="15"/>
        <v>0</v>
      </c>
    </row>
    <row r="42" spans="1:63" ht="12.75" x14ac:dyDescent="0.2">
      <c r="A42" s="2">
        <v>42501.588681215275</v>
      </c>
      <c r="D42" s="1" t="s">
        <v>21</v>
      </c>
      <c r="E42" s="1" t="s">
        <v>49</v>
      </c>
      <c r="F42" s="1" t="s">
        <v>33</v>
      </c>
      <c r="G42" s="1" t="s">
        <v>59</v>
      </c>
      <c r="H42" s="1" t="s">
        <v>46</v>
      </c>
      <c r="I42" s="1" t="s">
        <v>61</v>
      </c>
      <c r="J42" s="1" t="s">
        <v>62</v>
      </c>
      <c r="K42" s="1" t="s">
        <v>43</v>
      </c>
      <c r="L42" s="1">
        <v>7</v>
      </c>
      <c r="M42" s="1">
        <v>7</v>
      </c>
      <c r="N42" s="1">
        <v>2</v>
      </c>
      <c r="O42" s="1">
        <v>5</v>
      </c>
      <c r="P42" s="1">
        <v>7</v>
      </c>
      <c r="Q42" s="1">
        <v>7</v>
      </c>
      <c r="R42" s="1">
        <v>7</v>
      </c>
      <c r="S42" s="1">
        <v>1</v>
      </c>
      <c r="U42" s="1">
        <v>41</v>
      </c>
      <c r="AC42">
        <f t="shared" si="0"/>
        <v>1</v>
      </c>
      <c r="AD42">
        <f t="shared" si="1"/>
        <v>0</v>
      </c>
      <c r="AE42">
        <f t="shared" si="2"/>
        <v>1</v>
      </c>
      <c r="AF42">
        <f t="shared" si="3"/>
        <v>1</v>
      </c>
      <c r="AG42">
        <f t="shared" si="4"/>
        <v>0</v>
      </c>
      <c r="AH42">
        <f t="shared" si="5"/>
        <v>0</v>
      </c>
      <c r="AI42">
        <f t="shared" si="6"/>
        <v>0</v>
      </c>
      <c r="AJ42">
        <f t="shared" si="7"/>
        <v>0</v>
      </c>
      <c r="BB42">
        <f t="shared" si="17"/>
        <v>3</v>
      </c>
      <c r="BC42">
        <f t="shared" si="18"/>
        <v>0</v>
      </c>
      <c r="BD42">
        <f t="shared" si="9"/>
        <v>1</v>
      </c>
      <c r="BE42">
        <f t="shared" si="10"/>
        <v>1</v>
      </c>
      <c r="BF42">
        <f t="shared" si="11"/>
        <v>1</v>
      </c>
      <c r="BH42">
        <f t="shared" si="12"/>
        <v>3</v>
      </c>
      <c r="BI42">
        <f t="shared" si="13"/>
        <v>0</v>
      </c>
      <c r="BJ42">
        <f t="shared" si="14"/>
        <v>5</v>
      </c>
      <c r="BK42">
        <f t="shared" si="15"/>
        <v>0</v>
      </c>
    </row>
    <row r="43" spans="1:63" ht="12.75" x14ac:dyDescent="0.2">
      <c r="A43" s="2">
        <v>42501.590328541672</v>
      </c>
      <c r="B43" s="1" t="s">
        <v>126</v>
      </c>
      <c r="C43" s="1">
        <v>32</v>
      </c>
      <c r="D43" s="1" t="s">
        <v>21</v>
      </c>
      <c r="E43" s="1" t="s">
        <v>32</v>
      </c>
      <c r="F43" s="1" t="s">
        <v>25</v>
      </c>
      <c r="G43" s="1" t="s">
        <v>26</v>
      </c>
      <c r="H43" s="1" t="s">
        <v>127</v>
      </c>
      <c r="U43" s="1">
        <v>42</v>
      </c>
      <c r="AC43">
        <f t="shared" si="0"/>
        <v>1</v>
      </c>
      <c r="AD43">
        <f t="shared" si="1"/>
        <v>1</v>
      </c>
      <c r="AE43">
        <f t="shared" si="2"/>
        <v>1</v>
      </c>
      <c r="AF43">
        <f t="shared" si="3"/>
        <v>1</v>
      </c>
      <c r="AG43">
        <f t="shared" si="4"/>
        <v>1</v>
      </c>
      <c r="AH43">
        <f t="shared" si="5"/>
        <v>0</v>
      </c>
      <c r="AI43">
        <f t="shared" si="6"/>
        <v>0</v>
      </c>
      <c r="AJ43">
        <f t="shared" si="7"/>
        <v>0</v>
      </c>
      <c r="BB43">
        <f t="shared" si="17"/>
        <v>3</v>
      </c>
      <c r="BC43">
        <f t="shared" si="18"/>
        <v>2</v>
      </c>
      <c r="BD43">
        <f t="shared" si="9"/>
        <v>0.6</v>
      </c>
      <c r="BE43">
        <f t="shared" si="10"/>
        <v>1</v>
      </c>
      <c r="BF43">
        <f t="shared" si="11"/>
        <v>0.74999999999999989</v>
      </c>
      <c r="BH43">
        <f t="shared" si="12"/>
        <v>3</v>
      </c>
      <c r="BI43">
        <f t="shared" si="13"/>
        <v>2</v>
      </c>
      <c r="BJ43">
        <f t="shared" si="14"/>
        <v>3</v>
      </c>
      <c r="BK43">
        <f t="shared" si="15"/>
        <v>0</v>
      </c>
    </row>
    <row r="44" spans="1:63" ht="12.75" x14ac:dyDescent="0.2">
      <c r="A44" s="2">
        <v>42501.591809212958</v>
      </c>
      <c r="B44" s="1" t="s">
        <v>128</v>
      </c>
      <c r="C44" s="1">
        <v>32</v>
      </c>
      <c r="D44" s="1" t="s">
        <v>31</v>
      </c>
      <c r="E44" s="1" t="s">
        <v>55</v>
      </c>
      <c r="F44" s="1" t="s">
        <v>23</v>
      </c>
      <c r="G44" s="1" t="s">
        <v>129</v>
      </c>
      <c r="U44" s="1">
        <v>43</v>
      </c>
      <c r="AC44">
        <f t="shared" si="0"/>
        <v>0</v>
      </c>
      <c r="AD44">
        <f t="shared" si="1"/>
        <v>0</v>
      </c>
      <c r="AE44">
        <f t="shared" si="2"/>
        <v>0</v>
      </c>
      <c r="AF44">
        <f t="shared" si="3"/>
        <v>0</v>
      </c>
      <c r="AG44">
        <f t="shared" si="4"/>
        <v>0</v>
      </c>
      <c r="AH44">
        <f t="shared" si="5"/>
        <v>0</v>
      </c>
      <c r="AI44">
        <f t="shared" si="6"/>
        <v>0</v>
      </c>
      <c r="AJ44">
        <f t="shared" si="7"/>
        <v>0</v>
      </c>
      <c r="BB44">
        <f t="shared" si="17"/>
        <v>0</v>
      </c>
      <c r="BC44">
        <f t="shared" si="18"/>
        <v>0</v>
      </c>
      <c r="BD44" t="str">
        <f t="shared" si="9"/>
        <v>NA</v>
      </c>
      <c r="BE44">
        <f t="shared" si="10"/>
        <v>0</v>
      </c>
      <c r="BF44" t="str">
        <f t="shared" si="11"/>
        <v>NA</v>
      </c>
      <c r="BH44">
        <f t="shared" si="12"/>
        <v>0</v>
      </c>
      <c r="BI44">
        <f t="shared" si="13"/>
        <v>0</v>
      </c>
      <c r="BJ44">
        <f t="shared" si="14"/>
        <v>5</v>
      </c>
      <c r="BK44">
        <f t="shared" si="15"/>
        <v>3</v>
      </c>
    </row>
    <row r="45" spans="1:63" ht="12.75" x14ac:dyDescent="0.2">
      <c r="A45" s="2">
        <v>42501.592659212962</v>
      </c>
      <c r="B45" s="1" t="s">
        <v>130</v>
      </c>
      <c r="C45" s="1">
        <v>11</v>
      </c>
      <c r="D45" s="1" t="s">
        <v>21</v>
      </c>
      <c r="E45" s="1" t="s">
        <v>24</v>
      </c>
      <c r="F45" s="1" t="s">
        <v>23</v>
      </c>
      <c r="G45" s="1" t="s">
        <v>39</v>
      </c>
      <c r="H45" s="1" t="s">
        <v>131</v>
      </c>
      <c r="I45" s="1" t="s">
        <v>41</v>
      </c>
      <c r="J45" s="1" t="s">
        <v>115</v>
      </c>
      <c r="K45" s="1" t="s">
        <v>43</v>
      </c>
      <c r="L45" s="1">
        <v>6</v>
      </c>
      <c r="M45" s="1">
        <v>5</v>
      </c>
      <c r="N45" s="1">
        <v>3</v>
      </c>
      <c r="O45" s="1">
        <v>7</v>
      </c>
      <c r="P45" s="1">
        <v>3</v>
      </c>
      <c r="Q45" s="1">
        <v>6</v>
      </c>
      <c r="R45" s="1">
        <v>7</v>
      </c>
      <c r="S45" s="1">
        <v>5</v>
      </c>
      <c r="U45" s="1">
        <v>43</v>
      </c>
      <c r="AC45">
        <f t="shared" si="0"/>
        <v>1</v>
      </c>
      <c r="AD45">
        <f t="shared" si="1"/>
        <v>0</v>
      </c>
      <c r="AE45">
        <f t="shared" si="2"/>
        <v>1</v>
      </c>
      <c r="AF45">
        <f t="shared" si="3"/>
        <v>1</v>
      </c>
      <c r="AG45">
        <f t="shared" si="4"/>
        <v>0</v>
      </c>
      <c r="AH45">
        <f t="shared" si="5"/>
        <v>1</v>
      </c>
      <c r="AI45">
        <f t="shared" si="6"/>
        <v>0</v>
      </c>
      <c r="AJ45">
        <f t="shared" si="7"/>
        <v>0</v>
      </c>
      <c r="BB45">
        <f t="shared" si="17"/>
        <v>3</v>
      </c>
      <c r="BC45">
        <f t="shared" si="18"/>
        <v>1</v>
      </c>
      <c r="BD45">
        <f t="shared" si="9"/>
        <v>0.75</v>
      </c>
      <c r="BE45">
        <f t="shared" si="10"/>
        <v>1</v>
      </c>
      <c r="BF45">
        <f t="shared" si="11"/>
        <v>0.8571428571428571</v>
      </c>
      <c r="BH45">
        <f t="shared" si="12"/>
        <v>3</v>
      </c>
      <c r="BI45">
        <f t="shared" si="13"/>
        <v>1</v>
      </c>
      <c r="BJ45">
        <f t="shared" si="14"/>
        <v>4</v>
      </c>
      <c r="BK45">
        <f t="shared" si="15"/>
        <v>0</v>
      </c>
    </row>
    <row r="46" spans="1:63" ht="12.75" x14ac:dyDescent="0.2">
      <c r="A46" s="2">
        <v>42501.593520486116</v>
      </c>
      <c r="B46" s="1" t="s">
        <v>132</v>
      </c>
      <c r="C46" s="1">
        <v>8</v>
      </c>
      <c r="D46" s="1" t="s">
        <v>31</v>
      </c>
      <c r="F46" s="1" t="s">
        <v>23</v>
      </c>
      <c r="H46" s="1" t="s">
        <v>78</v>
      </c>
      <c r="I46" s="1" t="s">
        <v>57</v>
      </c>
      <c r="J46" s="1" t="s">
        <v>27</v>
      </c>
      <c r="K46" s="1" t="s">
        <v>124</v>
      </c>
      <c r="L46" s="1">
        <v>4</v>
      </c>
      <c r="M46" s="1">
        <v>4</v>
      </c>
      <c r="N46" s="1">
        <v>7</v>
      </c>
      <c r="O46" s="1">
        <v>4</v>
      </c>
      <c r="P46" s="1">
        <v>7</v>
      </c>
      <c r="Q46" s="1">
        <v>7</v>
      </c>
      <c r="R46" s="1">
        <v>7</v>
      </c>
      <c r="S46" s="1">
        <v>1</v>
      </c>
      <c r="U46" s="1">
        <v>44</v>
      </c>
      <c r="AC46">
        <f t="shared" si="0"/>
        <v>1</v>
      </c>
      <c r="AD46">
        <f t="shared" si="1"/>
        <v>0</v>
      </c>
      <c r="AE46">
        <f t="shared" si="2"/>
        <v>1</v>
      </c>
      <c r="AF46">
        <f t="shared" si="3"/>
        <v>1</v>
      </c>
      <c r="AG46">
        <f t="shared" si="4"/>
        <v>0</v>
      </c>
      <c r="AH46">
        <f t="shared" si="5"/>
        <v>0</v>
      </c>
      <c r="AI46">
        <f t="shared" si="6"/>
        <v>1</v>
      </c>
      <c r="AJ46">
        <f t="shared" si="7"/>
        <v>0</v>
      </c>
      <c r="BB46">
        <f t="shared" si="17"/>
        <v>3</v>
      </c>
      <c r="BC46">
        <f t="shared" si="18"/>
        <v>1</v>
      </c>
      <c r="BD46">
        <f t="shared" si="9"/>
        <v>0.75</v>
      </c>
      <c r="BE46">
        <f t="shared" si="10"/>
        <v>1</v>
      </c>
      <c r="BF46">
        <f t="shared" si="11"/>
        <v>0.8571428571428571</v>
      </c>
      <c r="BH46">
        <f t="shared" si="12"/>
        <v>3</v>
      </c>
      <c r="BI46">
        <f t="shared" si="13"/>
        <v>1</v>
      </c>
      <c r="BJ46">
        <f t="shared" si="14"/>
        <v>4</v>
      </c>
      <c r="BK46">
        <f t="shared" si="15"/>
        <v>0</v>
      </c>
    </row>
    <row r="47" spans="1:63" ht="12.75" x14ac:dyDescent="0.2">
      <c r="A47" s="2">
        <v>42501.594378599533</v>
      </c>
      <c r="B47" s="1" t="s">
        <v>133</v>
      </c>
      <c r="C47" s="1">
        <v>16</v>
      </c>
      <c r="D47" s="1" t="s">
        <v>21</v>
      </c>
      <c r="E47" s="1" t="s">
        <v>45</v>
      </c>
      <c r="F47" s="1" t="s">
        <v>38</v>
      </c>
      <c r="H47" s="1" t="s">
        <v>35</v>
      </c>
      <c r="I47" s="1" t="s">
        <v>134</v>
      </c>
      <c r="J47" s="1" t="s">
        <v>36</v>
      </c>
      <c r="K47" s="1" t="s">
        <v>53</v>
      </c>
      <c r="L47" s="1">
        <v>5</v>
      </c>
      <c r="M47" s="1">
        <v>5</v>
      </c>
      <c r="N47" s="1">
        <v>7</v>
      </c>
      <c r="O47" s="1">
        <v>5</v>
      </c>
      <c r="P47" s="1">
        <v>5</v>
      </c>
      <c r="Q47" s="1">
        <v>5</v>
      </c>
      <c r="R47" s="1">
        <v>7</v>
      </c>
      <c r="S47" s="1">
        <v>3</v>
      </c>
      <c r="U47" s="1">
        <v>45</v>
      </c>
      <c r="AC47">
        <f t="shared" si="0"/>
        <v>1</v>
      </c>
      <c r="AD47">
        <f t="shared" si="1"/>
        <v>0</v>
      </c>
      <c r="AE47">
        <f t="shared" si="2"/>
        <v>1</v>
      </c>
      <c r="AF47">
        <f t="shared" si="3"/>
        <v>0</v>
      </c>
      <c r="AG47">
        <f t="shared" si="4"/>
        <v>0</v>
      </c>
      <c r="AH47">
        <f t="shared" si="5"/>
        <v>0</v>
      </c>
      <c r="AI47">
        <f t="shared" si="6"/>
        <v>0</v>
      </c>
      <c r="AJ47">
        <f t="shared" si="7"/>
        <v>0</v>
      </c>
      <c r="BB47">
        <f t="shared" si="17"/>
        <v>2</v>
      </c>
      <c r="BC47">
        <f t="shared" si="18"/>
        <v>0</v>
      </c>
      <c r="BD47">
        <f t="shared" si="9"/>
        <v>1</v>
      </c>
      <c r="BE47">
        <f t="shared" si="10"/>
        <v>0.66666666666666663</v>
      </c>
      <c r="BF47">
        <f t="shared" si="11"/>
        <v>0.8</v>
      </c>
      <c r="BH47">
        <f t="shared" si="12"/>
        <v>2</v>
      </c>
      <c r="BI47">
        <f t="shared" si="13"/>
        <v>0</v>
      </c>
      <c r="BJ47">
        <f t="shared" si="14"/>
        <v>5</v>
      </c>
      <c r="BK47">
        <f t="shared" si="15"/>
        <v>1</v>
      </c>
    </row>
    <row r="48" spans="1:63" ht="12.75" x14ac:dyDescent="0.2">
      <c r="A48" s="2">
        <v>42501.595205115736</v>
      </c>
      <c r="B48" s="1" t="s">
        <v>135</v>
      </c>
      <c r="C48" s="1">
        <v>37</v>
      </c>
      <c r="D48" s="1" t="s">
        <v>31</v>
      </c>
      <c r="E48" s="1" t="s">
        <v>32</v>
      </c>
      <c r="F48" s="1" t="s">
        <v>38</v>
      </c>
      <c r="G48" s="1" t="s">
        <v>22</v>
      </c>
      <c r="H48" s="1" t="s">
        <v>40</v>
      </c>
      <c r="I48" s="1" t="s">
        <v>41</v>
      </c>
      <c r="J48" s="1" t="s">
        <v>42</v>
      </c>
      <c r="K48" s="1" t="s">
        <v>53</v>
      </c>
      <c r="L48" s="1">
        <v>5</v>
      </c>
      <c r="M48" s="1">
        <v>7</v>
      </c>
      <c r="N48" s="1">
        <v>6</v>
      </c>
      <c r="O48" s="1">
        <v>6</v>
      </c>
      <c r="P48" s="1">
        <v>7</v>
      </c>
      <c r="Q48" s="1">
        <v>7</v>
      </c>
      <c r="R48" s="1">
        <v>4</v>
      </c>
      <c r="S48" s="1">
        <v>7</v>
      </c>
      <c r="U48" s="1">
        <v>46</v>
      </c>
      <c r="AC48">
        <f t="shared" si="0"/>
        <v>1</v>
      </c>
      <c r="AD48">
        <f t="shared" si="1"/>
        <v>0</v>
      </c>
      <c r="AE48">
        <f t="shared" si="2"/>
        <v>0</v>
      </c>
      <c r="AF48">
        <f t="shared" si="3"/>
        <v>0</v>
      </c>
      <c r="AG48">
        <f t="shared" si="4"/>
        <v>0</v>
      </c>
      <c r="AH48">
        <f t="shared" si="5"/>
        <v>0</v>
      </c>
      <c r="AI48">
        <f t="shared" si="6"/>
        <v>0</v>
      </c>
      <c r="AJ48">
        <f t="shared" si="7"/>
        <v>0</v>
      </c>
      <c r="BB48">
        <f t="shared" si="17"/>
        <v>1</v>
      </c>
      <c r="BC48">
        <f t="shared" si="18"/>
        <v>0</v>
      </c>
      <c r="BD48">
        <f t="shared" si="9"/>
        <v>1</v>
      </c>
      <c r="BE48">
        <f t="shared" si="10"/>
        <v>0.33333333333333331</v>
      </c>
      <c r="BF48">
        <f t="shared" si="11"/>
        <v>0.5</v>
      </c>
      <c r="BH48">
        <f t="shared" si="12"/>
        <v>1</v>
      </c>
      <c r="BI48">
        <f t="shared" si="13"/>
        <v>0</v>
      </c>
      <c r="BJ48">
        <f t="shared" si="14"/>
        <v>5</v>
      </c>
      <c r="BK48">
        <f t="shared" si="15"/>
        <v>2</v>
      </c>
    </row>
    <row r="49" spans="1:63" ht="12.75" x14ac:dyDescent="0.2">
      <c r="A49" s="2">
        <v>42501.596803912034</v>
      </c>
      <c r="B49" s="1" t="s">
        <v>136</v>
      </c>
      <c r="C49" s="1">
        <v>22</v>
      </c>
      <c r="D49" s="1" t="s">
        <v>21</v>
      </c>
      <c r="E49" s="1" t="s">
        <v>55</v>
      </c>
      <c r="F49" s="1" t="s">
        <v>38</v>
      </c>
      <c r="G49" s="1" t="s">
        <v>39</v>
      </c>
      <c r="H49" s="1" t="s">
        <v>40</v>
      </c>
      <c r="I49" s="1" t="s">
        <v>50</v>
      </c>
      <c r="J49" s="1" t="s">
        <v>65</v>
      </c>
      <c r="K49" s="1" t="s">
        <v>73</v>
      </c>
      <c r="L49" s="1">
        <v>3</v>
      </c>
      <c r="M49" s="1">
        <v>5</v>
      </c>
      <c r="N49" s="1">
        <v>3</v>
      </c>
      <c r="O49" s="1">
        <v>4</v>
      </c>
      <c r="P49" s="1">
        <v>4</v>
      </c>
      <c r="Q49" s="1">
        <v>4</v>
      </c>
      <c r="R49" s="1">
        <v>6</v>
      </c>
      <c r="S49" s="1">
        <v>6</v>
      </c>
      <c r="T49" s="1" t="s">
        <v>137</v>
      </c>
      <c r="U49" s="1">
        <v>47</v>
      </c>
      <c r="AC49">
        <f t="shared" si="0"/>
        <v>1</v>
      </c>
      <c r="AD49">
        <f t="shared" si="1"/>
        <v>0</v>
      </c>
      <c r="AE49">
        <f t="shared" si="2"/>
        <v>0</v>
      </c>
      <c r="AF49">
        <f t="shared" si="3"/>
        <v>0</v>
      </c>
      <c r="AG49">
        <f t="shared" si="4"/>
        <v>0</v>
      </c>
      <c r="AH49">
        <f t="shared" si="5"/>
        <v>0</v>
      </c>
      <c r="AI49">
        <f t="shared" si="6"/>
        <v>0</v>
      </c>
      <c r="AJ49">
        <f t="shared" si="7"/>
        <v>0</v>
      </c>
      <c r="BB49">
        <f t="shared" si="17"/>
        <v>1</v>
      </c>
      <c r="BC49">
        <f t="shared" si="18"/>
        <v>0</v>
      </c>
      <c r="BD49">
        <f t="shared" si="9"/>
        <v>1</v>
      </c>
      <c r="BE49">
        <f t="shared" si="10"/>
        <v>0.33333333333333331</v>
      </c>
      <c r="BF49">
        <f t="shared" si="11"/>
        <v>0.5</v>
      </c>
      <c r="BH49">
        <f t="shared" si="12"/>
        <v>1</v>
      </c>
      <c r="BI49">
        <f t="shared" si="13"/>
        <v>0</v>
      </c>
      <c r="BJ49">
        <f t="shared" si="14"/>
        <v>5</v>
      </c>
      <c r="BK49">
        <f t="shared" si="15"/>
        <v>2</v>
      </c>
    </row>
    <row r="50" spans="1:63" ht="12.75" x14ac:dyDescent="0.2">
      <c r="A50" s="2">
        <v>42501.598883935185</v>
      </c>
      <c r="B50" s="1" t="s">
        <v>138</v>
      </c>
      <c r="C50" s="1">
        <v>20</v>
      </c>
      <c r="D50" s="1" t="s">
        <v>21</v>
      </c>
      <c r="E50" s="1" t="s">
        <v>49</v>
      </c>
      <c r="F50" s="1" t="s">
        <v>38</v>
      </c>
      <c r="G50" s="1" t="s">
        <v>22</v>
      </c>
      <c r="H50" s="1" t="s">
        <v>46</v>
      </c>
      <c r="I50" s="1" t="s">
        <v>61</v>
      </c>
      <c r="J50" s="1" t="s">
        <v>42</v>
      </c>
      <c r="K50" s="1" t="s">
        <v>139</v>
      </c>
      <c r="L50" s="1">
        <v>5</v>
      </c>
      <c r="M50" s="1">
        <v>7</v>
      </c>
      <c r="N50" s="1">
        <v>7</v>
      </c>
      <c r="O50" s="1">
        <v>5</v>
      </c>
      <c r="P50" s="1">
        <v>7</v>
      </c>
      <c r="Q50" s="1">
        <v>6</v>
      </c>
      <c r="R50" s="1">
        <v>7</v>
      </c>
      <c r="S50" s="1">
        <v>5</v>
      </c>
      <c r="T50" s="1" t="s">
        <v>140</v>
      </c>
      <c r="U50" s="1">
        <v>49</v>
      </c>
      <c r="AC50">
        <f t="shared" si="0"/>
        <v>1</v>
      </c>
      <c r="AD50">
        <f t="shared" si="1"/>
        <v>0</v>
      </c>
      <c r="AE50">
        <f t="shared" si="2"/>
        <v>1</v>
      </c>
      <c r="AF50">
        <f t="shared" si="3"/>
        <v>1</v>
      </c>
      <c r="AG50">
        <f t="shared" si="4"/>
        <v>0</v>
      </c>
      <c r="AH50">
        <f t="shared" si="5"/>
        <v>0</v>
      </c>
      <c r="AI50">
        <f t="shared" si="6"/>
        <v>0</v>
      </c>
      <c r="AJ50">
        <f t="shared" si="7"/>
        <v>0</v>
      </c>
      <c r="BB50">
        <f t="shared" si="17"/>
        <v>3</v>
      </c>
      <c r="BC50">
        <f t="shared" si="18"/>
        <v>0</v>
      </c>
      <c r="BD50">
        <f t="shared" si="9"/>
        <v>1</v>
      </c>
      <c r="BE50">
        <f t="shared" si="10"/>
        <v>1</v>
      </c>
      <c r="BF50">
        <f t="shared" si="11"/>
        <v>1</v>
      </c>
      <c r="BH50">
        <f t="shared" si="12"/>
        <v>3</v>
      </c>
      <c r="BI50">
        <f t="shared" si="13"/>
        <v>0</v>
      </c>
      <c r="BJ50">
        <f t="shared" si="14"/>
        <v>5</v>
      </c>
      <c r="BK50">
        <f t="shared" si="15"/>
        <v>0</v>
      </c>
    </row>
    <row r="51" spans="1:63" ht="12.75" x14ac:dyDescent="0.2">
      <c r="A51" s="2">
        <v>42501.599939155094</v>
      </c>
      <c r="B51" s="1" t="s">
        <v>141</v>
      </c>
      <c r="C51" s="1">
        <v>15</v>
      </c>
      <c r="D51" s="1" t="s">
        <v>31</v>
      </c>
      <c r="E51" s="1" t="s">
        <v>45</v>
      </c>
      <c r="F51" s="1" t="s">
        <v>38</v>
      </c>
      <c r="G51" s="1" t="s">
        <v>39</v>
      </c>
      <c r="H51" s="1" t="s">
        <v>46</v>
      </c>
      <c r="I51" s="1" t="s">
        <v>41</v>
      </c>
      <c r="J51" s="1" t="s">
        <v>47</v>
      </c>
      <c r="K51" s="1" t="s">
        <v>73</v>
      </c>
      <c r="L51" s="1">
        <v>5</v>
      </c>
      <c r="M51" s="1">
        <v>7</v>
      </c>
      <c r="N51" s="1">
        <v>7</v>
      </c>
      <c r="O51" s="1">
        <v>4</v>
      </c>
      <c r="P51" s="1">
        <v>6</v>
      </c>
      <c r="Q51" s="1">
        <v>6</v>
      </c>
      <c r="R51" s="1">
        <v>5</v>
      </c>
      <c r="S51" s="1">
        <v>6</v>
      </c>
      <c r="U51" s="1">
        <v>50</v>
      </c>
      <c r="AC51">
        <f t="shared" si="0"/>
        <v>1</v>
      </c>
      <c r="AD51">
        <f t="shared" si="1"/>
        <v>0</v>
      </c>
      <c r="AE51">
        <f t="shared" si="2"/>
        <v>1</v>
      </c>
      <c r="AF51">
        <f t="shared" si="3"/>
        <v>1</v>
      </c>
      <c r="AG51">
        <f t="shared" si="4"/>
        <v>0</v>
      </c>
      <c r="AH51">
        <f t="shared" si="5"/>
        <v>0</v>
      </c>
      <c r="AI51">
        <f t="shared" si="6"/>
        <v>0</v>
      </c>
      <c r="AJ51">
        <f t="shared" si="7"/>
        <v>0</v>
      </c>
      <c r="BB51">
        <f t="shared" si="17"/>
        <v>3</v>
      </c>
      <c r="BC51">
        <f t="shared" si="18"/>
        <v>0</v>
      </c>
      <c r="BD51">
        <f t="shared" si="9"/>
        <v>1</v>
      </c>
      <c r="BE51">
        <f t="shared" si="10"/>
        <v>1</v>
      </c>
      <c r="BF51">
        <f t="shared" si="11"/>
        <v>1</v>
      </c>
      <c r="BH51">
        <f t="shared" si="12"/>
        <v>3</v>
      </c>
      <c r="BI51">
        <f t="shared" si="13"/>
        <v>0</v>
      </c>
      <c r="BJ51">
        <f t="shared" si="14"/>
        <v>5</v>
      </c>
      <c r="BK51">
        <f t="shared" si="15"/>
        <v>0</v>
      </c>
    </row>
    <row r="52" spans="1:63" ht="12.75" x14ac:dyDescent="0.2">
      <c r="A52" s="2">
        <v>42501.60133380787</v>
      </c>
      <c r="B52" s="1" t="s">
        <v>142</v>
      </c>
      <c r="C52" s="1">
        <v>19</v>
      </c>
      <c r="D52" s="1" t="s">
        <v>21</v>
      </c>
      <c r="E52" s="1" t="s">
        <v>49</v>
      </c>
      <c r="F52" s="1" t="s">
        <v>25</v>
      </c>
      <c r="G52" s="1" t="s">
        <v>39</v>
      </c>
      <c r="H52" s="1" t="s">
        <v>94</v>
      </c>
      <c r="I52" s="1" t="s">
        <v>95</v>
      </c>
      <c r="J52" s="1" t="s">
        <v>96</v>
      </c>
      <c r="K52" s="1" t="s">
        <v>89</v>
      </c>
      <c r="L52" s="1">
        <v>7</v>
      </c>
      <c r="M52" s="1">
        <v>1</v>
      </c>
      <c r="N52" s="1">
        <v>1</v>
      </c>
      <c r="O52" s="1">
        <v>1</v>
      </c>
      <c r="P52" s="1">
        <v>1</v>
      </c>
      <c r="Q52" s="1">
        <v>7</v>
      </c>
      <c r="R52" s="1">
        <v>4</v>
      </c>
      <c r="S52" s="1">
        <v>1</v>
      </c>
      <c r="U52" s="1">
        <v>48</v>
      </c>
      <c r="AC52">
        <f t="shared" si="0"/>
        <v>1</v>
      </c>
      <c r="AD52">
        <f t="shared" si="1"/>
        <v>1</v>
      </c>
      <c r="AE52">
        <f t="shared" si="2"/>
        <v>1</v>
      </c>
      <c r="AF52">
        <f t="shared" si="3"/>
        <v>1</v>
      </c>
      <c r="AG52">
        <f t="shared" si="4"/>
        <v>1</v>
      </c>
      <c r="AH52">
        <f t="shared" si="5"/>
        <v>1</v>
      </c>
      <c r="AI52">
        <f t="shared" si="6"/>
        <v>1</v>
      </c>
      <c r="AJ52">
        <f t="shared" si="7"/>
        <v>0</v>
      </c>
      <c r="BB52">
        <f t="shared" si="17"/>
        <v>3</v>
      </c>
      <c r="BC52">
        <f t="shared" si="18"/>
        <v>4</v>
      </c>
      <c r="BD52">
        <f t="shared" si="9"/>
        <v>0.42857142857142855</v>
      </c>
      <c r="BE52">
        <f t="shared" si="10"/>
        <v>1</v>
      </c>
      <c r="BF52">
        <f t="shared" si="11"/>
        <v>0.6</v>
      </c>
      <c r="BH52">
        <f t="shared" si="12"/>
        <v>3</v>
      </c>
      <c r="BI52">
        <f t="shared" si="13"/>
        <v>4</v>
      </c>
      <c r="BJ52">
        <f t="shared" si="14"/>
        <v>1</v>
      </c>
      <c r="BK52">
        <f t="shared" si="15"/>
        <v>0</v>
      </c>
    </row>
    <row r="53" spans="1:63" ht="12.75" x14ac:dyDescent="0.2">
      <c r="A53" s="2">
        <v>42501.60233681713</v>
      </c>
      <c r="B53" s="1" t="s">
        <v>143</v>
      </c>
      <c r="C53" s="1">
        <v>19</v>
      </c>
      <c r="D53" s="1" t="s">
        <v>21</v>
      </c>
      <c r="E53" s="1" t="s">
        <v>45</v>
      </c>
      <c r="F53" s="1" t="s">
        <v>38</v>
      </c>
      <c r="G53" s="1" t="s">
        <v>22</v>
      </c>
      <c r="H53" s="1" t="s">
        <v>111</v>
      </c>
      <c r="I53" s="1" t="s">
        <v>41</v>
      </c>
      <c r="J53" s="1" t="s">
        <v>62</v>
      </c>
      <c r="L53" s="1">
        <v>5</v>
      </c>
      <c r="M53" s="1">
        <v>5</v>
      </c>
      <c r="N53" s="1">
        <v>4</v>
      </c>
      <c r="O53" s="1">
        <v>4</v>
      </c>
      <c r="P53" s="1">
        <v>4</v>
      </c>
      <c r="Q53" s="1">
        <v>5</v>
      </c>
      <c r="R53" s="1">
        <v>7</v>
      </c>
      <c r="S53" s="1">
        <v>3</v>
      </c>
      <c r="U53" s="1">
        <v>51</v>
      </c>
      <c r="AC53">
        <f t="shared" si="0"/>
        <v>1</v>
      </c>
      <c r="AD53">
        <f t="shared" si="1"/>
        <v>0</v>
      </c>
      <c r="AE53">
        <f t="shared" si="2"/>
        <v>0</v>
      </c>
      <c r="AF53">
        <f t="shared" si="3"/>
        <v>1</v>
      </c>
      <c r="AG53">
        <f t="shared" si="4"/>
        <v>0</v>
      </c>
      <c r="AH53">
        <f t="shared" si="5"/>
        <v>0</v>
      </c>
      <c r="AI53">
        <f t="shared" si="6"/>
        <v>0</v>
      </c>
      <c r="AJ53">
        <f t="shared" si="7"/>
        <v>0</v>
      </c>
      <c r="BB53">
        <f t="shared" si="17"/>
        <v>2</v>
      </c>
      <c r="BC53">
        <f t="shared" si="18"/>
        <v>0</v>
      </c>
      <c r="BD53">
        <f t="shared" si="9"/>
        <v>1</v>
      </c>
      <c r="BE53">
        <f t="shared" si="10"/>
        <v>0.66666666666666663</v>
      </c>
      <c r="BF53">
        <f t="shared" si="11"/>
        <v>0.8</v>
      </c>
      <c r="BH53">
        <f t="shared" si="12"/>
        <v>2</v>
      </c>
      <c r="BI53">
        <f t="shared" si="13"/>
        <v>0</v>
      </c>
      <c r="BJ53">
        <f t="shared" si="14"/>
        <v>5</v>
      </c>
      <c r="BK53">
        <f t="shared" si="15"/>
        <v>1</v>
      </c>
    </row>
    <row r="54" spans="1:63" ht="12.75" x14ac:dyDescent="0.2">
      <c r="A54" s="2">
        <v>42501.603006979167</v>
      </c>
      <c r="D54" s="1" t="s">
        <v>21</v>
      </c>
      <c r="E54" s="1" t="s">
        <v>24</v>
      </c>
      <c r="F54" s="1" t="s">
        <v>23</v>
      </c>
      <c r="G54" s="1" t="s">
        <v>129</v>
      </c>
      <c r="H54" s="1" t="s">
        <v>111</v>
      </c>
      <c r="U54" s="1">
        <v>52</v>
      </c>
      <c r="AC54">
        <f t="shared" si="0"/>
        <v>1</v>
      </c>
      <c r="AD54">
        <f t="shared" si="1"/>
        <v>0</v>
      </c>
      <c r="AE54">
        <f t="shared" si="2"/>
        <v>0</v>
      </c>
      <c r="AF54">
        <f t="shared" si="3"/>
        <v>1</v>
      </c>
      <c r="AG54">
        <f t="shared" si="4"/>
        <v>0</v>
      </c>
      <c r="AH54">
        <f t="shared" si="5"/>
        <v>0</v>
      </c>
      <c r="AI54">
        <f t="shared" si="6"/>
        <v>0</v>
      </c>
      <c r="AJ54">
        <f t="shared" si="7"/>
        <v>0</v>
      </c>
      <c r="BB54">
        <f t="shared" si="17"/>
        <v>2</v>
      </c>
      <c r="BC54">
        <f t="shared" si="18"/>
        <v>0</v>
      </c>
      <c r="BD54">
        <f t="shared" si="9"/>
        <v>1</v>
      </c>
      <c r="BE54">
        <f t="shared" si="10"/>
        <v>0.66666666666666663</v>
      </c>
      <c r="BF54">
        <f t="shared" si="11"/>
        <v>0.8</v>
      </c>
      <c r="BH54">
        <f t="shared" si="12"/>
        <v>2</v>
      </c>
      <c r="BI54">
        <f t="shared" si="13"/>
        <v>0</v>
      </c>
      <c r="BJ54">
        <f t="shared" si="14"/>
        <v>5</v>
      </c>
      <c r="BK54">
        <f t="shared" si="15"/>
        <v>1</v>
      </c>
    </row>
    <row r="55" spans="1:63" ht="12.75" x14ac:dyDescent="0.2">
      <c r="A55" s="2">
        <v>42501.604308900467</v>
      </c>
      <c r="B55" s="1" t="s">
        <v>144</v>
      </c>
      <c r="C55" s="1">
        <v>27</v>
      </c>
      <c r="D55" s="1" t="s">
        <v>31</v>
      </c>
      <c r="E55" s="1" t="s">
        <v>32</v>
      </c>
      <c r="F55" s="1" t="s">
        <v>23</v>
      </c>
      <c r="G55" s="1" t="s">
        <v>39</v>
      </c>
      <c r="H55" s="1" t="s">
        <v>46</v>
      </c>
      <c r="I55" s="1" t="s">
        <v>57</v>
      </c>
      <c r="J55" s="1" t="s">
        <v>36</v>
      </c>
      <c r="K55" s="1" t="s">
        <v>81</v>
      </c>
      <c r="L55" s="1">
        <v>1</v>
      </c>
      <c r="M55" s="1">
        <v>1</v>
      </c>
      <c r="N55" s="1">
        <v>7</v>
      </c>
      <c r="O55" s="1">
        <v>1</v>
      </c>
      <c r="P55" s="1">
        <v>7</v>
      </c>
      <c r="Q55" s="1">
        <v>7</v>
      </c>
      <c r="R55" s="1">
        <v>7</v>
      </c>
      <c r="S55" s="1">
        <v>1</v>
      </c>
      <c r="T55" s="1" t="s">
        <v>145</v>
      </c>
      <c r="U55" s="1">
        <v>53</v>
      </c>
      <c r="AC55">
        <f t="shared" si="0"/>
        <v>1</v>
      </c>
      <c r="AD55">
        <f t="shared" si="1"/>
        <v>0</v>
      </c>
      <c r="AE55">
        <f t="shared" si="2"/>
        <v>1</v>
      </c>
      <c r="AF55">
        <f t="shared" si="3"/>
        <v>1</v>
      </c>
      <c r="AG55">
        <f t="shared" si="4"/>
        <v>0</v>
      </c>
      <c r="AH55">
        <f t="shared" si="5"/>
        <v>0</v>
      </c>
      <c r="AI55">
        <f t="shared" si="6"/>
        <v>0</v>
      </c>
      <c r="AJ55">
        <f t="shared" si="7"/>
        <v>0</v>
      </c>
      <c r="BB55">
        <f t="shared" si="17"/>
        <v>3</v>
      </c>
      <c r="BC55">
        <f t="shared" si="18"/>
        <v>0</v>
      </c>
      <c r="BD55">
        <f t="shared" si="9"/>
        <v>1</v>
      </c>
      <c r="BE55">
        <f t="shared" si="10"/>
        <v>1</v>
      </c>
      <c r="BF55">
        <f t="shared" si="11"/>
        <v>1</v>
      </c>
      <c r="BH55">
        <f t="shared" si="12"/>
        <v>3</v>
      </c>
      <c r="BI55">
        <f t="shared" si="13"/>
        <v>0</v>
      </c>
      <c r="BJ55">
        <f t="shared" si="14"/>
        <v>5</v>
      </c>
      <c r="BK55">
        <f t="shared" si="15"/>
        <v>0</v>
      </c>
    </row>
    <row r="56" spans="1:63" ht="12.75" x14ac:dyDescent="0.2">
      <c r="A56" s="2">
        <v>42501.605431527772</v>
      </c>
      <c r="B56" s="1" t="s">
        <v>146</v>
      </c>
      <c r="C56" s="1">
        <v>17</v>
      </c>
      <c r="D56" s="1" t="s">
        <v>31</v>
      </c>
      <c r="E56" s="1" t="s">
        <v>45</v>
      </c>
      <c r="F56" s="1" t="s">
        <v>33</v>
      </c>
      <c r="G56" s="1" t="s">
        <v>34</v>
      </c>
      <c r="H56" s="1" t="s">
        <v>111</v>
      </c>
      <c r="I56" s="1" t="s">
        <v>64</v>
      </c>
      <c r="J56" s="1" t="s">
        <v>62</v>
      </c>
      <c r="K56" s="1" t="s">
        <v>68</v>
      </c>
      <c r="L56" s="1">
        <v>4</v>
      </c>
      <c r="M56" s="1">
        <v>4</v>
      </c>
      <c r="N56" s="1">
        <v>6</v>
      </c>
      <c r="O56" s="1">
        <v>3</v>
      </c>
      <c r="P56" s="1">
        <v>5</v>
      </c>
      <c r="Q56" s="1">
        <v>6</v>
      </c>
      <c r="R56" s="1">
        <v>7</v>
      </c>
      <c r="S56" s="1">
        <v>5</v>
      </c>
      <c r="T56" s="1" t="s">
        <v>147</v>
      </c>
      <c r="U56" s="1">
        <v>54</v>
      </c>
      <c r="AC56">
        <f t="shared" si="0"/>
        <v>1</v>
      </c>
      <c r="AD56">
        <f t="shared" si="1"/>
        <v>0</v>
      </c>
      <c r="AE56">
        <f t="shared" si="2"/>
        <v>0</v>
      </c>
      <c r="AF56">
        <f t="shared" si="3"/>
        <v>1</v>
      </c>
      <c r="AG56">
        <f t="shared" si="4"/>
        <v>0</v>
      </c>
      <c r="AH56">
        <f t="shared" si="5"/>
        <v>0</v>
      </c>
      <c r="AI56">
        <f t="shared" si="6"/>
        <v>0</v>
      </c>
      <c r="AJ56">
        <f t="shared" si="7"/>
        <v>0</v>
      </c>
      <c r="BB56">
        <f t="shared" si="17"/>
        <v>2</v>
      </c>
      <c r="BC56">
        <f t="shared" si="18"/>
        <v>0</v>
      </c>
      <c r="BD56">
        <f t="shared" si="9"/>
        <v>1</v>
      </c>
      <c r="BE56">
        <f t="shared" si="10"/>
        <v>0.66666666666666663</v>
      </c>
      <c r="BF56">
        <f t="shared" si="11"/>
        <v>0.8</v>
      </c>
      <c r="BH56">
        <f t="shared" si="12"/>
        <v>2</v>
      </c>
      <c r="BI56">
        <f t="shared" si="13"/>
        <v>0</v>
      </c>
      <c r="BJ56">
        <f t="shared" si="14"/>
        <v>5</v>
      </c>
      <c r="BK56">
        <f t="shared" si="15"/>
        <v>1</v>
      </c>
    </row>
    <row r="57" spans="1:63" ht="12.75" x14ac:dyDescent="0.2">
      <c r="A57" s="2">
        <v>42501.606369502319</v>
      </c>
      <c r="B57" s="1" t="s">
        <v>148</v>
      </c>
      <c r="C57" s="1">
        <v>20</v>
      </c>
      <c r="D57" s="1" t="s">
        <v>31</v>
      </c>
      <c r="E57" s="1" t="s">
        <v>49</v>
      </c>
      <c r="F57" s="1" t="s">
        <v>25</v>
      </c>
      <c r="G57" s="1" t="s">
        <v>59</v>
      </c>
      <c r="H57" s="1" t="s">
        <v>35</v>
      </c>
      <c r="I57" s="1" t="s">
        <v>61</v>
      </c>
      <c r="J57" s="1" t="s">
        <v>65</v>
      </c>
      <c r="K57" s="1" t="s">
        <v>43</v>
      </c>
      <c r="L57" s="1">
        <v>3</v>
      </c>
      <c r="M57" s="1">
        <v>7</v>
      </c>
      <c r="N57" s="1">
        <v>7</v>
      </c>
      <c r="O57" s="1">
        <v>7</v>
      </c>
      <c r="P57" s="1">
        <v>7</v>
      </c>
      <c r="Q57" s="1">
        <v>7</v>
      </c>
      <c r="R57" s="1">
        <v>7</v>
      </c>
      <c r="S57" s="1">
        <v>7</v>
      </c>
      <c r="U57" s="1">
        <v>55</v>
      </c>
      <c r="AC57">
        <f t="shared" si="0"/>
        <v>1</v>
      </c>
      <c r="AD57">
        <f t="shared" si="1"/>
        <v>0</v>
      </c>
      <c r="AE57">
        <f t="shared" si="2"/>
        <v>1</v>
      </c>
      <c r="AF57">
        <f t="shared" si="3"/>
        <v>0</v>
      </c>
      <c r="AG57">
        <f t="shared" si="4"/>
        <v>0</v>
      </c>
      <c r="AH57">
        <f t="shared" si="5"/>
        <v>0</v>
      </c>
      <c r="AI57">
        <f t="shared" si="6"/>
        <v>0</v>
      </c>
      <c r="AJ57">
        <f t="shared" si="7"/>
        <v>0</v>
      </c>
      <c r="BB57">
        <f t="shared" si="17"/>
        <v>2</v>
      </c>
      <c r="BC57">
        <f t="shared" si="18"/>
        <v>0</v>
      </c>
      <c r="BD57">
        <f t="shared" si="9"/>
        <v>1</v>
      </c>
      <c r="BE57">
        <f t="shared" si="10"/>
        <v>0.66666666666666663</v>
      </c>
      <c r="BF57">
        <f t="shared" si="11"/>
        <v>0.8</v>
      </c>
      <c r="BH57">
        <f t="shared" si="12"/>
        <v>2</v>
      </c>
      <c r="BI57">
        <f t="shared" si="13"/>
        <v>0</v>
      </c>
      <c r="BJ57">
        <f t="shared" si="14"/>
        <v>5</v>
      </c>
      <c r="BK57">
        <f t="shared" si="15"/>
        <v>1</v>
      </c>
    </row>
    <row r="58" spans="1:63" ht="12.75" x14ac:dyDescent="0.2">
      <c r="A58" s="2">
        <v>42501.607142106484</v>
      </c>
      <c r="D58" s="1" t="s">
        <v>21</v>
      </c>
      <c r="E58" s="1" t="s">
        <v>49</v>
      </c>
      <c r="F58" s="1" t="s">
        <v>23</v>
      </c>
      <c r="G58" s="1" t="s">
        <v>39</v>
      </c>
      <c r="H58" s="1" t="s">
        <v>149</v>
      </c>
      <c r="I58" s="1" t="s">
        <v>50</v>
      </c>
      <c r="J58" s="1" t="s">
        <v>36</v>
      </c>
      <c r="K58" s="1" t="s">
        <v>43</v>
      </c>
      <c r="L58" s="1">
        <v>2</v>
      </c>
      <c r="M58" s="1">
        <v>2</v>
      </c>
      <c r="N58" s="1">
        <v>5</v>
      </c>
      <c r="O58" s="1">
        <v>3</v>
      </c>
      <c r="P58" s="1">
        <v>6</v>
      </c>
      <c r="Q58" s="1">
        <v>6</v>
      </c>
      <c r="R58" s="1">
        <v>6</v>
      </c>
      <c r="S58" s="1">
        <v>5</v>
      </c>
      <c r="U58" s="1">
        <v>56</v>
      </c>
      <c r="AC58">
        <f t="shared" si="0"/>
        <v>1</v>
      </c>
      <c r="AD58">
        <f t="shared" si="1"/>
        <v>0</v>
      </c>
      <c r="AE58">
        <f t="shared" si="2"/>
        <v>0</v>
      </c>
      <c r="AF58">
        <f t="shared" si="3"/>
        <v>0</v>
      </c>
      <c r="AG58">
        <f t="shared" si="4"/>
        <v>1</v>
      </c>
      <c r="AH58">
        <f t="shared" si="5"/>
        <v>0</v>
      </c>
      <c r="AI58">
        <f t="shared" si="6"/>
        <v>0</v>
      </c>
      <c r="AJ58">
        <f t="shared" si="7"/>
        <v>0</v>
      </c>
      <c r="BB58">
        <f t="shared" si="17"/>
        <v>1</v>
      </c>
      <c r="BC58">
        <f t="shared" si="18"/>
        <v>1</v>
      </c>
      <c r="BD58">
        <f t="shared" si="9"/>
        <v>0.5</v>
      </c>
      <c r="BE58">
        <f t="shared" si="10"/>
        <v>0.33333333333333331</v>
      </c>
      <c r="BF58">
        <f t="shared" si="11"/>
        <v>0.4</v>
      </c>
      <c r="BH58">
        <f t="shared" si="12"/>
        <v>1</v>
      </c>
      <c r="BI58">
        <f t="shared" si="13"/>
        <v>1</v>
      </c>
      <c r="BJ58">
        <f t="shared" si="14"/>
        <v>4</v>
      </c>
      <c r="BK58">
        <f t="shared" si="15"/>
        <v>2</v>
      </c>
    </row>
    <row r="59" spans="1:63" ht="12.75" x14ac:dyDescent="0.2">
      <c r="A59" s="2">
        <v>42501.60802915509</v>
      </c>
      <c r="D59" s="1" t="s">
        <v>31</v>
      </c>
      <c r="E59" s="1" t="s">
        <v>49</v>
      </c>
      <c r="F59" s="1" t="s">
        <v>23</v>
      </c>
      <c r="G59" s="1" t="s">
        <v>59</v>
      </c>
      <c r="H59" s="1" t="s">
        <v>150</v>
      </c>
      <c r="I59" s="1" t="s">
        <v>61</v>
      </c>
      <c r="J59" s="1" t="s">
        <v>62</v>
      </c>
      <c r="K59" s="1" t="s">
        <v>151</v>
      </c>
      <c r="L59" s="1">
        <v>5</v>
      </c>
      <c r="M59" s="1">
        <v>5</v>
      </c>
      <c r="N59" s="1">
        <v>3</v>
      </c>
      <c r="O59" s="1">
        <v>5</v>
      </c>
      <c r="P59" s="1">
        <v>4</v>
      </c>
      <c r="Q59" s="1">
        <v>5</v>
      </c>
      <c r="R59" s="1">
        <v>7</v>
      </c>
      <c r="S59" s="1">
        <v>6</v>
      </c>
      <c r="T59" s="1" t="s">
        <v>147</v>
      </c>
      <c r="U59" s="1">
        <v>57</v>
      </c>
      <c r="AC59">
        <f t="shared" si="0"/>
        <v>1</v>
      </c>
      <c r="AD59">
        <f t="shared" si="1"/>
        <v>0</v>
      </c>
      <c r="AE59">
        <f t="shared" si="2"/>
        <v>1</v>
      </c>
      <c r="AF59">
        <f t="shared" si="3"/>
        <v>1</v>
      </c>
      <c r="AG59">
        <f t="shared" si="4"/>
        <v>0</v>
      </c>
      <c r="AH59">
        <f t="shared" si="5"/>
        <v>1</v>
      </c>
      <c r="AI59">
        <f t="shared" si="6"/>
        <v>1</v>
      </c>
      <c r="AJ59">
        <f t="shared" si="7"/>
        <v>0</v>
      </c>
      <c r="BB59">
        <f t="shared" si="17"/>
        <v>3</v>
      </c>
      <c r="BC59">
        <f t="shared" si="18"/>
        <v>2</v>
      </c>
      <c r="BD59">
        <f t="shared" si="9"/>
        <v>0.6</v>
      </c>
      <c r="BE59">
        <f t="shared" si="10"/>
        <v>1</v>
      </c>
      <c r="BF59">
        <f t="shared" si="11"/>
        <v>0.74999999999999989</v>
      </c>
      <c r="BH59">
        <f t="shared" si="12"/>
        <v>3</v>
      </c>
      <c r="BI59">
        <f t="shared" si="13"/>
        <v>2</v>
      </c>
      <c r="BJ59">
        <f t="shared" si="14"/>
        <v>3</v>
      </c>
      <c r="BK59">
        <f t="shared" si="15"/>
        <v>0</v>
      </c>
    </row>
    <row r="60" spans="1:63" ht="12.75" x14ac:dyDescent="0.2">
      <c r="A60" s="2">
        <v>42501.609084490745</v>
      </c>
      <c r="B60" s="1" t="s">
        <v>30</v>
      </c>
      <c r="C60" s="1">
        <v>52</v>
      </c>
      <c r="D60" s="1" t="s">
        <v>31</v>
      </c>
      <c r="E60" s="1" t="s">
        <v>55</v>
      </c>
      <c r="F60" s="1" t="s">
        <v>33</v>
      </c>
      <c r="G60" s="1" t="s">
        <v>26</v>
      </c>
      <c r="H60" s="1" t="s">
        <v>46</v>
      </c>
      <c r="I60" s="1" t="s">
        <v>61</v>
      </c>
      <c r="J60" s="1" t="s">
        <v>62</v>
      </c>
      <c r="K60" s="1" t="s">
        <v>53</v>
      </c>
      <c r="L60" s="1">
        <v>5</v>
      </c>
      <c r="M60" s="1">
        <v>5</v>
      </c>
      <c r="N60" s="1">
        <v>5</v>
      </c>
      <c r="O60" s="1">
        <v>4</v>
      </c>
      <c r="P60" s="1">
        <v>6</v>
      </c>
      <c r="Q60" s="1">
        <v>6</v>
      </c>
      <c r="R60" s="1">
        <v>6</v>
      </c>
      <c r="S60" s="1">
        <v>3</v>
      </c>
      <c r="U60" s="1">
        <v>58</v>
      </c>
      <c r="AC60">
        <f t="shared" si="0"/>
        <v>1</v>
      </c>
      <c r="AD60">
        <f t="shared" si="1"/>
        <v>0</v>
      </c>
      <c r="AE60">
        <f t="shared" si="2"/>
        <v>1</v>
      </c>
      <c r="AF60">
        <f t="shared" si="3"/>
        <v>1</v>
      </c>
      <c r="AG60">
        <f t="shared" si="4"/>
        <v>0</v>
      </c>
      <c r="AH60">
        <f t="shared" si="5"/>
        <v>0</v>
      </c>
      <c r="AI60">
        <f t="shared" si="6"/>
        <v>0</v>
      </c>
      <c r="AJ60">
        <f t="shared" si="7"/>
        <v>0</v>
      </c>
      <c r="BB60">
        <f t="shared" si="17"/>
        <v>3</v>
      </c>
      <c r="BC60">
        <f t="shared" si="18"/>
        <v>0</v>
      </c>
      <c r="BD60">
        <f t="shared" si="9"/>
        <v>1</v>
      </c>
      <c r="BE60">
        <f t="shared" si="10"/>
        <v>1</v>
      </c>
      <c r="BF60">
        <f t="shared" si="11"/>
        <v>1</v>
      </c>
      <c r="BH60">
        <f t="shared" si="12"/>
        <v>3</v>
      </c>
      <c r="BI60">
        <f t="shared" si="13"/>
        <v>0</v>
      </c>
      <c r="BJ60">
        <f t="shared" si="14"/>
        <v>5</v>
      </c>
      <c r="BK60">
        <f t="shared" si="15"/>
        <v>0</v>
      </c>
    </row>
    <row r="61" spans="1:63" ht="12.75" x14ac:dyDescent="0.2">
      <c r="A61" s="2">
        <v>42501.610073252319</v>
      </c>
      <c r="B61" s="1" t="s">
        <v>152</v>
      </c>
      <c r="C61" s="1">
        <v>20</v>
      </c>
      <c r="D61" s="1" t="s">
        <v>21</v>
      </c>
      <c r="E61" s="1" t="s">
        <v>49</v>
      </c>
      <c r="F61" s="1" t="s">
        <v>38</v>
      </c>
      <c r="G61" s="1" t="s">
        <v>153</v>
      </c>
      <c r="H61" s="1" t="s">
        <v>40</v>
      </c>
      <c r="I61" s="1" t="s">
        <v>61</v>
      </c>
      <c r="J61" s="1" t="s">
        <v>96</v>
      </c>
      <c r="K61" s="1" t="s">
        <v>43</v>
      </c>
      <c r="L61" s="1">
        <v>7</v>
      </c>
      <c r="M61" s="1">
        <v>5</v>
      </c>
      <c r="N61" s="1">
        <v>6</v>
      </c>
      <c r="O61" s="1">
        <v>5</v>
      </c>
      <c r="P61" s="1">
        <v>5</v>
      </c>
      <c r="Q61" s="1">
        <v>5</v>
      </c>
      <c r="R61" s="1">
        <v>5</v>
      </c>
      <c r="S61" s="1">
        <v>6</v>
      </c>
      <c r="U61" s="1">
        <v>59</v>
      </c>
      <c r="AC61">
        <f t="shared" si="0"/>
        <v>1</v>
      </c>
      <c r="AD61">
        <f t="shared" si="1"/>
        <v>0</v>
      </c>
      <c r="AE61">
        <f t="shared" si="2"/>
        <v>0</v>
      </c>
      <c r="AF61">
        <f t="shared" si="3"/>
        <v>0</v>
      </c>
      <c r="AG61">
        <f t="shared" si="4"/>
        <v>0</v>
      </c>
      <c r="AH61">
        <f t="shared" si="5"/>
        <v>0</v>
      </c>
      <c r="AI61">
        <f t="shared" si="6"/>
        <v>0</v>
      </c>
      <c r="AJ61">
        <f t="shared" si="7"/>
        <v>0</v>
      </c>
      <c r="BB61">
        <f t="shared" si="17"/>
        <v>1</v>
      </c>
      <c r="BC61">
        <f t="shared" si="18"/>
        <v>0</v>
      </c>
      <c r="BD61">
        <f t="shared" si="9"/>
        <v>1</v>
      </c>
      <c r="BE61">
        <f t="shared" si="10"/>
        <v>0.33333333333333331</v>
      </c>
      <c r="BF61">
        <f t="shared" si="11"/>
        <v>0.5</v>
      </c>
      <c r="BH61">
        <f t="shared" si="12"/>
        <v>1</v>
      </c>
      <c r="BI61">
        <f t="shared" si="13"/>
        <v>0</v>
      </c>
      <c r="BJ61">
        <f t="shared" si="14"/>
        <v>5</v>
      </c>
      <c r="BK61">
        <f t="shared" si="15"/>
        <v>2</v>
      </c>
    </row>
    <row r="62" spans="1:63" ht="12.75" x14ac:dyDescent="0.2">
      <c r="A62" s="2">
        <v>42501.610902222223</v>
      </c>
      <c r="D62" s="1" t="s">
        <v>21</v>
      </c>
      <c r="E62" s="1" t="s">
        <v>55</v>
      </c>
      <c r="F62" s="1" t="s">
        <v>38</v>
      </c>
      <c r="H62" s="1" t="s">
        <v>35</v>
      </c>
      <c r="I62" s="1" t="s">
        <v>57</v>
      </c>
      <c r="J62" s="1" t="s">
        <v>154</v>
      </c>
      <c r="K62" s="1" t="s">
        <v>155</v>
      </c>
      <c r="L62" s="1">
        <v>4</v>
      </c>
      <c r="M62" s="1">
        <v>6</v>
      </c>
      <c r="N62" s="1">
        <v>6</v>
      </c>
      <c r="O62" s="1">
        <v>5</v>
      </c>
      <c r="P62" s="1">
        <v>7</v>
      </c>
      <c r="Q62" s="1">
        <v>7</v>
      </c>
      <c r="R62" s="1">
        <v>7</v>
      </c>
      <c r="S62" s="1">
        <v>7</v>
      </c>
      <c r="U62" s="1">
        <v>60</v>
      </c>
      <c r="AC62">
        <f t="shared" si="0"/>
        <v>1</v>
      </c>
      <c r="AD62">
        <f t="shared" si="1"/>
        <v>0</v>
      </c>
      <c r="AE62">
        <f t="shared" si="2"/>
        <v>1</v>
      </c>
      <c r="AF62">
        <f t="shared" si="3"/>
        <v>0</v>
      </c>
      <c r="AG62">
        <f t="shared" si="4"/>
        <v>0</v>
      </c>
      <c r="AH62">
        <f t="shared" si="5"/>
        <v>0</v>
      </c>
      <c r="AI62">
        <f t="shared" si="6"/>
        <v>0</v>
      </c>
      <c r="AJ62">
        <f t="shared" si="7"/>
        <v>0</v>
      </c>
      <c r="BB62">
        <f t="shared" si="17"/>
        <v>2</v>
      </c>
      <c r="BC62">
        <f t="shared" si="18"/>
        <v>0</v>
      </c>
      <c r="BD62">
        <f t="shared" si="9"/>
        <v>1</v>
      </c>
      <c r="BE62">
        <f t="shared" si="10"/>
        <v>0.66666666666666663</v>
      </c>
      <c r="BF62">
        <f t="shared" si="11"/>
        <v>0.8</v>
      </c>
      <c r="BH62">
        <f t="shared" si="12"/>
        <v>2</v>
      </c>
      <c r="BI62">
        <f t="shared" si="13"/>
        <v>0</v>
      </c>
      <c r="BJ62">
        <f t="shared" si="14"/>
        <v>5</v>
      </c>
      <c r="BK62">
        <f t="shared" si="15"/>
        <v>1</v>
      </c>
    </row>
    <row r="63" spans="1:63" ht="12.75" x14ac:dyDescent="0.2">
      <c r="A63" s="2">
        <v>42501.611801620369</v>
      </c>
      <c r="B63" s="1" t="s">
        <v>156</v>
      </c>
      <c r="C63" s="1">
        <v>19</v>
      </c>
      <c r="D63" s="1" t="s">
        <v>31</v>
      </c>
      <c r="E63" s="1" t="s">
        <v>45</v>
      </c>
      <c r="F63" s="1" t="s">
        <v>23</v>
      </c>
      <c r="G63" s="1" t="s">
        <v>34</v>
      </c>
      <c r="H63" s="1" t="s">
        <v>35</v>
      </c>
      <c r="I63" s="1" t="s">
        <v>61</v>
      </c>
      <c r="J63" s="1" t="s">
        <v>62</v>
      </c>
      <c r="K63" s="1" t="s">
        <v>105</v>
      </c>
      <c r="L63" s="1">
        <v>6</v>
      </c>
      <c r="M63" s="1">
        <v>6</v>
      </c>
      <c r="N63" s="1">
        <v>3</v>
      </c>
      <c r="O63" s="1">
        <v>3</v>
      </c>
      <c r="P63" s="1">
        <v>6</v>
      </c>
      <c r="Q63" s="1">
        <v>7</v>
      </c>
      <c r="R63" s="1">
        <v>7</v>
      </c>
      <c r="U63" s="1">
        <v>61</v>
      </c>
      <c r="AC63">
        <f t="shared" si="0"/>
        <v>1</v>
      </c>
      <c r="AD63">
        <f t="shared" si="1"/>
        <v>0</v>
      </c>
      <c r="AE63">
        <f t="shared" si="2"/>
        <v>1</v>
      </c>
      <c r="AF63">
        <f t="shared" si="3"/>
        <v>0</v>
      </c>
      <c r="AG63">
        <f t="shared" si="4"/>
        <v>0</v>
      </c>
      <c r="AH63">
        <f t="shared" si="5"/>
        <v>0</v>
      </c>
      <c r="AI63">
        <f t="shared" si="6"/>
        <v>0</v>
      </c>
      <c r="AJ63">
        <f t="shared" si="7"/>
        <v>0</v>
      </c>
      <c r="BB63">
        <f t="shared" si="17"/>
        <v>2</v>
      </c>
      <c r="BC63">
        <f t="shared" si="18"/>
        <v>0</v>
      </c>
      <c r="BD63">
        <f t="shared" si="9"/>
        <v>1</v>
      </c>
      <c r="BE63">
        <f t="shared" si="10"/>
        <v>0.66666666666666663</v>
      </c>
      <c r="BF63">
        <f t="shared" si="11"/>
        <v>0.8</v>
      </c>
      <c r="BH63">
        <f t="shared" si="12"/>
        <v>2</v>
      </c>
      <c r="BI63">
        <f t="shared" si="13"/>
        <v>0</v>
      </c>
      <c r="BJ63">
        <f t="shared" si="14"/>
        <v>5</v>
      </c>
      <c r="BK63">
        <f t="shared" si="15"/>
        <v>1</v>
      </c>
    </row>
    <row r="64" spans="1:63" ht="12.75" x14ac:dyDescent="0.2">
      <c r="A64" s="2">
        <v>42501.612326793984</v>
      </c>
      <c r="B64" s="1" t="s">
        <v>157</v>
      </c>
      <c r="C64" s="1">
        <v>17</v>
      </c>
      <c r="D64" s="1" t="s">
        <v>31</v>
      </c>
      <c r="E64" s="1" t="s">
        <v>45</v>
      </c>
      <c r="F64" s="1" t="s">
        <v>38</v>
      </c>
      <c r="U64" s="1">
        <v>62</v>
      </c>
      <c r="AC64">
        <f t="shared" si="0"/>
        <v>0</v>
      </c>
      <c r="AD64">
        <f t="shared" si="1"/>
        <v>0</v>
      </c>
      <c r="AE64">
        <f t="shared" si="2"/>
        <v>0</v>
      </c>
      <c r="AF64">
        <f t="shared" si="3"/>
        <v>0</v>
      </c>
      <c r="AG64">
        <f t="shared" si="4"/>
        <v>0</v>
      </c>
      <c r="AH64">
        <f t="shared" si="5"/>
        <v>0</v>
      </c>
      <c r="AI64">
        <f t="shared" si="6"/>
        <v>0</v>
      </c>
      <c r="AJ64">
        <f t="shared" si="7"/>
        <v>0</v>
      </c>
      <c r="BB64">
        <f t="shared" si="17"/>
        <v>0</v>
      </c>
      <c r="BC64">
        <f t="shared" si="18"/>
        <v>0</v>
      </c>
      <c r="BD64" t="str">
        <f t="shared" si="9"/>
        <v>NA</v>
      </c>
      <c r="BE64">
        <f t="shared" si="10"/>
        <v>0</v>
      </c>
      <c r="BF64" t="str">
        <f t="shared" si="11"/>
        <v>NA</v>
      </c>
      <c r="BH64">
        <f t="shared" si="12"/>
        <v>0</v>
      </c>
      <c r="BI64">
        <f t="shared" si="13"/>
        <v>0</v>
      </c>
      <c r="BJ64">
        <f t="shared" si="14"/>
        <v>5</v>
      </c>
      <c r="BK64">
        <f t="shared" si="15"/>
        <v>3</v>
      </c>
    </row>
    <row r="65" spans="1:63" ht="12.75" x14ac:dyDescent="0.2">
      <c r="A65" s="2">
        <v>42501.613220231477</v>
      </c>
      <c r="B65" s="1" t="s">
        <v>158</v>
      </c>
      <c r="C65" s="1">
        <v>29</v>
      </c>
      <c r="D65" s="1" t="s">
        <v>31</v>
      </c>
      <c r="E65" s="1" t="s">
        <v>55</v>
      </c>
      <c r="F65" s="1" t="s">
        <v>33</v>
      </c>
      <c r="G65" s="1" t="s">
        <v>153</v>
      </c>
      <c r="H65" s="1" t="s">
        <v>40</v>
      </c>
      <c r="I65" s="1" t="s">
        <v>103</v>
      </c>
      <c r="J65" s="1" t="s">
        <v>42</v>
      </c>
      <c r="K65" s="1" t="s">
        <v>105</v>
      </c>
      <c r="L65" s="1">
        <v>6</v>
      </c>
      <c r="M65" s="1">
        <v>6</v>
      </c>
      <c r="N65" s="1">
        <v>6</v>
      </c>
      <c r="O65" s="1">
        <v>6</v>
      </c>
      <c r="P65" s="1">
        <v>6</v>
      </c>
      <c r="Q65" s="1">
        <v>5</v>
      </c>
      <c r="R65" s="1">
        <v>6</v>
      </c>
      <c r="S65" s="1">
        <v>6</v>
      </c>
      <c r="U65" s="1">
        <v>63</v>
      </c>
      <c r="AC65">
        <f t="shared" si="0"/>
        <v>1</v>
      </c>
      <c r="AD65">
        <f t="shared" si="1"/>
        <v>0</v>
      </c>
      <c r="AE65">
        <f t="shared" si="2"/>
        <v>0</v>
      </c>
      <c r="AF65">
        <f t="shared" si="3"/>
        <v>0</v>
      </c>
      <c r="AG65">
        <f t="shared" si="4"/>
        <v>0</v>
      </c>
      <c r="AH65">
        <f t="shared" si="5"/>
        <v>0</v>
      </c>
      <c r="AI65">
        <f t="shared" si="6"/>
        <v>0</v>
      </c>
      <c r="AJ65">
        <f t="shared" si="7"/>
        <v>0</v>
      </c>
      <c r="BB65">
        <f t="shared" si="17"/>
        <v>1</v>
      </c>
      <c r="BC65">
        <f t="shared" si="18"/>
        <v>0</v>
      </c>
      <c r="BD65">
        <f t="shared" si="9"/>
        <v>1</v>
      </c>
      <c r="BE65">
        <f t="shared" si="10"/>
        <v>0.33333333333333331</v>
      </c>
      <c r="BF65">
        <f t="shared" si="11"/>
        <v>0.5</v>
      </c>
      <c r="BH65">
        <f t="shared" si="12"/>
        <v>1</v>
      </c>
      <c r="BI65">
        <f t="shared" si="13"/>
        <v>0</v>
      </c>
      <c r="BJ65">
        <f t="shared" si="14"/>
        <v>5</v>
      </c>
      <c r="BK65">
        <f t="shared" si="15"/>
        <v>2</v>
      </c>
    </row>
    <row r="66" spans="1:63" ht="12.75" x14ac:dyDescent="0.2">
      <c r="A66" s="2">
        <v>42501.614511666667</v>
      </c>
      <c r="B66" s="1" t="s">
        <v>159</v>
      </c>
      <c r="C66" s="1">
        <v>28</v>
      </c>
      <c r="D66" s="1" t="s">
        <v>21</v>
      </c>
      <c r="E66" s="1" t="s">
        <v>32</v>
      </c>
      <c r="F66" s="1" t="s">
        <v>38</v>
      </c>
      <c r="G66" s="1" t="s">
        <v>22</v>
      </c>
      <c r="H66" s="1" t="s">
        <v>40</v>
      </c>
      <c r="I66" s="1" t="s">
        <v>28</v>
      </c>
      <c r="J66" s="1" t="s">
        <v>62</v>
      </c>
      <c r="K66" s="1" t="s">
        <v>81</v>
      </c>
      <c r="L66" s="1">
        <v>4</v>
      </c>
      <c r="M66" s="1">
        <v>4</v>
      </c>
      <c r="N66" s="1">
        <v>1</v>
      </c>
      <c r="O66" s="1">
        <v>1</v>
      </c>
      <c r="P66" s="1">
        <v>1</v>
      </c>
      <c r="Q66" s="1">
        <v>1</v>
      </c>
      <c r="R66" s="1">
        <v>4</v>
      </c>
      <c r="S66" s="1">
        <v>4</v>
      </c>
      <c r="T66" s="1" t="s">
        <v>160</v>
      </c>
      <c r="U66" s="1">
        <v>64</v>
      </c>
      <c r="AC66">
        <f t="shared" si="0"/>
        <v>1</v>
      </c>
      <c r="AD66">
        <f t="shared" si="1"/>
        <v>0</v>
      </c>
      <c r="AE66">
        <f t="shared" si="2"/>
        <v>0</v>
      </c>
      <c r="AF66">
        <f t="shared" si="3"/>
        <v>0</v>
      </c>
      <c r="AG66">
        <f t="shared" si="4"/>
        <v>0</v>
      </c>
      <c r="AH66">
        <f t="shared" si="5"/>
        <v>0</v>
      </c>
      <c r="AI66">
        <f t="shared" si="6"/>
        <v>0</v>
      </c>
      <c r="AJ66">
        <f t="shared" si="7"/>
        <v>0</v>
      </c>
      <c r="BB66">
        <f t="shared" si="17"/>
        <v>1</v>
      </c>
      <c r="BC66">
        <f t="shared" si="18"/>
        <v>0</v>
      </c>
      <c r="BD66">
        <f t="shared" si="9"/>
        <v>1</v>
      </c>
      <c r="BE66">
        <f t="shared" si="10"/>
        <v>0.33333333333333331</v>
      </c>
      <c r="BF66">
        <f t="shared" si="11"/>
        <v>0.5</v>
      </c>
      <c r="BH66">
        <f t="shared" si="12"/>
        <v>1</v>
      </c>
      <c r="BI66">
        <f t="shared" si="13"/>
        <v>0</v>
      </c>
      <c r="BJ66">
        <f t="shared" si="14"/>
        <v>5</v>
      </c>
      <c r="BK66">
        <f t="shared" si="15"/>
        <v>2</v>
      </c>
    </row>
    <row r="67" spans="1:63" ht="12.75" x14ac:dyDescent="0.2">
      <c r="A67" s="2">
        <v>42501.615736736116</v>
      </c>
      <c r="B67" s="1" t="s">
        <v>161</v>
      </c>
      <c r="C67" s="1">
        <v>14</v>
      </c>
      <c r="D67" s="1" t="s">
        <v>31</v>
      </c>
      <c r="E67" s="1" t="s">
        <v>24</v>
      </c>
      <c r="F67" s="1" t="s">
        <v>23</v>
      </c>
      <c r="G67" s="1" t="s">
        <v>26</v>
      </c>
      <c r="H67" s="1" t="s">
        <v>35</v>
      </c>
      <c r="I67" s="1" t="s">
        <v>64</v>
      </c>
      <c r="J67" s="1" t="s">
        <v>76</v>
      </c>
      <c r="K67" s="1" t="s">
        <v>89</v>
      </c>
      <c r="L67" s="1">
        <v>6</v>
      </c>
      <c r="M67" s="1">
        <v>7</v>
      </c>
      <c r="N67" s="1">
        <v>3</v>
      </c>
      <c r="O67" s="1">
        <v>6</v>
      </c>
      <c r="P67" s="1">
        <v>7</v>
      </c>
      <c r="Q67" s="1">
        <v>7</v>
      </c>
      <c r="R67" s="1">
        <v>4</v>
      </c>
      <c r="S67" s="1">
        <v>3</v>
      </c>
      <c r="U67" s="1">
        <v>65</v>
      </c>
      <c r="AC67">
        <f t="shared" ref="AC67:AC105" si="19">IF(ISNUMBER(SEARCH("Your Location",H67)),1,0)</f>
        <v>1</v>
      </c>
      <c r="AD67">
        <f t="shared" ref="AD67:AD105" si="20">IF(ISNUMBER(SEARCH("Your Messages",H67)),1,0)</f>
        <v>0</v>
      </c>
      <c r="AE67">
        <f t="shared" ref="AE67:AE105" si="21">IF(ISNUMBER(SEARCH("Your Contacts",H67)),1,0)</f>
        <v>1</v>
      </c>
      <c r="AF67">
        <f t="shared" ref="AF67:AF105" si="22">IF(ISNUMBER(SEARCH("Phone Calls",H67)),1,0)</f>
        <v>0</v>
      </c>
      <c r="AG67">
        <f t="shared" ref="AG67:AG105" si="23">IF(ISNUMBER(SEARCH("Your Personal Information",H67)),1,0)</f>
        <v>0</v>
      </c>
      <c r="AH67">
        <f t="shared" ref="AH67:AH105" si="24">IF(ISNUMBER(SEARCH("Storage",H67)),1,0)</f>
        <v>0</v>
      </c>
      <c r="AI67">
        <f t="shared" ref="AI67:AI105" si="25">IF(ISNUMBER(SEARCH("Your Accounts",H67)),1,0)</f>
        <v>0</v>
      </c>
      <c r="AJ67">
        <f t="shared" ref="AJ67:AJ105" si="26">IF(ISNUMBER(SEARCH("Other.",H67)),1,0)</f>
        <v>0</v>
      </c>
      <c r="BB67">
        <f t="shared" si="17"/>
        <v>2</v>
      </c>
      <c r="BC67">
        <f t="shared" si="18"/>
        <v>0</v>
      </c>
      <c r="BD67">
        <f t="shared" ref="BD67:BD105" si="27">IF((BH67+BI67)=0,"NA", BH67/(BH67+BI67))</f>
        <v>1</v>
      </c>
      <c r="BE67">
        <f t="shared" ref="BE67:BE105" si="28">IF((BH67+BK67)=0, "NA", BH67/(BH67+BK67))</f>
        <v>0.66666666666666663</v>
      </c>
      <c r="BF67">
        <f t="shared" ref="BF67:BF105" si="29">IF(OR(BD67="NA", BE67="NA"), "NA", IF((BD67+BE67)=0, "NA", 2*BD67*BE67/(BD67+BE67)))</f>
        <v>0.8</v>
      </c>
      <c r="BH67">
        <f t="shared" ref="BH67:BH105" si="30">(AC67+AE67+AF67)</f>
        <v>2</v>
      </c>
      <c r="BI67">
        <f t="shared" ref="BI67:BI105" si="31">(AD67+AG67+AH67+AI67+AJ67)</f>
        <v>0</v>
      </c>
      <c r="BJ67">
        <f t="shared" ref="BJ67:BJ105" si="32">5 - (AD67+AG67+AH67+AI67+AJ67)</f>
        <v>5</v>
      </c>
      <c r="BK67">
        <f t="shared" ref="BK67:BK105" si="33">3 - (AC67+AE67+AF67)</f>
        <v>1</v>
      </c>
    </row>
    <row r="68" spans="1:63" ht="12.75" x14ac:dyDescent="0.2">
      <c r="A68" s="2">
        <v>42501.61673436343</v>
      </c>
      <c r="B68" s="1" t="s">
        <v>162</v>
      </c>
      <c r="C68" s="1">
        <v>15</v>
      </c>
      <c r="D68" s="1" t="s">
        <v>31</v>
      </c>
      <c r="E68" s="1" t="s">
        <v>45</v>
      </c>
      <c r="F68" s="1" t="s">
        <v>25</v>
      </c>
      <c r="G68" s="1" t="s">
        <v>39</v>
      </c>
      <c r="H68" s="1" t="s">
        <v>40</v>
      </c>
      <c r="I68" s="1" t="s">
        <v>64</v>
      </c>
      <c r="J68" s="1" t="s">
        <v>29</v>
      </c>
      <c r="K68" s="1" t="s">
        <v>163</v>
      </c>
      <c r="L68" s="1">
        <v>7</v>
      </c>
      <c r="M68" s="1">
        <v>7</v>
      </c>
      <c r="N68" s="1">
        <v>7</v>
      </c>
      <c r="O68" s="1">
        <v>4</v>
      </c>
      <c r="P68" s="1">
        <v>7</v>
      </c>
      <c r="Q68" s="1">
        <v>7</v>
      </c>
      <c r="R68" s="1">
        <v>7</v>
      </c>
      <c r="S68" s="1">
        <v>5</v>
      </c>
      <c r="U68" s="1">
        <v>66</v>
      </c>
      <c r="AC68">
        <f t="shared" si="19"/>
        <v>1</v>
      </c>
      <c r="AD68">
        <f t="shared" si="20"/>
        <v>0</v>
      </c>
      <c r="AE68">
        <f t="shared" si="21"/>
        <v>0</v>
      </c>
      <c r="AF68">
        <f t="shared" si="22"/>
        <v>0</v>
      </c>
      <c r="AG68">
        <f t="shared" si="23"/>
        <v>0</v>
      </c>
      <c r="AH68">
        <f t="shared" si="24"/>
        <v>0</v>
      </c>
      <c r="AI68">
        <f t="shared" si="25"/>
        <v>0</v>
      </c>
      <c r="AJ68">
        <f t="shared" si="26"/>
        <v>0</v>
      </c>
      <c r="BB68">
        <f t="shared" si="17"/>
        <v>1</v>
      </c>
      <c r="BC68">
        <f t="shared" si="18"/>
        <v>0</v>
      </c>
      <c r="BD68">
        <f t="shared" si="27"/>
        <v>1</v>
      </c>
      <c r="BE68">
        <f t="shared" si="28"/>
        <v>0.33333333333333331</v>
      </c>
      <c r="BF68">
        <f t="shared" si="29"/>
        <v>0.5</v>
      </c>
      <c r="BH68">
        <f t="shared" si="30"/>
        <v>1</v>
      </c>
      <c r="BI68">
        <f t="shared" si="31"/>
        <v>0</v>
      </c>
      <c r="BJ68">
        <f t="shared" si="32"/>
        <v>5</v>
      </c>
      <c r="BK68">
        <f t="shared" si="33"/>
        <v>2</v>
      </c>
    </row>
    <row r="69" spans="1:63" ht="12.75" x14ac:dyDescent="0.2">
      <c r="A69" s="2">
        <v>42501.617947638893</v>
      </c>
      <c r="D69" s="1" t="s">
        <v>21</v>
      </c>
      <c r="E69" s="1" t="s">
        <v>49</v>
      </c>
      <c r="F69" s="1" t="s">
        <v>33</v>
      </c>
      <c r="G69" s="1" t="s">
        <v>26</v>
      </c>
      <c r="H69" s="1" t="s">
        <v>111</v>
      </c>
      <c r="I69" s="1" t="s">
        <v>57</v>
      </c>
      <c r="J69" s="1" t="s">
        <v>36</v>
      </c>
      <c r="K69" s="1" t="s">
        <v>43</v>
      </c>
      <c r="L69" s="1">
        <v>7</v>
      </c>
      <c r="N69" s="1">
        <v>1</v>
      </c>
      <c r="O69" s="1">
        <v>5</v>
      </c>
      <c r="P69" s="1">
        <v>7</v>
      </c>
      <c r="Q69" s="1">
        <v>7</v>
      </c>
      <c r="R69" s="1">
        <v>7</v>
      </c>
      <c r="S69" s="1">
        <v>1</v>
      </c>
      <c r="T69" s="1" t="s">
        <v>164</v>
      </c>
      <c r="U69" s="1">
        <v>67</v>
      </c>
      <c r="AC69">
        <f t="shared" si="19"/>
        <v>1</v>
      </c>
      <c r="AD69">
        <f t="shared" si="20"/>
        <v>0</v>
      </c>
      <c r="AE69">
        <f t="shared" si="21"/>
        <v>0</v>
      </c>
      <c r="AF69">
        <f t="shared" si="22"/>
        <v>1</v>
      </c>
      <c r="AG69">
        <f t="shared" si="23"/>
        <v>0</v>
      </c>
      <c r="AH69">
        <f t="shared" si="24"/>
        <v>0</v>
      </c>
      <c r="AI69">
        <f t="shared" si="25"/>
        <v>0</v>
      </c>
      <c r="AJ69">
        <f t="shared" si="26"/>
        <v>0</v>
      </c>
      <c r="BB69">
        <f t="shared" si="17"/>
        <v>2</v>
      </c>
      <c r="BC69">
        <f t="shared" si="18"/>
        <v>0</v>
      </c>
      <c r="BD69">
        <f t="shared" si="27"/>
        <v>1</v>
      </c>
      <c r="BE69">
        <f t="shared" si="28"/>
        <v>0.66666666666666663</v>
      </c>
      <c r="BF69">
        <f t="shared" si="29"/>
        <v>0.8</v>
      </c>
      <c r="BH69">
        <f t="shared" si="30"/>
        <v>2</v>
      </c>
      <c r="BI69">
        <f t="shared" si="31"/>
        <v>0</v>
      </c>
      <c r="BJ69">
        <f t="shared" si="32"/>
        <v>5</v>
      </c>
      <c r="BK69">
        <f t="shared" si="33"/>
        <v>1</v>
      </c>
    </row>
    <row r="70" spans="1:63" ht="12.75" x14ac:dyDescent="0.2">
      <c r="A70" s="2">
        <v>42501.61885353009</v>
      </c>
      <c r="B70" s="1" t="s">
        <v>165</v>
      </c>
      <c r="C70" s="1">
        <v>15</v>
      </c>
      <c r="D70" s="1" t="s">
        <v>31</v>
      </c>
      <c r="E70" s="1" t="s">
        <v>45</v>
      </c>
      <c r="F70" s="1" t="s">
        <v>23</v>
      </c>
      <c r="G70" s="1" t="s">
        <v>59</v>
      </c>
      <c r="H70" s="1" t="s">
        <v>46</v>
      </c>
      <c r="I70" s="1" t="s">
        <v>95</v>
      </c>
      <c r="J70" s="1" t="s">
        <v>62</v>
      </c>
      <c r="K70" s="1" t="s">
        <v>166</v>
      </c>
      <c r="L70" s="1">
        <v>5</v>
      </c>
      <c r="M70" s="1">
        <v>4</v>
      </c>
      <c r="N70" s="1">
        <v>4</v>
      </c>
      <c r="O70" s="1">
        <v>3</v>
      </c>
      <c r="P70" s="1">
        <v>5</v>
      </c>
      <c r="Q70" s="1">
        <v>5</v>
      </c>
      <c r="R70" s="1">
        <v>7</v>
      </c>
      <c r="S70" s="1">
        <v>7</v>
      </c>
      <c r="T70" s="1" t="s">
        <v>167</v>
      </c>
      <c r="U70" s="1">
        <v>68</v>
      </c>
      <c r="AC70">
        <f t="shared" si="19"/>
        <v>1</v>
      </c>
      <c r="AD70">
        <f t="shared" si="20"/>
        <v>0</v>
      </c>
      <c r="AE70">
        <f t="shared" si="21"/>
        <v>1</v>
      </c>
      <c r="AF70">
        <f t="shared" si="22"/>
        <v>1</v>
      </c>
      <c r="AG70">
        <f t="shared" si="23"/>
        <v>0</v>
      </c>
      <c r="AH70">
        <f t="shared" si="24"/>
        <v>0</v>
      </c>
      <c r="AI70">
        <f t="shared" si="25"/>
        <v>0</v>
      </c>
      <c r="AJ70">
        <f t="shared" si="26"/>
        <v>0</v>
      </c>
      <c r="BB70">
        <f t="shared" si="17"/>
        <v>3</v>
      </c>
      <c r="BC70">
        <f t="shared" si="18"/>
        <v>0</v>
      </c>
      <c r="BD70">
        <f t="shared" si="27"/>
        <v>1</v>
      </c>
      <c r="BE70">
        <f t="shared" si="28"/>
        <v>1</v>
      </c>
      <c r="BF70">
        <f t="shared" si="29"/>
        <v>1</v>
      </c>
      <c r="BH70">
        <f t="shared" si="30"/>
        <v>3</v>
      </c>
      <c r="BI70">
        <f t="shared" si="31"/>
        <v>0</v>
      </c>
      <c r="BJ70">
        <f t="shared" si="32"/>
        <v>5</v>
      </c>
      <c r="BK70">
        <f t="shared" si="33"/>
        <v>0</v>
      </c>
    </row>
    <row r="71" spans="1:63" ht="12.75" x14ac:dyDescent="0.2">
      <c r="A71" s="2">
        <v>42501.619668506944</v>
      </c>
      <c r="B71" s="1" t="s">
        <v>168</v>
      </c>
      <c r="C71" s="1">
        <v>17</v>
      </c>
      <c r="D71" s="1" t="s">
        <v>21</v>
      </c>
      <c r="E71" s="1" t="s">
        <v>45</v>
      </c>
      <c r="F71" s="1" t="s">
        <v>23</v>
      </c>
      <c r="G71" s="1" t="s">
        <v>39</v>
      </c>
      <c r="H71" s="1" t="s">
        <v>35</v>
      </c>
      <c r="I71" s="1" t="s">
        <v>28</v>
      </c>
      <c r="J71" s="1" t="s">
        <v>169</v>
      </c>
      <c r="K71" s="1" t="s">
        <v>68</v>
      </c>
      <c r="L71" s="1">
        <v>3</v>
      </c>
      <c r="M71" s="1">
        <v>4</v>
      </c>
      <c r="N71" s="1">
        <v>4</v>
      </c>
      <c r="O71" s="1">
        <v>3</v>
      </c>
      <c r="P71" s="1">
        <v>5</v>
      </c>
      <c r="Q71" s="1">
        <v>6</v>
      </c>
      <c r="R71" s="1">
        <v>7</v>
      </c>
      <c r="S71" s="1">
        <v>5</v>
      </c>
      <c r="U71" s="1">
        <v>69</v>
      </c>
      <c r="AC71">
        <f t="shared" si="19"/>
        <v>1</v>
      </c>
      <c r="AD71">
        <f t="shared" si="20"/>
        <v>0</v>
      </c>
      <c r="AE71">
        <f t="shared" si="21"/>
        <v>1</v>
      </c>
      <c r="AF71">
        <f t="shared" si="22"/>
        <v>0</v>
      </c>
      <c r="AG71">
        <f t="shared" si="23"/>
        <v>0</v>
      </c>
      <c r="AH71">
        <f t="shared" si="24"/>
        <v>0</v>
      </c>
      <c r="AI71">
        <f t="shared" si="25"/>
        <v>0</v>
      </c>
      <c r="AJ71">
        <f t="shared" si="26"/>
        <v>0</v>
      </c>
      <c r="BB71">
        <f t="shared" si="17"/>
        <v>2</v>
      </c>
      <c r="BC71">
        <f t="shared" si="18"/>
        <v>0</v>
      </c>
      <c r="BD71">
        <f t="shared" si="27"/>
        <v>1</v>
      </c>
      <c r="BE71">
        <f t="shared" si="28"/>
        <v>0.66666666666666663</v>
      </c>
      <c r="BF71">
        <f t="shared" si="29"/>
        <v>0.8</v>
      </c>
      <c r="BH71">
        <f t="shared" si="30"/>
        <v>2</v>
      </c>
      <c r="BI71">
        <f t="shared" si="31"/>
        <v>0</v>
      </c>
      <c r="BJ71">
        <f t="shared" si="32"/>
        <v>5</v>
      </c>
      <c r="BK71">
        <f t="shared" si="33"/>
        <v>1</v>
      </c>
    </row>
    <row r="72" spans="1:63" ht="12.75" x14ac:dyDescent="0.2">
      <c r="A72" s="2">
        <v>42501.621359131939</v>
      </c>
      <c r="D72" s="1" t="s">
        <v>31</v>
      </c>
      <c r="E72" s="1" t="s">
        <v>45</v>
      </c>
      <c r="F72" s="1" t="s">
        <v>23</v>
      </c>
      <c r="G72" s="1" t="s">
        <v>59</v>
      </c>
      <c r="H72" s="1" t="s">
        <v>46</v>
      </c>
      <c r="I72" s="1" t="s">
        <v>64</v>
      </c>
      <c r="J72" s="1" t="s">
        <v>96</v>
      </c>
      <c r="K72" s="1" t="s">
        <v>89</v>
      </c>
      <c r="L72" s="1">
        <v>7</v>
      </c>
      <c r="M72" s="1">
        <v>7</v>
      </c>
      <c r="N72" s="1">
        <v>5</v>
      </c>
      <c r="O72" s="1">
        <v>6</v>
      </c>
      <c r="P72" s="1">
        <v>6</v>
      </c>
      <c r="Q72" s="1">
        <v>7</v>
      </c>
      <c r="R72" s="1">
        <v>7</v>
      </c>
      <c r="S72" s="1">
        <v>1</v>
      </c>
      <c r="T72" s="1" t="s">
        <v>170</v>
      </c>
      <c r="U72" s="1">
        <v>70</v>
      </c>
      <c r="AC72">
        <f t="shared" si="19"/>
        <v>1</v>
      </c>
      <c r="AD72">
        <f t="shared" si="20"/>
        <v>0</v>
      </c>
      <c r="AE72">
        <f t="shared" si="21"/>
        <v>1</v>
      </c>
      <c r="AF72">
        <f t="shared" si="22"/>
        <v>1</v>
      </c>
      <c r="AG72">
        <f t="shared" si="23"/>
        <v>0</v>
      </c>
      <c r="AH72">
        <f t="shared" si="24"/>
        <v>0</v>
      </c>
      <c r="AI72">
        <f t="shared" si="25"/>
        <v>0</v>
      </c>
      <c r="AJ72">
        <f t="shared" si="26"/>
        <v>0</v>
      </c>
      <c r="BB72">
        <f t="shared" si="17"/>
        <v>3</v>
      </c>
      <c r="BC72">
        <f t="shared" si="18"/>
        <v>0</v>
      </c>
      <c r="BD72">
        <f t="shared" si="27"/>
        <v>1</v>
      </c>
      <c r="BE72">
        <f t="shared" si="28"/>
        <v>1</v>
      </c>
      <c r="BF72">
        <f t="shared" si="29"/>
        <v>1</v>
      </c>
      <c r="BH72">
        <f t="shared" si="30"/>
        <v>3</v>
      </c>
      <c r="BI72">
        <f t="shared" si="31"/>
        <v>0</v>
      </c>
      <c r="BJ72">
        <f t="shared" si="32"/>
        <v>5</v>
      </c>
      <c r="BK72">
        <f t="shared" si="33"/>
        <v>0</v>
      </c>
    </row>
    <row r="73" spans="1:63" ht="12.75" x14ac:dyDescent="0.2">
      <c r="A73" s="2">
        <v>42502.624021261574</v>
      </c>
      <c r="B73" s="1" t="s">
        <v>171</v>
      </c>
      <c r="C73" s="1">
        <v>17</v>
      </c>
      <c r="D73" s="1" t="s">
        <v>31</v>
      </c>
      <c r="E73" s="1" t="s">
        <v>45</v>
      </c>
      <c r="F73" s="1" t="s">
        <v>38</v>
      </c>
      <c r="G73" s="1" t="s">
        <v>22</v>
      </c>
      <c r="H73" s="1" t="s">
        <v>172</v>
      </c>
      <c r="I73" s="1" t="s">
        <v>103</v>
      </c>
      <c r="J73" s="1" t="s">
        <v>104</v>
      </c>
      <c r="K73" s="1" t="s">
        <v>105</v>
      </c>
      <c r="L73" s="1">
        <v>4</v>
      </c>
      <c r="M73" s="1">
        <v>5</v>
      </c>
      <c r="N73" s="1">
        <v>4</v>
      </c>
      <c r="O73" s="1">
        <v>4</v>
      </c>
      <c r="P73" s="1">
        <v>5</v>
      </c>
      <c r="Q73" s="1">
        <v>6</v>
      </c>
      <c r="R73" s="1">
        <v>7</v>
      </c>
      <c r="S73" s="1">
        <v>3</v>
      </c>
      <c r="U73" s="1">
        <v>71</v>
      </c>
      <c r="AC73">
        <f t="shared" si="19"/>
        <v>1</v>
      </c>
      <c r="AD73">
        <f t="shared" si="20"/>
        <v>1</v>
      </c>
      <c r="AE73">
        <f t="shared" si="21"/>
        <v>1</v>
      </c>
      <c r="AF73">
        <f t="shared" si="22"/>
        <v>1</v>
      </c>
      <c r="AG73">
        <f t="shared" si="23"/>
        <v>0</v>
      </c>
      <c r="AH73">
        <f t="shared" si="24"/>
        <v>1</v>
      </c>
      <c r="AI73">
        <f t="shared" si="25"/>
        <v>0</v>
      </c>
      <c r="AJ73">
        <f t="shared" si="26"/>
        <v>0</v>
      </c>
      <c r="BB73">
        <f t="shared" si="17"/>
        <v>3</v>
      </c>
      <c r="BC73">
        <f t="shared" si="18"/>
        <v>2</v>
      </c>
      <c r="BD73">
        <f t="shared" si="27"/>
        <v>0.6</v>
      </c>
      <c r="BE73">
        <f t="shared" si="28"/>
        <v>1</v>
      </c>
      <c r="BF73">
        <f t="shared" si="29"/>
        <v>0.74999999999999989</v>
      </c>
      <c r="BH73">
        <f t="shared" si="30"/>
        <v>3</v>
      </c>
      <c r="BI73">
        <f t="shared" si="31"/>
        <v>2</v>
      </c>
      <c r="BJ73">
        <f t="shared" si="32"/>
        <v>3</v>
      </c>
      <c r="BK73">
        <f t="shared" si="33"/>
        <v>0</v>
      </c>
    </row>
    <row r="74" spans="1:63" ht="12.75" x14ac:dyDescent="0.2">
      <c r="A74" s="2">
        <v>42502.624893414351</v>
      </c>
      <c r="B74" s="1" t="s">
        <v>173</v>
      </c>
      <c r="C74" s="1">
        <v>26</v>
      </c>
      <c r="D74" s="1" t="s">
        <v>31</v>
      </c>
      <c r="E74" s="1" t="s">
        <v>32</v>
      </c>
      <c r="F74" s="1" t="s">
        <v>25</v>
      </c>
      <c r="G74" s="1" t="s">
        <v>39</v>
      </c>
      <c r="H74" s="1" t="s">
        <v>35</v>
      </c>
      <c r="I74" s="1" t="s">
        <v>41</v>
      </c>
      <c r="J74" s="1" t="s">
        <v>42</v>
      </c>
      <c r="K74" s="1" t="s">
        <v>73</v>
      </c>
      <c r="L74" s="1">
        <v>4</v>
      </c>
      <c r="M74" s="1">
        <v>6</v>
      </c>
      <c r="N74" s="1">
        <v>5</v>
      </c>
      <c r="O74" s="1">
        <v>6</v>
      </c>
      <c r="P74" s="1">
        <v>6</v>
      </c>
      <c r="Q74" s="1">
        <v>6</v>
      </c>
      <c r="R74" s="1">
        <v>7</v>
      </c>
      <c r="U74" s="1">
        <v>72</v>
      </c>
      <c r="AC74">
        <f t="shared" si="19"/>
        <v>1</v>
      </c>
      <c r="AD74">
        <f t="shared" si="20"/>
        <v>0</v>
      </c>
      <c r="AE74">
        <f t="shared" si="21"/>
        <v>1</v>
      </c>
      <c r="AF74">
        <f t="shared" si="22"/>
        <v>0</v>
      </c>
      <c r="AG74">
        <f t="shared" si="23"/>
        <v>0</v>
      </c>
      <c r="AH74">
        <f t="shared" si="24"/>
        <v>0</v>
      </c>
      <c r="AI74">
        <f t="shared" si="25"/>
        <v>0</v>
      </c>
      <c r="AJ74">
        <f t="shared" si="26"/>
        <v>0</v>
      </c>
      <c r="BB74">
        <f t="shared" si="17"/>
        <v>2</v>
      </c>
      <c r="BC74">
        <f t="shared" si="18"/>
        <v>0</v>
      </c>
      <c r="BD74">
        <f t="shared" si="27"/>
        <v>1</v>
      </c>
      <c r="BE74">
        <f t="shared" si="28"/>
        <v>0.66666666666666663</v>
      </c>
      <c r="BF74">
        <f t="shared" si="29"/>
        <v>0.8</v>
      </c>
      <c r="BH74">
        <f t="shared" si="30"/>
        <v>2</v>
      </c>
      <c r="BI74">
        <f t="shared" si="31"/>
        <v>0</v>
      </c>
      <c r="BJ74">
        <f t="shared" si="32"/>
        <v>5</v>
      </c>
      <c r="BK74">
        <f t="shared" si="33"/>
        <v>1</v>
      </c>
    </row>
    <row r="75" spans="1:63" ht="12.75" x14ac:dyDescent="0.2">
      <c r="A75" s="2">
        <v>42502.625907789348</v>
      </c>
      <c r="C75" s="1">
        <v>28</v>
      </c>
      <c r="D75" s="1" t="s">
        <v>31</v>
      </c>
      <c r="E75" s="1" t="s">
        <v>32</v>
      </c>
      <c r="F75" s="1" t="s">
        <v>38</v>
      </c>
      <c r="G75" s="1" t="s">
        <v>22</v>
      </c>
      <c r="I75" s="1" t="s">
        <v>61</v>
      </c>
      <c r="J75" s="1" t="s">
        <v>42</v>
      </c>
      <c r="K75" s="1" t="s">
        <v>43</v>
      </c>
      <c r="L75" s="1">
        <v>5</v>
      </c>
      <c r="M75" s="1">
        <v>5</v>
      </c>
      <c r="N75" s="1">
        <v>7</v>
      </c>
      <c r="O75" s="1">
        <v>7</v>
      </c>
      <c r="P75" s="1">
        <v>7</v>
      </c>
      <c r="Q75" s="1">
        <v>7</v>
      </c>
      <c r="R75" s="1">
        <v>7</v>
      </c>
      <c r="S75" s="1">
        <v>4</v>
      </c>
      <c r="U75" s="1">
        <v>73</v>
      </c>
      <c r="AC75">
        <f t="shared" si="19"/>
        <v>0</v>
      </c>
      <c r="AD75">
        <f t="shared" si="20"/>
        <v>0</v>
      </c>
      <c r="AE75">
        <f t="shared" si="21"/>
        <v>0</v>
      </c>
      <c r="AF75">
        <f t="shared" si="22"/>
        <v>0</v>
      </c>
      <c r="AG75">
        <f t="shared" si="23"/>
        <v>0</v>
      </c>
      <c r="AH75">
        <f t="shared" si="24"/>
        <v>0</v>
      </c>
      <c r="AI75">
        <f t="shared" si="25"/>
        <v>0</v>
      </c>
      <c r="AJ75">
        <f t="shared" si="26"/>
        <v>0</v>
      </c>
      <c r="BB75">
        <f t="shared" si="17"/>
        <v>0</v>
      </c>
      <c r="BC75">
        <f t="shared" si="18"/>
        <v>0</v>
      </c>
      <c r="BD75" t="str">
        <f t="shared" si="27"/>
        <v>NA</v>
      </c>
      <c r="BE75">
        <f t="shared" si="28"/>
        <v>0</v>
      </c>
      <c r="BF75" t="str">
        <f t="shared" si="29"/>
        <v>NA</v>
      </c>
      <c r="BH75">
        <f t="shared" si="30"/>
        <v>0</v>
      </c>
      <c r="BI75">
        <f t="shared" si="31"/>
        <v>0</v>
      </c>
      <c r="BJ75">
        <f t="shared" si="32"/>
        <v>5</v>
      </c>
      <c r="BK75">
        <f t="shared" si="33"/>
        <v>3</v>
      </c>
    </row>
    <row r="76" spans="1:63" ht="12.75" x14ac:dyDescent="0.2">
      <c r="A76" s="2">
        <v>42502.626833460643</v>
      </c>
      <c r="B76" s="1" t="s">
        <v>174</v>
      </c>
      <c r="C76" s="1">
        <v>20</v>
      </c>
      <c r="D76" s="1" t="s">
        <v>31</v>
      </c>
      <c r="E76" s="1" t="s">
        <v>49</v>
      </c>
      <c r="F76" s="1" t="s">
        <v>38</v>
      </c>
      <c r="H76" s="1" t="s">
        <v>111</v>
      </c>
      <c r="I76" s="1" t="s">
        <v>41</v>
      </c>
      <c r="J76" s="1" t="s">
        <v>42</v>
      </c>
      <c r="K76" s="1" t="s">
        <v>151</v>
      </c>
      <c r="L76" s="1">
        <v>5</v>
      </c>
      <c r="M76" s="1">
        <v>4</v>
      </c>
      <c r="N76" s="1">
        <v>6</v>
      </c>
      <c r="O76" s="1">
        <v>5</v>
      </c>
      <c r="P76" s="1">
        <v>6</v>
      </c>
      <c r="Q76" s="1">
        <v>5</v>
      </c>
      <c r="R76" s="1">
        <v>6</v>
      </c>
      <c r="S76" s="1">
        <v>6</v>
      </c>
      <c r="U76" s="1">
        <v>74</v>
      </c>
      <c r="AC76">
        <f t="shared" si="19"/>
        <v>1</v>
      </c>
      <c r="AD76">
        <f t="shared" si="20"/>
        <v>0</v>
      </c>
      <c r="AE76">
        <f t="shared" si="21"/>
        <v>0</v>
      </c>
      <c r="AF76">
        <f t="shared" si="22"/>
        <v>1</v>
      </c>
      <c r="AG76">
        <f t="shared" si="23"/>
        <v>0</v>
      </c>
      <c r="AH76">
        <f t="shared" si="24"/>
        <v>0</v>
      </c>
      <c r="AI76">
        <f t="shared" si="25"/>
        <v>0</v>
      </c>
      <c r="AJ76">
        <f t="shared" si="26"/>
        <v>0</v>
      </c>
      <c r="BB76">
        <f t="shared" ref="BB76:BB105" si="34">(AF76+AE76+AC76)</f>
        <v>2</v>
      </c>
      <c r="BC76">
        <f t="shared" ref="BC76:BC105" si="35">AD76+AG76+AH76+AI76</f>
        <v>0</v>
      </c>
      <c r="BD76">
        <f t="shared" si="27"/>
        <v>1</v>
      </c>
      <c r="BE76">
        <f t="shared" si="28"/>
        <v>0.66666666666666663</v>
      </c>
      <c r="BF76">
        <f t="shared" si="29"/>
        <v>0.8</v>
      </c>
      <c r="BH76">
        <f t="shared" si="30"/>
        <v>2</v>
      </c>
      <c r="BI76">
        <f t="shared" si="31"/>
        <v>0</v>
      </c>
      <c r="BJ76">
        <f t="shared" si="32"/>
        <v>5</v>
      </c>
      <c r="BK76">
        <f t="shared" si="33"/>
        <v>1</v>
      </c>
    </row>
    <row r="77" spans="1:63" ht="12.75" x14ac:dyDescent="0.2">
      <c r="A77" s="2">
        <v>42502.627660092592</v>
      </c>
      <c r="C77" s="1">
        <v>31</v>
      </c>
      <c r="D77" s="1" t="s">
        <v>21</v>
      </c>
      <c r="E77" s="1" t="s">
        <v>32</v>
      </c>
      <c r="F77" s="1" t="s">
        <v>23</v>
      </c>
      <c r="G77" s="1" t="s">
        <v>59</v>
      </c>
      <c r="H77" s="1" t="s">
        <v>46</v>
      </c>
      <c r="I77" s="1" t="s">
        <v>57</v>
      </c>
      <c r="J77" s="1" t="s">
        <v>42</v>
      </c>
      <c r="K77" s="1" t="s">
        <v>155</v>
      </c>
      <c r="L77" s="1">
        <v>3</v>
      </c>
      <c r="M77" s="1">
        <v>5</v>
      </c>
      <c r="N77" s="1">
        <v>5</v>
      </c>
      <c r="O77" s="1">
        <v>1</v>
      </c>
      <c r="P77" s="1">
        <v>7</v>
      </c>
      <c r="Q77" s="1">
        <v>7</v>
      </c>
      <c r="R77" s="1">
        <v>7</v>
      </c>
      <c r="S77" s="1">
        <v>3</v>
      </c>
      <c r="U77" s="1">
        <v>75</v>
      </c>
      <c r="AC77">
        <f t="shared" si="19"/>
        <v>1</v>
      </c>
      <c r="AD77">
        <f t="shared" si="20"/>
        <v>0</v>
      </c>
      <c r="AE77">
        <f t="shared" si="21"/>
        <v>1</v>
      </c>
      <c r="AF77">
        <f t="shared" si="22"/>
        <v>1</v>
      </c>
      <c r="AG77">
        <f t="shared" si="23"/>
        <v>0</v>
      </c>
      <c r="AH77">
        <f t="shared" si="24"/>
        <v>0</v>
      </c>
      <c r="AI77">
        <f t="shared" si="25"/>
        <v>0</v>
      </c>
      <c r="AJ77">
        <f t="shared" si="26"/>
        <v>0</v>
      </c>
      <c r="BB77">
        <f t="shared" si="34"/>
        <v>3</v>
      </c>
      <c r="BC77">
        <f t="shared" si="35"/>
        <v>0</v>
      </c>
      <c r="BD77">
        <f t="shared" si="27"/>
        <v>1</v>
      </c>
      <c r="BE77">
        <f t="shared" si="28"/>
        <v>1</v>
      </c>
      <c r="BF77">
        <f t="shared" si="29"/>
        <v>1</v>
      </c>
      <c r="BH77">
        <f t="shared" si="30"/>
        <v>3</v>
      </c>
      <c r="BI77">
        <f t="shared" si="31"/>
        <v>0</v>
      </c>
      <c r="BJ77">
        <f t="shared" si="32"/>
        <v>5</v>
      </c>
      <c r="BK77">
        <f t="shared" si="33"/>
        <v>0</v>
      </c>
    </row>
    <row r="78" spans="1:63" ht="12.75" x14ac:dyDescent="0.2">
      <c r="A78" s="2">
        <v>42502.62817350695</v>
      </c>
      <c r="B78" s="1" t="s">
        <v>175</v>
      </c>
      <c r="D78" s="1" t="s">
        <v>21</v>
      </c>
      <c r="E78" s="1" t="s">
        <v>49</v>
      </c>
      <c r="F78" s="1" t="s">
        <v>33</v>
      </c>
      <c r="G78" s="1" t="s">
        <v>34</v>
      </c>
      <c r="H78" s="1" t="s">
        <v>176</v>
      </c>
      <c r="U78" s="1">
        <v>76</v>
      </c>
      <c r="AC78">
        <f t="shared" si="19"/>
        <v>1</v>
      </c>
      <c r="AD78">
        <f t="shared" si="20"/>
        <v>1</v>
      </c>
      <c r="AE78">
        <f t="shared" si="21"/>
        <v>0</v>
      </c>
      <c r="AF78">
        <f t="shared" si="22"/>
        <v>0</v>
      </c>
      <c r="AG78">
        <f t="shared" si="23"/>
        <v>0</v>
      </c>
      <c r="AH78">
        <f t="shared" si="24"/>
        <v>0</v>
      </c>
      <c r="AI78">
        <f t="shared" si="25"/>
        <v>0</v>
      </c>
      <c r="AJ78">
        <f t="shared" si="26"/>
        <v>0</v>
      </c>
      <c r="BB78">
        <f t="shared" si="34"/>
        <v>1</v>
      </c>
      <c r="BC78">
        <f t="shared" si="35"/>
        <v>1</v>
      </c>
      <c r="BD78">
        <f t="shared" si="27"/>
        <v>0.5</v>
      </c>
      <c r="BE78">
        <f t="shared" si="28"/>
        <v>0.33333333333333331</v>
      </c>
      <c r="BF78">
        <f t="shared" si="29"/>
        <v>0.4</v>
      </c>
      <c r="BH78">
        <f t="shared" si="30"/>
        <v>1</v>
      </c>
      <c r="BI78">
        <f t="shared" si="31"/>
        <v>1</v>
      </c>
      <c r="BJ78">
        <f t="shared" si="32"/>
        <v>4</v>
      </c>
      <c r="BK78">
        <f t="shared" si="33"/>
        <v>2</v>
      </c>
    </row>
    <row r="79" spans="1:63" ht="12.75" x14ac:dyDescent="0.2">
      <c r="A79" s="2">
        <v>42502.629659791666</v>
      </c>
      <c r="B79" s="1" t="s">
        <v>177</v>
      </c>
      <c r="D79" s="1" t="s">
        <v>31</v>
      </c>
      <c r="E79" s="1" t="s">
        <v>55</v>
      </c>
      <c r="F79" s="1" t="s">
        <v>33</v>
      </c>
      <c r="G79" s="1" t="s">
        <v>129</v>
      </c>
      <c r="H79" s="1" t="s">
        <v>178</v>
      </c>
      <c r="I79" s="1" t="s">
        <v>28</v>
      </c>
      <c r="J79" s="1" t="s">
        <v>115</v>
      </c>
      <c r="K79" s="1" t="s">
        <v>51</v>
      </c>
      <c r="L79" s="1">
        <v>4</v>
      </c>
      <c r="M79" s="1">
        <v>3</v>
      </c>
      <c r="N79" s="1">
        <v>2</v>
      </c>
      <c r="O79" s="1">
        <v>3</v>
      </c>
      <c r="P79" s="1">
        <v>5</v>
      </c>
      <c r="Q79" s="1">
        <v>5</v>
      </c>
      <c r="R79" s="1">
        <v>7</v>
      </c>
      <c r="S79" s="1">
        <v>2</v>
      </c>
      <c r="U79" s="1">
        <v>77</v>
      </c>
      <c r="AC79">
        <f t="shared" si="19"/>
        <v>0</v>
      </c>
      <c r="AD79">
        <f t="shared" si="20"/>
        <v>0</v>
      </c>
      <c r="AE79">
        <f t="shared" si="21"/>
        <v>0</v>
      </c>
      <c r="AF79">
        <f t="shared" si="22"/>
        <v>0</v>
      </c>
      <c r="AG79">
        <f t="shared" si="23"/>
        <v>0</v>
      </c>
      <c r="AH79">
        <f t="shared" si="24"/>
        <v>1</v>
      </c>
      <c r="AI79">
        <f t="shared" si="25"/>
        <v>1</v>
      </c>
      <c r="AJ79">
        <f t="shared" si="26"/>
        <v>0</v>
      </c>
      <c r="BB79">
        <f t="shared" si="34"/>
        <v>0</v>
      </c>
      <c r="BC79">
        <f t="shared" si="35"/>
        <v>2</v>
      </c>
      <c r="BD79">
        <f t="shared" si="27"/>
        <v>0</v>
      </c>
      <c r="BE79">
        <f t="shared" si="28"/>
        <v>0</v>
      </c>
      <c r="BF79" t="str">
        <f t="shared" si="29"/>
        <v>NA</v>
      </c>
      <c r="BH79">
        <f t="shared" si="30"/>
        <v>0</v>
      </c>
      <c r="BI79">
        <f t="shared" si="31"/>
        <v>2</v>
      </c>
      <c r="BJ79">
        <f t="shared" si="32"/>
        <v>3</v>
      </c>
      <c r="BK79">
        <f t="shared" si="33"/>
        <v>3</v>
      </c>
    </row>
    <row r="80" spans="1:63" ht="12.75" x14ac:dyDescent="0.2">
      <c r="A80" s="2">
        <v>42502.630478854167</v>
      </c>
      <c r="B80" s="1" t="s">
        <v>179</v>
      </c>
      <c r="C80" s="1">
        <v>62</v>
      </c>
      <c r="D80" s="1" t="s">
        <v>31</v>
      </c>
      <c r="E80" s="1" t="s">
        <v>55</v>
      </c>
      <c r="F80" s="1" t="s">
        <v>33</v>
      </c>
      <c r="G80" s="1" t="s">
        <v>129</v>
      </c>
      <c r="H80" s="1" t="s">
        <v>180</v>
      </c>
      <c r="I80" s="1" t="s">
        <v>64</v>
      </c>
      <c r="J80" s="1" t="s">
        <v>42</v>
      </c>
      <c r="K80" s="1" t="s">
        <v>105</v>
      </c>
      <c r="L80" s="1">
        <v>2</v>
      </c>
      <c r="M80" s="1">
        <v>2</v>
      </c>
      <c r="N80" s="1">
        <v>4</v>
      </c>
      <c r="O80" s="1">
        <v>4</v>
      </c>
      <c r="P80" s="1">
        <v>3</v>
      </c>
      <c r="Q80" s="1">
        <v>3</v>
      </c>
      <c r="R80" s="1">
        <v>5</v>
      </c>
      <c r="S80" s="1">
        <v>2</v>
      </c>
      <c r="U80" s="1">
        <v>78</v>
      </c>
      <c r="AC80">
        <f t="shared" si="19"/>
        <v>1</v>
      </c>
      <c r="AD80">
        <f t="shared" si="20"/>
        <v>1</v>
      </c>
      <c r="AE80">
        <f t="shared" si="21"/>
        <v>1</v>
      </c>
      <c r="AF80">
        <f t="shared" si="22"/>
        <v>0</v>
      </c>
      <c r="AG80">
        <f t="shared" si="23"/>
        <v>0</v>
      </c>
      <c r="AH80">
        <f t="shared" si="24"/>
        <v>0</v>
      </c>
      <c r="AI80">
        <f t="shared" si="25"/>
        <v>0</v>
      </c>
      <c r="AJ80">
        <f t="shared" si="26"/>
        <v>0</v>
      </c>
      <c r="BB80">
        <f t="shared" si="34"/>
        <v>2</v>
      </c>
      <c r="BC80">
        <f t="shared" si="35"/>
        <v>1</v>
      </c>
      <c r="BD80">
        <f t="shared" si="27"/>
        <v>0.66666666666666663</v>
      </c>
      <c r="BE80">
        <f t="shared" si="28"/>
        <v>0.66666666666666663</v>
      </c>
      <c r="BF80">
        <f t="shared" si="29"/>
        <v>0.66666666666666663</v>
      </c>
      <c r="BH80">
        <f t="shared" si="30"/>
        <v>2</v>
      </c>
      <c r="BI80">
        <f t="shared" si="31"/>
        <v>1</v>
      </c>
      <c r="BJ80">
        <f t="shared" si="32"/>
        <v>4</v>
      </c>
      <c r="BK80">
        <f t="shared" si="33"/>
        <v>1</v>
      </c>
    </row>
    <row r="81" spans="1:63" ht="12.75" x14ac:dyDescent="0.2">
      <c r="A81" s="2">
        <v>42502.631374108794</v>
      </c>
      <c r="B81" s="1" t="s">
        <v>175</v>
      </c>
      <c r="C81" s="1">
        <v>63</v>
      </c>
      <c r="D81" s="1" t="s">
        <v>21</v>
      </c>
      <c r="E81" s="1" t="s">
        <v>49</v>
      </c>
      <c r="F81" s="1" t="s">
        <v>33</v>
      </c>
      <c r="G81" s="1" t="s">
        <v>34</v>
      </c>
      <c r="H81" s="1" t="s">
        <v>181</v>
      </c>
      <c r="I81" s="1" t="s">
        <v>95</v>
      </c>
      <c r="J81" s="1" t="s">
        <v>36</v>
      </c>
      <c r="K81" s="1" t="s">
        <v>151</v>
      </c>
      <c r="L81" s="1">
        <v>1</v>
      </c>
      <c r="M81" s="1">
        <v>1</v>
      </c>
      <c r="N81" s="1">
        <v>7</v>
      </c>
      <c r="R81" s="1">
        <v>7</v>
      </c>
      <c r="S81" s="1">
        <v>1</v>
      </c>
      <c r="U81" s="1">
        <v>79</v>
      </c>
      <c r="AC81">
        <f t="shared" si="19"/>
        <v>1</v>
      </c>
      <c r="AD81">
        <f t="shared" si="20"/>
        <v>0</v>
      </c>
      <c r="AE81">
        <f t="shared" si="21"/>
        <v>1</v>
      </c>
      <c r="AF81">
        <f t="shared" si="22"/>
        <v>0</v>
      </c>
      <c r="AG81">
        <f t="shared" si="23"/>
        <v>1</v>
      </c>
      <c r="AH81">
        <f t="shared" si="24"/>
        <v>0</v>
      </c>
      <c r="AI81">
        <f t="shared" si="25"/>
        <v>1</v>
      </c>
      <c r="AJ81">
        <f t="shared" si="26"/>
        <v>0</v>
      </c>
      <c r="BB81">
        <f t="shared" si="34"/>
        <v>2</v>
      </c>
      <c r="BC81">
        <f t="shared" si="35"/>
        <v>2</v>
      </c>
      <c r="BD81">
        <f t="shared" si="27"/>
        <v>0.5</v>
      </c>
      <c r="BE81">
        <f t="shared" si="28"/>
        <v>0.66666666666666663</v>
      </c>
      <c r="BF81">
        <f t="shared" si="29"/>
        <v>0.57142857142857151</v>
      </c>
      <c r="BH81">
        <f t="shared" si="30"/>
        <v>2</v>
      </c>
      <c r="BI81">
        <f t="shared" si="31"/>
        <v>2</v>
      </c>
      <c r="BJ81">
        <f t="shared" si="32"/>
        <v>3</v>
      </c>
      <c r="BK81">
        <f t="shared" si="33"/>
        <v>1</v>
      </c>
    </row>
    <row r="82" spans="1:63" ht="12.75" x14ac:dyDescent="0.2">
      <c r="A82" s="2">
        <v>42502.632874317133</v>
      </c>
      <c r="B82" s="1" t="s">
        <v>182</v>
      </c>
      <c r="C82" s="1">
        <v>21</v>
      </c>
      <c r="D82" s="1" t="s">
        <v>31</v>
      </c>
      <c r="E82" s="1" t="s">
        <v>49</v>
      </c>
      <c r="F82" s="1" t="s">
        <v>33</v>
      </c>
      <c r="G82" s="1" t="s">
        <v>34</v>
      </c>
      <c r="H82" s="1" t="s">
        <v>46</v>
      </c>
      <c r="I82" s="1" t="s">
        <v>41</v>
      </c>
      <c r="J82" s="1" t="s">
        <v>42</v>
      </c>
      <c r="K82" s="1" t="s">
        <v>43</v>
      </c>
      <c r="L82" s="1">
        <v>3</v>
      </c>
      <c r="M82" s="1">
        <v>6</v>
      </c>
      <c r="S82" s="1">
        <v>3</v>
      </c>
      <c r="T82" s="1" t="s">
        <v>183</v>
      </c>
      <c r="U82" s="1">
        <v>80</v>
      </c>
      <c r="AC82">
        <f t="shared" si="19"/>
        <v>1</v>
      </c>
      <c r="AD82">
        <f t="shared" si="20"/>
        <v>0</v>
      </c>
      <c r="AE82">
        <f t="shared" si="21"/>
        <v>1</v>
      </c>
      <c r="AF82">
        <f t="shared" si="22"/>
        <v>1</v>
      </c>
      <c r="AG82">
        <f t="shared" si="23"/>
        <v>0</v>
      </c>
      <c r="AH82">
        <f t="shared" si="24"/>
        <v>0</v>
      </c>
      <c r="AI82">
        <f t="shared" si="25"/>
        <v>0</v>
      </c>
      <c r="AJ82">
        <f t="shared" si="26"/>
        <v>0</v>
      </c>
      <c r="BB82">
        <f t="shared" si="34"/>
        <v>3</v>
      </c>
      <c r="BC82">
        <f t="shared" si="35"/>
        <v>0</v>
      </c>
      <c r="BD82">
        <f t="shared" si="27"/>
        <v>1</v>
      </c>
      <c r="BE82">
        <f t="shared" si="28"/>
        <v>1</v>
      </c>
      <c r="BF82">
        <f t="shared" si="29"/>
        <v>1</v>
      </c>
      <c r="BH82">
        <f t="shared" si="30"/>
        <v>3</v>
      </c>
      <c r="BI82">
        <f t="shared" si="31"/>
        <v>0</v>
      </c>
      <c r="BJ82">
        <f t="shared" si="32"/>
        <v>5</v>
      </c>
      <c r="BK82">
        <f t="shared" si="33"/>
        <v>0</v>
      </c>
    </row>
    <row r="83" spans="1:63" ht="12.75" x14ac:dyDescent="0.2">
      <c r="A83" s="2">
        <v>42502.634014525465</v>
      </c>
      <c r="B83" s="1" t="s">
        <v>184</v>
      </c>
      <c r="C83" s="1">
        <v>25</v>
      </c>
      <c r="D83" s="1" t="s">
        <v>31</v>
      </c>
      <c r="E83" s="1" t="s">
        <v>32</v>
      </c>
      <c r="F83" s="1" t="s">
        <v>23</v>
      </c>
      <c r="G83" s="1" t="s">
        <v>34</v>
      </c>
      <c r="H83" s="1" t="s">
        <v>150</v>
      </c>
      <c r="I83" s="1" t="s">
        <v>61</v>
      </c>
      <c r="J83" s="1" t="s">
        <v>62</v>
      </c>
      <c r="K83" s="1" t="s">
        <v>43</v>
      </c>
      <c r="L83" s="1">
        <v>6</v>
      </c>
      <c r="M83" s="1">
        <v>5</v>
      </c>
      <c r="N83" s="1">
        <v>5</v>
      </c>
      <c r="O83" s="1">
        <v>5</v>
      </c>
      <c r="P83" s="1">
        <v>5</v>
      </c>
      <c r="Q83" s="1">
        <v>6</v>
      </c>
      <c r="R83" s="1">
        <v>7</v>
      </c>
      <c r="S83" s="1">
        <v>7</v>
      </c>
      <c r="U83" s="1">
        <v>81</v>
      </c>
      <c r="AC83">
        <f t="shared" si="19"/>
        <v>1</v>
      </c>
      <c r="AD83">
        <f t="shared" si="20"/>
        <v>0</v>
      </c>
      <c r="AE83">
        <f t="shared" si="21"/>
        <v>1</v>
      </c>
      <c r="AF83">
        <f t="shared" si="22"/>
        <v>1</v>
      </c>
      <c r="AG83">
        <f t="shared" si="23"/>
        <v>0</v>
      </c>
      <c r="AH83">
        <f t="shared" si="24"/>
        <v>1</v>
      </c>
      <c r="AI83">
        <f t="shared" si="25"/>
        <v>1</v>
      </c>
      <c r="AJ83">
        <f t="shared" si="26"/>
        <v>0</v>
      </c>
      <c r="BB83">
        <f t="shared" si="34"/>
        <v>3</v>
      </c>
      <c r="BC83">
        <f t="shared" si="35"/>
        <v>2</v>
      </c>
      <c r="BD83">
        <f t="shared" si="27"/>
        <v>0.6</v>
      </c>
      <c r="BE83">
        <f t="shared" si="28"/>
        <v>1</v>
      </c>
      <c r="BF83">
        <f t="shared" si="29"/>
        <v>0.74999999999999989</v>
      </c>
      <c r="BH83">
        <f t="shared" si="30"/>
        <v>3</v>
      </c>
      <c r="BI83">
        <f t="shared" si="31"/>
        <v>2</v>
      </c>
      <c r="BJ83">
        <f t="shared" si="32"/>
        <v>3</v>
      </c>
      <c r="BK83">
        <f t="shared" si="33"/>
        <v>0</v>
      </c>
    </row>
    <row r="84" spans="1:63" ht="12.75" x14ac:dyDescent="0.2">
      <c r="A84" s="2">
        <v>42502.634653703702</v>
      </c>
      <c r="B84" s="1" t="s">
        <v>185</v>
      </c>
      <c r="C84" s="1">
        <v>9</v>
      </c>
      <c r="D84" s="1" t="s">
        <v>31</v>
      </c>
      <c r="E84" s="1" t="s">
        <v>24</v>
      </c>
      <c r="F84" s="1" t="s">
        <v>23</v>
      </c>
      <c r="G84" s="1" t="s">
        <v>39</v>
      </c>
      <c r="U84" s="1">
        <v>82</v>
      </c>
      <c r="AC84">
        <f t="shared" si="19"/>
        <v>0</v>
      </c>
      <c r="AD84">
        <f t="shared" si="20"/>
        <v>0</v>
      </c>
      <c r="AE84">
        <f t="shared" si="21"/>
        <v>0</v>
      </c>
      <c r="AF84">
        <f t="shared" si="22"/>
        <v>0</v>
      </c>
      <c r="AG84">
        <f t="shared" si="23"/>
        <v>0</v>
      </c>
      <c r="AH84">
        <f t="shared" si="24"/>
        <v>0</v>
      </c>
      <c r="AI84">
        <f t="shared" si="25"/>
        <v>0</v>
      </c>
      <c r="AJ84">
        <f t="shared" si="26"/>
        <v>0</v>
      </c>
      <c r="BB84">
        <f t="shared" si="34"/>
        <v>0</v>
      </c>
      <c r="BC84">
        <f t="shared" si="35"/>
        <v>0</v>
      </c>
      <c r="BD84" t="str">
        <f t="shared" si="27"/>
        <v>NA</v>
      </c>
      <c r="BE84">
        <f t="shared" si="28"/>
        <v>0</v>
      </c>
      <c r="BF84" t="str">
        <f t="shared" si="29"/>
        <v>NA</v>
      </c>
      <c r="BH84">
        <f t="shared" si="30"/>
        <v>0</v>
      </c>
      <c r="BI84">
        <f t="shared" si="31"/>
        <v>0</v>
      </c>
      <c r="BJ84">
        <f t="shared" si="32"/>
        <v>5</v>
      </c>
      <c r="BK84">
        <f t="shared" si="33"/>
        <v>3</v>
      </c>
    </row>
    <row r="85" spans="1:63" ht="12.75" x14ac:dyDescent="0.2">
      <c r="A85" s="2">
        <v>42502.635635104161</v>
      </c>
      <c r="B85" s="1" t="s">
        <v>186</v>
      </c>
      <c r="C85" s="1">
        <v>24</v>
      </c>
      <c r="D85" s="1" t="s">
        <v>31</v>
      </c>
      <c r="E85" s="1" t="s">
        <v>32</v>
      </c>
      <c r="F85" s="1" t="s">
        <v>23</v>
      </c>
      <c r="G85" s="1" t="s">
        <v>26</v>
      </c>
      <c r="H85" s="1" t="s">
        <v>35</v>
      </c>
      <c r="I85" s="1" t="s">
        <v>103</v>
      </c>
      <c r="J85" s="1" t="s">
        <v>27</v>
      </c>
      <c r="K85" s="1" t="s">
        <v>187</v>
      </c>
      <c r="L85" s="1">
        <v>2</v>
      </c>
      <c r="M85" s="1">
        <v>2</v>
      </c>
      <c r="N85" s="1">
        <v>2</v>
      </c>
      <c r="O85" s="1">
        <v>3</v>
      </c>
      <c r="P85" s="1">
        <v>5</v>
      </c>
      <c r="Q85" s="1">
        <v>5</v>
      </c>
      <c r="R85" s="1">
        <v>5</v>
      </c>
      <c r="S85" s="1">
        <v>5</v>
      </c>
      <c r="T85" s="1" t="s">
        <v>22</v>
      </c>
      <c r="U85" s="1">
        <v>83</v>
      </c>
      <c r="AC85">
        <f t="shared" si="19"/>
        <v>1</v>
      </c>
      <c r="AD85">
        <f t="shared" si="20"/>
        <v>0</v>
      </c>
      <c r="AE85">
        <f t="shared" si="21"/>
        <v>1</v>
      </c>
      <c r="AF85">
        <f t="shared" si="22"/>
        <v>0</v>
      </c>
      <c r="AG85">
        <f t="shared" si="23"/>
        <v>0</v>
      </c>
      <c r="AH85">
        <f t="shared" si="24"/>
        <v>0</v>
      </c>
      <c r="AI85">
        <f t="shared" si="25"/>
        <v>0</v>
      </c>
      <c r="AJ85">
        <f t="shared" si="26"/>
        <v>0</v>
      </c>
      <c r="BB85">
        <f t="shared" si="34"/>
        <v>2</v>
      </c>
      <c r="BC85">
        <f t="shared" si="35"/>
        <v>0</v>
      </c>
      <c r="BD85">
        <f t="shared" si="27"/>
        <v>1</v>
      </c>
      <c r="BE85">
        <f t="shared" si="28"/>
        <v>0.66666666666666663</v>
      </c>
      <c r="BF85">
        <f t="shared" si="29"/>
        <v>0.8</v>
      </c>
      <c r="BH85">
        <f t="shared" si="30"/>
        <v>2</v>
      </c>
      <c r="BI85">
        <f t="shared" si="31"/>
        <v>0</v>
      </c>
      <c r="BJ85">
        <f t="shared" si="32"/>
        <v>5</v>
      </c>
      <c r="BK85">
        <f t="shared" si="33"/>
        <v>1</v>
      </c>
    </row>
    <row r="86" spans="1:63" ht="12.75" x14ac:dyDescent="0.2">
      <c r="A86" s="2">
        <v>42502.636737465276</v>
      </c>
      <c r="B86" s="1" t="s">
        <v>188</v>
      </c>
      <c r="C86" s="1">
        <v>24</v>
      </c>
      <c r="D86" s="1" t="s">
        <v>31</v>
      </c>
      <c r="E86" s="1" t="s">
        <v>32</v>
      </c>
      <c r="F86" s="1" t="s">
        <v>25</v>
      </c>
      <c r="G86" s="1" t="s">
        <v>39</v>
      </c>
      <c r="H86" s="1" t="s">
        <v>46</v>
      </c>
      <c r="I86" s="1" t="s">
        <v>57</v>
      </c>
      <c r="J86" s="1" t="s">
        <v>42</v>
      </c>
      <c r="L86" s="1">
        <v>7</v>
      </c>
      <c r="M86" s="1">
        <v>5</v>
      </c>
      <c r="N86" s="1">
        <v>5</v>
      </c>
      <c r="O86" s="1">
        <v>6</v>
      </c>
      <c r="P86" s="1">
        <v>7</v>
      </c>
      <c r="Q86" s="1">
        <v>4</v>
      </c>
      <c r="R86" s="1">
        <v>7</v>
      </c>
      <c r="S86" s="1">
        <v>6</v>
      </c>
      <c r="T86" s="1" t="s">
        <v>189</v>
      </c>
      <c r="U86" s="1">
        <v>84</v>
      </c>
      <c r="AC86">
        <f t="shared" si="19"/>
        <v>1</v>
      </c>
      <c r="AD86">
        <f t="shared" si="20"/>
        <v>0</v>
      </c>
      <c r="AE86">
        <f t="shared" si="21"/>
        <v>1</v>
      </c>
      <c r="AF86">
        <f t="shared" si="22"/>
        <v>1</v>
      </c>
      <c r="AG86">
        <f t="shared" si="23"/>
        <v>0</v>
      </c>
      <c r="AH86">
        <f t="shared" si="24"/>
        <v>0</v>
      </c>
      <c r="AI86">
        <f t="shared" si="25"/>
        <v>0</v>
      </c>
      <c r="AJ86">
        <f t="shared" si="26"/>
        <v>0</v>
      </c>
      <c r="BB86">
        <f t="shared" si="34"/>
        <v>3</v>
      </c>
      <c r="BC86">
        <f t="shared" si="35"/>
        <v>0</v>
      </c>
      <c r="BD86">
        <f t="shared" si="27"/>
        <v>1</v>
      </c>
      <c r="BE86">
        <f t="shared" si="28"/>
        <v>1</v>
      </c>
      <c r="BF86">
        <f t="shared" si="29"/>
        <v>1</v>
      </c>
      <c r="BH86">
        <f t="shared" si="30"/>
        <v>3</v>
      </c>
      <c r="BI86">
        <f t="shared" si="31"/>
        <v>0</v>
      </c>
      <c r="BJ86">
        <f t="shared" si="32"/>
        <v>5</v>
      </c>
      <c r="BK86">
        <f t="shared" si="33"/>
        <v>0</v>
      </c>
    </row>
    <row r="87" spans="1:63" ht="12.75" x14ac:dyDescent="0.2">
      <c r="A87" s="2">
        <v>42502.637432997682</v>
      </c>
      <c r="B87" s="1" t="s">
        <v>190</v>
      </c>
      <c r="D87" s="1" t="s">
        <v>21</v>
      </c>
      <c r="E87" s="1" t="s">
        <v>32</v>
      </c>
      <c r="F87" s="1" t="s">
        <v>23</v>
      </c>
      <c r="G87" s="1" t="s">
        <v>22</v>
      </c>
      <c r="H87" s="1" t="s">
        <v>111</v>
      </c>
      <c r="I87" s="1" t="s">
        <v>41</v>
      </c>
      <c r="J87" s="1" t="s">
        <v>42</v>
      </c>
      <c r="K87" s="1" t="s">
        <v>155</v>
      </c>
      <c r="L87" s="1">
        <v>5</v>
      </c>
      <c r="M87" s="1">
        <v>4</v>
      </c>
      <c r="N87" s="1">
        <v>3</v>
      </c>
      <c r="O87" s="1">
        <v>5</v>
      </c>
      <c r="P87" s="1">
        <v>7</v>
      </c>
      <c r="Q87" s="1">
        <v>7</v>
      </c>
      <c r="R87" s="1">
        <v>7</v>
      </c>
      <c r="S87" s="1">
        <v>3</v>
      </c>
      <c r="U87" s="1">
        <v>85</v>
      </c>
      <c r="AC87">
        <f t="shared" si="19"/>
        <v>1</v>
      </c>
      <c r="AD87">
        <f t="shared" si="20"/>
        <v>0</v>
      </c>
      <c r="AE87">
        <f t="shared" si="21"/>
        <v>0</v>
      </c>
      <c r="AF87">
        <f t="shared" si="22"/>
        <v>1</v>
      </c>
      <c r="AG87">
        <f t="shared" si="23"/>
        <v>0</v>
      </c>
      <c r="AH87">
        <f t="shared" si="24"/>
        <v>0</v>
      </c>
      <c r="AI87">
        <f t="shared" si="25"/>
        <v>0</v>
      </c>
      <c r="AJ87">
        <f t="shared" si="26"/>
        <v>0</v>
      </c>
      <c r="BB87">
        <f t="shared" si="34"/>
        <v>2</v>
      </c>
      <c r="BC87">
        <f t="shared" si="35"/>
        <v>0</v>
      </c>
      <c r="BD87">
        <f t="shared" si="27"/>
        <v>1</v>
      </c>
      <c r="BE87">
        <f t="shared" si="28"/>
        <v>0.66666666666666663</v>
      </c>
      <c r="BF87">
        <f t="shared" si="29"/>
        <v>0.8</v>
      </c>
      <c r="BH87">
        <f t="shared" si="30"/>
        <v>2</v>
      </c>
      <c r="BI87">
        <f t="shared" si="31"/>
        <v>0</v>
      </c>
      <c r="BJ87">
        <f t="shared" si="32"/>
        <v>5</v>
      </c>
      <c r="BK87">
        <f t="shared" si="33"/>
        <v>1</v>
      </c>
    </row>
    <row r="88" spans="1:63" ht="12.75" x14ac:dyDescent="0.2">
      <c r="A88" s="2">
        <v>42502.638375474533</v>
      </c>
      <c r="B88" s="1" t="s">
        <v>191</v>
      </c>
      <c r="C88" s="1">
        <v>32</v>
      </c>
      <c r="D88" s="1" t="s">
        <v>21</v>
      </c>
      <c r="E88" s="1" t="s">
        <v>55</v>
      </c>
      <c r="F88" s="1" t="s">
        <v>23</v>
      </c>
      <c r="G88" s="1" t="s">
        <v>22</v>
      </c>
      <c r="H88" s="1" t="s">
        <v>35</v>
      </c>
      <c r="I88" s="1" t="s">
        <v>192</v>
      </c>
      <c r="J88" s="1" t="s">
        <v>47</v>
      </c>
      <c r="K88" s="1" t="s">
        <v>70</v>
      </c>
      <c r="L88" s="1">
        <v>4</v>
      </c>
      <c r="M88" s="1">
        <v>6</v>
      </c>
      <c r="N88" s="1">
        <v>3</v>
      </c>
      <c r="O88" s="1">
        <v>2</v>
      </c>
      <c r="P88" s="1">
        <v>5</v>
      </c>
      <c r="Q88" s="1">
        <v>5</v>
      </c>
      <c r="R88" s="1">
        <v>5</v>
      </c>
      <c r="S88" s="1">
        <v>3</v>
      </c>
      <c r="T88" s="1" t="s">
        <v>193</v>
      </c>
      <c r="U88" s="1">
        <v>86</v>
      </c>
      <c r="AC88">
        <f t="shared" si="19"/>
        <v>1</v>
      </c>
      <c r="AD88">
        <f t="shared" si="20"/>
        <v>0</v>
      </c>
      <c r="AE88">
        <f t="shared" si="21"/>
        <v>1</v>
      </c>
      <c r="AF88">
        <f t="shared" si="22"/>
        <v>0</v>
      </c>
      <c r="AG88">
        <f t="shared" si="23"/>
        <v>0</v>
      </c>
      <c r="AH88">
        <f t="shared" si="24"/>
        <v>0</v>
      </c>
      <c r="AI88">
        <f t="shared" si="25"/>
        <v>0</v>
      </c>
      <c r="AJ88">
        <f t="shared" si="26"/>
        <v>0</v>
      </c>
      <c r="BB88">
        <f t="shared" si="34"/>
        <v>2</v>
      </c>
      <c r="BC88">
        <f t="shared" si="35"/>
        <v>0</v>
      </c>
      <c r="BD88">
        <f t="shared" si="27"/>
        <v>1</v>
      </c>
      <c r="BE88">
        <f t="shared" si="28"/>
        <v>0.66666666666666663</v>
      </c>
      <c r="BF88">
        <f t="shared" si="29"/>
        <v>0.8</v>
      </c>
      <c r="BH88">
        <f t="shared" si="30"/>
        <v>2</v>
      </c>
      <c r="BI88">
        <f t="shared" si="31"/>
        <v>0</v>
      </c>
      <c r="BJ88">
        <f t="shared" si="32"/>
        <v>5</v>
      </c>
      <c r="BK88">
        <f t="shared" si="33"/>
        <v>1</v>
      </c>
    </row>
    <row r="89" spans="1:63" ht="12.75" x14ac:dyDescent="0.2">
      <c r="A89" s="2">
        <v>42502.639926770833</v>
      </c>
      <c r="B89" s="1" t="s">
        <v>194</v>
      </c>
      <c r="C89" s="1">
        <v>16</v>
      </c>
      <c r="D89" s="1" t="s">
        <v>31</v>
      </c>
      <c r="E89" s="1" t="s">
        <v>45</v>
      </c>
      <c r="F89" s="1" t="s">
        <v>38</v>
      </c>
      <c r="G89" s="1" t="s">
        <v>39</v>
      </c>
      <c r="H89" s="1" t="s">
        <v>195</v>
      </c>
      <c r="I89" s="1" t="s">
        <v>103</v>
      </c>
      <c r="J89" s="1" t="s">
        <v>96</v>
      </c>
      <c r="K89" s="1" t="s">
        <v>89</v>
      </c>
      <c r="L89" s="1">
        <v>4</v>
      </c>
      <c r="M89" s="1">
        <v>4</v>
      </c>
      <c r="N89" s="1">
        <v>1</v>
      </c>
      <c r="O89" s="1">
        <v>2</v>
      </c>
      <c r="P89" s="1">
        <v>2</v>
      </c>
      <c r="Q89" s="1">
        <v>5</v>
      </c>
      <c r="R89" s="1">
        <v>7</v>
      </c>
      <c r="S89" s="1">
        <v>3</v>
      </c>
      <c r="U89" s="1">
        <v>87</v>
      </c>
      <c r="AC89">
        <f t="shared" si="19"/>
        <v>1</v>
      </c>
      <c r="AD89">
        <f t="shared" si="20"/>
        <v>1</v>
      </c>
      <c r="AE89">
        <f t="shared" si="21"/>
        <v>1</v>
      </c>
      <c r="AF89">
        <f t="shared" si="22"/>
        <v>1</v>
      </c>
      <c r="AG89">
        <f t="shared" si="23"/>
        <v>1</v>
      </c>
      <c r="AH89">
        <f t="shared" si="24"/>
        <v>0</v>
      </c>
      <c r="AI89">
        <f t="shared" si="25"/>
        <v>1</v>
      </c>
      <c r="AJ89">
        <f t="shared" si="26"/>
        <v>0</v>
      </c>
      <c r="BB89">
        <f t="shared" si="34"/>
        <v>3</v>
      </c>
      <c r="BC89">
        <f t="shared" si="35"/>
        <v>3</v>
      </c>
      <c r="BD89">
        <f t="shared" si="27"/>
        <v>0.5</v>
      </c>
      <c r="BE89">
        <f t="shared" si="28"/>
        <v>1</v>
      </c>
      <c r="BF89">
        <f t="shared" si="29"/>
        <v>0.66666666666666663</v>
      </c>
      <c r="BH89">
        <f t="shared" si="30"/>
        <v>3</v>
      </c>
      <c r="BI89">
        <f t="shared" si="31"/>
        <v>3</v>
      </c>
      <c r="BJ89">
        <f t="shared" si="32"/>
        <v>2</v>
      </c>
      <c r="BK89">
        <f t="shared" si="33"/>
        <v>0</v>
      </c>
    </row>
    <row r="90" spans="1:63" ht="12.75" x14ac:dyDescent="0.2">
      <c r="A90" s="2">
        <v>42502.640897418984</v>
      </c>
      <c r="B90" s="1" t="s">
        <v>196</v>
      </c>
      <c r="C90" s="1">
        <v>24</v>
      </c>
      <c r="D90" s="1" t="s">
        <v>31</v>
      </c>
      <c r="E90" s="1" t="s">
        <v>32</v>
      </c>
      <c r="F90" s="1" t="s">
        <v>33</v>
      </c>
      <c r="G90" s="1" t="s">
        <v>59</v>
      </c>
      <c r="H90" s="1" t="s">
        <v>40</v>
      </c>
      <c r="I90" s="1" t="s">
        <v>41</v>
      </c>
      <c r="J90" s="1" t="s">
        <v>36</v>
      </c>
      <c r="K90" s="1" t="s">
        <v>53</v>
      </c>
      <c r="L90" s="1">
        <v>5</v>
      </c>
      <c r="M90" s="1">
        <v>6</v>
      </c>
      <c r="N90" s="1">
        <v>4</v>
      </c>
      <c r="O90" s="1">
        <v>5</v>
      </c>
      <c r="P90" s="1">
        <v>3</v>
      </c>
      <c r="Q90" s="1">
        <v>6</v>
      </c>
      <c r="R90" s="1">
        <v>3</v>
      </c>
      <c r="S90" s="1">
        <v>6</v>
      </c>
      <c r="U90" s="1">
        <v>88</v>
      </c>
      <c r="AC90">
        <f t="shared" si="19"/>
        <v>1</v>
      </c>
      <c r="AD90">
        <f t="shared" si="20"/>
        <v>0</v>
      </c>
      <c r="AE90">
        <f t="shared" si="21"/>
        <v>0</v>
      </c>
      <c r="AF90">
        <f t="shared" si="22"/>
        <v>0</v>
      </c>
      <c r="AG90">
        <f t="shared" si="23"/>
        <v>0</v>
      </c>
      <c r="AH90">
        <f t="shared" si="24"/>
        <v>0</v>
      </c>
      <c r="AI90">
        <f t="shared" si="25"/>
        <v>0</v>
      </c>
      <c r="AJ90">
        <f t="shared" si="26"/>
        <v>0</v>
      </c>
      <c r="BB90">
        <f t="shared" si="34"/>
        <v>1</v>
      </c>
      <c r="BC90">
        <f t="shared" si="35"/>
        <v>0</v>
      </c>
      <c r="BD90">
        <f t="shared" si="27"/>
        <v>1</v>
      </c>
      <c r="BE90">
        <f t="shared" si="28"/>
        <v>0.33333333333333331</v>
      </c>
      <c r="BF90">
        <f t="shared" si="29"/>
        <v>0.5</v>
      </c>
      <c r="BH90">
        <f t="shared" si="30"/>
        <v>1</v>
      </c>
      <c r="BI90">
        <f t="shared" si="31"/>
        <v>0</v>
      </c>
      <c r="BJ90">
        <f t="shared" si="32"/>
        <v>5</v>
      </c>
      <c r="BK90">
        <f t="shared" si="33"/>
        <v>2</v>
      </c>
    </row>
    <row r="91" spans="1:63" ht="12.75" x14ac:dyDescent="0.2">
      <c r="A91" s="2">
        <v>42502.641722650464</v>
      </c>
      <c r="B91" s="1" t="s">
        <v>197</v>
      </c>
      <c r="C91" s="1">
        <v>25</v>
      </c>
      <c r="D91" s="1" t="s">
        <v>21</v>
      </c>
      <c r="E91" s="1" t="s">
        <v>32</v>
      </c>
      <c r="F91" s="1" t="s">
        <v>23</v>
      </c>
      <c r="G91" s="1" t="s">
        <v>39</v>
      </c>
      <c r="H91" s="1" t="s">
        <v>40</v>
      </c>
      <c r="I91" s="1" t="s">
        <v>61</v>
      </c>
      <c r="J91" s="1" t="s">
        <v>42</v>
      </c>
      <c r="K91" s="1" t="s">
        <v>68</v>
      </c>
      <c r="L91" s="1">
        <v>6</v>
      </c>
      <c r="M91" s="1">
        <v>5</v>
      </c>
      <c r="N91" s="1">
        <v>5</v>
      </c>
      <c r="O91" s="1">
        <v>7</v>
      </c>
      <c r="P91" s="1">
        <v>5</v>
      </c>
      <c r="Q91" s="1">
        <v>5</v>
      </c>
      <c r="R91" s="1">
        <v>5</v>
      </c>
      <c r="S91" s="1">
        <v>3</v>
      </c>
      <c r="U91" s="1">
        <v>89</v>
      </c>
      <c r="AC91">
        <f t="shared" si="19"/>
        <v>1</v>
      </c>
      <c r="AD91">
        <f t="shared" si="20"/>
        <v>0</v>
      </c>
      <c r="AE91">
        <f t="shared" si="21"/>
        <v>0</v>
      </c>
      <c r="AF91">
        <f t="shared" si="22"/>
        <v>0</v>
      </c>
      <c r="AG91">
        <f t="shared" si="23"/>
        <v>0</v>
      </c>
      <c r="AH91">
        <f t="shared" si="24"/>
        <v>0</v>
      </c>
      <c r="AI91">
        <f t="shared" si="25"/>
        <v>0</v>
      </c>
      <c r="AJ91">
        <f t="shared" si="26"/>
        <v>0</v>
      </c>
      <c r="BB91">
        <f t="shared" si="34"/>
        <v>1</v>
      </c>
      <c r="BC91">
        <f t="shared" si="35"/>
        <v>0</v>
      </c>
      <c r="BD91">
        <f t="shared" si="27"/>
        <v>1</v>
      </c>
      <c r="BE91">
        <f t="shared" si="28"/>
        <v>0.33333333333333331</v>
      </c>
      <c r="BF91">
        <f t="shared" si="29"/>
        <v>0.5</v>
      </c>
      <c r="BH91">
        <f t="shared" si="30"/>
        <v>1</v>
      </c>
      <c r="BI91">
        <f t="shared" si="31"/>
        <v>0</v>
      </c>
      <c r="BJ91">
        <f t="shared" si="32"/>
        <v>5</v>
      </c>
      <c r="BK91">
        <f t="shared" si="33"/>
        <v>2</v>
      </c>
    </row>
    <row r="92" spans="1:63" ht="12.75" x14ac:dyDescent="0.2">
      <c r="A92" s="2">
        <v>42502.642162581018</v>
      </c>
      <c r="B92" s="1" t="s">
        <v>198</v>
      </c>
      <c r="C92" s="1">
        <v>6</v>
      </c>
      <c r="D92" s="1" t="s">
        <v>31</v>
      </c>
      <c r="G92" s="1" t="s">
        <v>39</v>
      </c>
      <c r="U92" s="1">
        <v>90</v>
      </c>
      <c r="AC92">
        <f t="shared" si="19"/>
        <v>0</v>
      </c>
      <c r="AD92">
        <f t="shared" si="20"/>
        <v>0</v>
      </c>
      <c r="AE92">
        <f t="shared" si="21"/>
        <v>0</v>
      </c>
      <c r="AF92">
        <f t="shared" si="22"/>
        <v>0</v>
      </c>
      <c r="AG92">
        <f t="shared" si="23"/>
        <v>0</v>
      </c>
      <c r="AH92">
        <f t="shared" si="24"/>
        <v>0</v>
      </c>
      <c r="AI92">
        <f t="shared" si="25"/>
        <v>0</v>
      </c>
      <c r="AJ92">
        <f t="shared" si="26"/>
        <v>0</v>
      </c>
      <c r="BB92">
        <f t="shared" si="34"/>
        <v>0</v>
      </c>
      <c r="BC92">
        <f t="shared" si="35"/>
        <v>0</v>
      </c>
      <c r="BD92" t="str">
        <f t="shared" si="27"/>
        <v>NA</v>
      </c>
      <c r="BE92">
        <f t="shared" si="28"/>
        <v>0</v>
      </c>
      <c r="BF92" t="str">
        <f t="shared" si="29"/>
        <v>NA</v>
      </c>
      <c r="BH92">
        <f t="shared" si="30"/>
        <v>0</v>
      </c>
      <c r="BI92">
        <f t="shared" si="31"/>
        <v>0</v>
      </c>
      <c r="BJ92">
        <f t="shared" si="32"/>
        <v>5</v>
      </c>
      <c r="BK92">
        <f t="shared" si="33"/>
        <v>3</v>
      </c>
    </row>
    <row r="93" spans="1:63" ht="12.75" x14ac:dyDescent="0.2">
      <c r="A93" s="2">
        <v>42502.642771886574</v>
      </c>
      <c r="B93" s="1" t="s">
        <v>199</v>
      </c>
      <c r="C93" s="1">
        <v>53</v>
      </c>
      <c r="D93" s="1" t="s">
        <v>21</v>
      </c>
      <c r="E93" s="1" t="s">
        <v>49</v>
      </c>
      <c r="F93" s="1" t="s">
        <v>23</v>
      </c>
      <c r="G93" s="1" t="s">
        <v>39</v>
      </c>
      <c r="H93" s="1" t="s">
        <v>40</v>
      </c>
      <c r="I93" s="1" t="s">
        <v>41</v>
      </c>
      <c r="J93" s="1" t="s">
        <v>36</v>
      </c>
      <c r="K93" s="1" t="s">
        <v>73</v>
      </c>
      <c r="U93" s="1">
        <v>91</v>
      </c>
      <c r="AC93">
        <f t="shared" si="19"/>
        <v>1</v>
      </c>
      <c r="AD93">
        <f t="shared" si="20"/>
        <v>0</v>
      </c>
      <c r="AE93">
        <f t="shared" si="21"/>
        <v>0</v>
      </c>
      <c r="AF93">
        <f t="shared" si="22"/>
        <v>0</v>
      </c>
      <c r="AG93">
        <f t="shared" si="23"/>
        <v>0</v>
      </c>
      <c r="AH93">
        <f t="shared" si="24"/>
        <v>0</v>
      </c>
      <c r="AI93">
        <f t="shared" si="25"/>
        <v>0</v>
      </c>
      <c r="AJ93">
        <f t="shared" si="26"/>
        <v>0</v>
      </c>
      <c r="BB93">
        <f t="shared" si="34"/>
        <v>1</v>
      </c>
      <c r="BC93">
        <f t="shared" si="35"/>
        <v>0</v>
      </c>
      <c r="BD93">
        <f t="shared" si="27"/>
        <v>1</v>
      </c>
      <c r="BE93">
        <f t="shared" si="28"/>
        <v>0.33333333333333331</v>
      </c>
      <c r="BF93">
        <f t="shared" si="29"/>
        <v>0.5</v>
      </c>
      <c r="BH93">
        <f t="shared" si="30"/>
        <v>1</v>
      </c>
      <c r="BI93">
        <f t="shared" si="31"/>
        <v>0</v>
      </c>
      <c r="BJ93">
        <f t="shared" si="32"/>
        <v>5</v>
      </c>
      <c r="BK93">
        <f t="shared" si="33"/>
        <v>2</v>
      </c>
    </row>
    <row r="94" spans="1:63" ht="12.75" x14ac:dyDescent="0.2">
      <c r="A94" s="2">
        <v>42502.643608078703</v>
      </c>
      <c r="B94" s="1" t="s">
        <v>200</v>
      </c>
      <c r="C94" s="1">
        <v>51</v>
      </c>
      <c r="D94" s="1" t="s">
        <v>31</v>
      </c>
      <c r="E94" s="1" t="s">
        <v>55</v>
      </c>
      <c r="F94" s="1" t="s">
        <v>38</v>
      </c>
      <c r="G94" s="1" t="s">
        <v>22</v>
      </c>
      <c r="H94" s="1" t="s">
        <v>180</v>
      </c>
      <c r="I94" s="1" t="s">
        <v>57</v>
      </c>
      <c r="J94" s="1" t="s">
        <v>42</v>
      </c>
      <c r="K94" s="1" t="s">
        <v>53</v>
      </c>
      <c r="L94" s="1">
        <v>3</v>
      </c>
      <c r="M94" s="1">
        <v>3</v>
      </c>
      <c r="N94" s="1">
        <v>5</v>
      </c>
      <c r="O94" s="1">
        <v>6</v>
      </c>
      <c r="P94" s="1">
        <v>6</v>
      </c>
      <c r="Q94" s="1">
        <v>6</v>
      </c>
      <c r="R94" s="1">
        <v>7</v>
      </c>
      <c r="S94" s="1">
        <v>2</v>
      </c>
      <c r="U94" s="1">
        <v>92</v>
      </c>
      <c r="AC94">
        <f t="shared" si="19"/>
        <v>1</v>
      </c>
      <c r="AD94">
        <f t="shared" si="20"/>
        <v>1</v>
      </c>
      <c r="AE94">
        <f t="shared" si="21"/>
        <v>1</v>
      </c>
      <c r="AF94">
        <f t="shared" si="22"/>
        <v>0</v>
      </c>
      <c r="AG94">
        <f t="shared" si="23"/>
        <v>0</v>
      </c>
      <c r="AH94">
        <f t="shared" si="24"/>
        <v>0</v>
      </c>
      <c r="AI94">
        <f t="shared" si="25"/>
        <v>0</v>
      </c>
      <c r="AJ94">
        <f t="shared" si="26"/>
        <v>0</v>
      </c>
      <c r="BB94">
        <f t="shared" si="34"/>
        <v>2</v>
      </c>
      <c r="BC94">
        <f t="shared" si="35"/>
        <v>1</v>
      </c>
      <c r="BD94">
        <f t="shared" si="27"/>
        <v>0.66666666666666663</v>
      </c>
      <c r="BE94">
        <f t="shared" si="28"/>
        <v>0.66666666666666663</v>
      </c>
      <c r="BF94">
        <f t="shared" si="29"/>
        <v>0.66666666666666663</v>
      </c>
      <c r="BH94">
        <f t="shared" si="30"/>
        <v>2</v>
      </c>
      <c r="BI94">
        <f t="shared" si="31"/>
        <v>1</v>
      </c>
      <c r="BJ94">
        <f t="shared" si="32"/>
        <v>4</v>
      </c>
      <c r="BK94">
        <f t="shared" si="33"/>
        <v>1</v>
      </c>
    </row>
    <row r="95" spans="1:63" ht="12.75" x14ac:dyDescent="0.2">
      <c r="A95" s="2">
        <v>42502.64445133102</v>
      </c>
      <c r="B95" s="1" t="s">
        <v>201</v>
      </c>
      <c r="C95" s="1">
        <v>19</v>
      </c>
      <c r="D95" s="1" t="s">
        <v>31</v>
      </c>
      <c r="E95" s="1" t="s">
        <v>49</v>
      </c>
      <c r="F95" s="1" t="s">
        <v>23</v>
      </c>
      <c r="G95" s="1" t="s">
        <v>59</v>
      </c>
      <c r="H95" s="1" t="s">
        <v>46</v>
      </c>
      <c r="I95" s="1" t="s">
        <v>41</v>
      </c>
      <c r="J95" s="1" t="s">
        <v>36</v>
      </c>
      <c r="K95" s="1" t="s">
        <v>68</v>
      </c>
      <c r="L95" s="1">
        <v>6</v>
      </c>
      <c r="M95" s="1">
        <v>5</v>
      </c>
      <c r="N95" s="1">
        <v>6</v>
      </c>
      <c r="O95" s="1">
        <v>3</v>
      </c>
      <c r="P95" s="1">
        <v>6</v>
      </c>
      <c r="Q95" s="1">
        <v>6</v>
      </c>
      <c r="R95" s="1">
        <v>6</v>
      </c>
      <c r="S95" s="1">
        <v>3</v>
      </c>
      <c r="U95" s="1">
        <v>93</v>
      </c>
      <c r="AC95">
        <f t="shared" si="19"/>
        <v>1</v>
      </c>
      <c r="AD95">
        <f t="shared" si="20"/>
        <v>0</v>
      </c>
      <c r="AE95">
        <f t="shared" si="21"/>
        <v>1</v>
      </c>
      <c r="AF95">
        <f t="shared" si="22"/>
        <v>1</v>
      </c>
      <c r="AG95">
        <f t="shared" si="23"/>
        <v>0</v>
      </c>
      <c r="AH95">
        <f t="shared" si="24"/>
        <v>0</v>
      </c>
      <c r="AI95">
        <f t="shared" si="25"/>
        <v>0</v>
      </c>
      <c r="AJ95">
        <f t="shared" si="26"/>
        <v>0</v>
      </c>
      <c r="BB95">
        <f t="shared" si="34"/>
        <v>3</v>
      </c>
      <c r="BC95">
        <f t="shared" si="35"/>
        <v>0</v>
      </c>
      <c r="BD95">
        <f t="shared" si="27"/>
        <v>1</v>
      </c>
      <c r="BE95">
        <f t="shared" si="28"/>
        <v>1</v>
      </c>
      <c r="BF95">
        <f t="shared" si="29"/>
        <v>1</v>
      </c>
      <c r="BH95">
        <f t="shared" si="30"/>
        <v>3</v>
      </c>
      <c r="BI95">
        <f t="shared" si="31"/>
        <v>0</v>
      </c>
      <c r="BJ95">
        <f t="shared" si="32"/>
        <v>5</v>
      </c>
      <c r="BK95">
        <f t="shared" si="33"/>
        <v>0</v>
      </c>
    </row>
    <row r="96" spans="1:63" ht="12.75" x14ac:dyDescent="0.2">
      <c r="A96" s="2">
        <v>42502.645508912035</v>
      </c>
      <c r="B96" s="1" t="s">
        <v>202</v>
      </c>
      <c r="C96" s="1">
        <v>18</v>
      </c>
      <c r="D96" s="1" t="s">
        <v>24</v>
      </c>
      <c r="E96" s="1" t="s">
        <v>49</v>
      </c>
      <c r="F96" s="1" t="s">
        <v>33</v>
      </c>
      <c r="G96" s="1" t="s">
        <v>34</v>
      </c>
      <c r="H96" s="1" t="s">
        <v>46</v>
      </c>
      <c r="I96" s="1" t="s">
        <v>28</v>
      </c>
      <c r="J96" s="1" t="s">
        <v>27</v>
      </c>
      <c r="K96" s="1" t="s">
        <v>66</v>
      </c>
      <c r="L96" s="1">
        <v>7</v>
      </c>
      <c r="M96" s="1">
        <v>5</v>
      </c>
      <c r="N96" s="1">
        <v>5</v>
      </c>
      <c r="O96" s="1">
        <v>5</v>
      </c>
      <c r="P96" s="1">
        <v>7</v>
      </c>
      <c r="Q96" s="1">
        <v>7</v>
      </c>
      <c r="R96" s="1">
        <v>7</v>
      </c>
      <c r="S96" s="1">
        <v>6</v>
      </c>
      <c r="T96" s="1" t="s">
        <v>22</v>
      </c>
      <c r="U96" s="1">
        <v>94</v>
      </c>
      <c r="AC96">
        <f t="shared" si="19"/>
        <v>1</v>
      </c>
      <c r="AD96">
        <f t="shared" si="20"/>
        <v>0</v>
      </c>
      <c r="AE96">
        <f t="shared" si="21"/>
        <v>1</v>
      </c>
      <c r="AF96">
        <f t="shared" si="22"/>
        <v>1</v>
      </c>
      <c r="AG96">
        <f t="shared" si="23"/>
        <v>0</v>
      </c>
      <c r="AH96">
        <f t="shared" si="24"/>
        <v>0</v>
      </c>
      <c r="AI96">
        <f t="shared" si="25"/>
        <v>0</v>
      </c>
      <c r="AJ96">
        <f t="shared" si="26"/>
        <v>0</v>
      </c>
      <c r="BB96">
        <f t="shared" si="34"/>
        <v>3</v>
      </c>
      <c r="BC96">
        <f t="shared" si="35"/>
        <v>0</v>
      </c>
      <c r="BD96">
        <f t="shared" si="27"/>
        <v>1</v>
      </c>
      <c r="BE96">
        <f t="shared" si="28"/>
        <v>1</v>
      </c>
      <c r="BF96">
        <f t="shared" si="29"/>
        <v>1</v>
      </c>
      <c r="BH96">
        <f t="shared" si="30"/>
        <v>3</v>
      </c>
      <c r="BI96">
        <f t="shared" si="31"/>
        <v>0</v>
      </c>
      <c r="BJ96">
        <f t="shared" si="32"/>
        <v>5</v>
      </c>
      <c r="BK96">
        <f t="shared" si="33"/>
        <v>0</v>
      </c>
    </row>
    <row r="97" spans="1:63" ht="12.75" x14ac:dyDescent="0.2">
      <c r="A97" s="2">
        <v>42502.647169444448</v>
      </c>
      <c r="B97" s="1" t="s">
        <v>203</v>
      </c>
      <c r="C97" s="1">
        <v>22</v>
      </c>
      <c r="D97" s="1" t="s">
        <v>31</v>
      </c>
      <c r="E97" s="1" t="s">
        <v>55</v>
      </c>
      <c r="F97" s="1" t="s">
        <v>25</v>
      </c>
      <c r="G97" s="1" t="s">
        <v>34</v>
      </c>
      <c r="H97" s="1" t="s">
        <v>46</v>
      </c>
      <c r="I97" s="1" t="s">
        <v>41</v>
      </c>
      <c r="J97" s="1" t="s">
        <v>42</v>
      </c>
      <c r="K97" s="1" t="s">
        <v>43</v>
      </c>
      <c r="L97" s="1">
        <v>2</v>
      </c>
      <c r="M97" s="1">
        <v>6</v>
      </c>
      <c r="N97" s="1">
        <v>6</v>
      </c>
      <c r="O97" s="1">
        <v>6</v>
      </c>
      <c r="P97" s="1">
        <v>6</v>
      </c>
      <c r="Q97" s="1">
        <v>7</v>
      </c>
      <c r="R97" s="1">
        <v>2</v>
      </c>
      <c r="S97" s="1">
        <v>6</v>
      </c>
      <c r="T97" s="1" t="s">
        <v>204</v>
      </c>
      <c r="U97" s="1">
        <v>95</v>
      </c>
      <c r="AC97">
        <f t="shared" si="19"/>
        <v>1</v>
      </c>
      <c r="AD97">
        <f t="shared" si="20"/>
        <v>0</v>
      </c>
      <c r="AE97">
        <f t="shared" si="21"/>
        <v>1</v>
      </c>
      <c r="AF97">
        <f t="shared" si="22"/>
        <v>1</v>
      </c>
      <c r="AG97">
        <f t="shared" si="23"/>
        <v>0</v>
      </c>
      <c r="AH97">
        <f t="shared" si="24"/>
        <v>0</v>
      </c>
      <c r="AI97">
        <f t="shared" si="25"/>
        <v>0</v>
      </c>
      <c r="AJ97">
        <f t="shared" si="26"/>
        <v>0</v>
      </c>
      <c r="BB97">
        <f t="shared" si="34"/>
        <v>3</v>
      </c>
      <c r="BC97">
        <f t="shared" si="35"/>
        <v>0</v>
      </c>
      <c r="BD97">
        <f t="shared" si="27"/>
        <v>1</v>
      </c>
      <c r="BE97">
        <f t="shared" si="28"/>
        <v>1</v>
      </c>
      <c r="BF97">
        <f t="shared" si="29"/>
        <v>1</v>
      </c>
      <c r="BH97">
        <f t="shared" si="30"/>
        <v>3</v>
      </c>
      <c r="BI97">
        <f t="shared" si="31"/>
        <v>0</v>
      </c>
      <c r="BJ97">
        <f t="shared" si="32"/>
        <v>5</v>
      </c>
      <c r="BK97">
        <f t="shared" si="33"/>
        <v>0</v>
      </c>
    </row>
    <row r="98" spans="1:63" ht="12.75" x14ac:dyDescent="0.2">
      <c r="A98" s="2">
        <v>42502.648122418977</v>
      </c>
      <c r="B98" s="1" t="s">
        <v>205</v>
      </c>
      <c r="C98" s="1">
        <v>34</v>
      </c>
      <c r="D98" s="1" t="s">
        <v>31</v>
      </c>
      <c r="E98" s="1" t="s">
        <v>55</v>
      </c>
      <c r="F98" s="1" t="s">
        <v>33</v>
      </c>
      <c r="G98" s="1" t="s">
        <v>59</v>
      </c>
      <c r="H98" s="1" t="s">
        <v>46</v>
      </c>
      <c r="I98" s="1" t="s">
        <v>103</v>
      </c>
      <c r="J98" s="1" t="s">
        <v>62</v>
      </c>
      <c r="K98" s="1" t="s">
        <v>206</v>
      </c>
      <c r="L98" s="1">
        <v>7</v>
      </c>
      <c r="M98" s="1">
        <v>7</v>
      </c>
      <c r="N98" s="1">
        <v>7</v>
      </c>
      <c r="O98" s="1">
        <v>7</v>
      </c>
      <c r="P98" s="1">
        <v>7</v>
      </c>
      <c r="Q98" s="1">
        <v>7</v>
      </c>
      <c r="R98" s="1">
        <v>7</v>
      </c>
      <c r="S98" s="1">
        <v>7</v>
      </c>
      <c r="U98" s="1">
        <v>96</v>
      </c>
      <c r="AC98">
        <f t="shared" si="19"/>
        <v>1</v>
      </c>
      <c r="AD98">
        <f t="shared" si="20"/>
        <v>0</v>
      </c>
      <c r="AE98">
        <f t="shared" si="21"/>
        <v>1</v>
      </c>
      <c r="AF98">
        <f t="shared" si="22"/>
        <v>1</v>
      </c>
      <c r="AG98">
        <f t="shared" si="23"/>
        <v>0</v>
      </c>
      <c r="AH98">
        <f t="shared" si="24"/>
        <v>0</v>
      </c>
      <c r="AI98">
        <f t="shared" si="25"/>
        <v>0</v>
      </c>
      <c r="AJ98">
        <f t="shared" si="26"/>
        <v>0</v>
      </c>
      <c r="BB98">
        <f t="shared" si="34"/>
        <v>3</v>
      </c>
      <c r="BC98">
        <f t="shared" si="35"/>
        <v>0</v>
      </c>
      <c r="BD98">
        <f t="shared" si="27"/>
        <v>1</v>
      </c>
      <c r="BE98">
        <f t="shared" si="28"/>
        <v>1</v>
      </c>
      <c r="BF98">
        <f t="shared" si="29"/>
        <v>1</v>
      </c>
      <c r="BH98">
        <f t="shared" si="30"/>
        <v>3</v>
      </c>
      <c r="BI98">
        <f t="shared" si="31"/>
        <v>0</v>
      </c>
      <c r="BJ98">
        <f t="shared" si="32"/>
        <v>5</v>
      </c>
      <c r="BK98">
        <f t="shared" si="33"/>
        <v>0</v>
      </c>
    </row>
    <row r="99" spans="1:63" ht="12.75" x14ac:dyDescent="0.2">
      <c r="A99" s="2">
        <v>42502.64903512731</v>
      </c>
      <c r="B99" s="1" t="s">
        <v>207</v>
      </c>
      <c r="C99" s="1">
        <v>20</v>
      </c>
      <c r="D99" s="1" t="s">
        <v>31</v>
      </c>
      <c r="E99" s="1" t="s">
        <v>49</v>
      </c>
      <c r="F99" s="1" t="s">
        <v>23</v>
      </c>
      <c r="G99" s="1" t="s">
        <v>59</v>
      </c>
      <c r="H99" s="1" t="s">
        <v>46</v>
      </c>
      <c r="I99" s="1" t="s">
        <v>50</v>
      </c>
      <c r="J99" s="1" t="s">
        <v>36</v>
      </c>
      <c r="K99" s="1" t="s">
        <v>43</v>
      </c>
      <c r="L99" s="1">
        <v>3</v>
      </c>
      <c r="M99" s="1">
        <v>5</v>
      </c>
      <c r="N99" s="1">
        <v>2</v>
      </c>
      <c r="O99" s="1">
        <v>2</v>
      </c>
      <c r="P99" s="1">
        <v>7</v>
      </c>
      <c r="Q99" s="1">
        <v>5</v>
      </c>
      <c r="R99" s="1">
        <v>7</v>
      </c>
      <c r="S99" s="1">
        <v>1</v>
      </c>
      <c r="T99" s="1" t="s">
        <v>22</v>
      </c>
      <c r="U99" s="1">
        <v>97</v>
      </c>
      <c r="AC99">
        <f t="shared" si="19"/>
        <v>1</v>
      </c>
      <c r="AD99">
        <f t="shared" si="20"/>
        <v>0</v>
      </c>
      <c r="AE99">
        <f t="shared" si="21"/>
        <v>1</v>
      </c>
      <c r="AF99">
        <f t="shared" si="22"/>
        <v>1</v>
      </c>
      <c r="AG99">
        <f t="shared" si="23"/>
        <v>0</v>
      </c>
      <c r="AH99">
        <f t="shared" si="24"/>
        <v>0</v>
      </c>
      <c r="AI99">
        <f t="shared" si="25"/>
        <v>0</v>
      </c>
      <c r="AJ99">
        <f t="shared" si="26"/>
        <v>0</v>
      </c>
      <c r="BB99">
        <f t="shared" si="34"/>
        <v>3</v>
      </c>
      <c r="BC99">
        <f t="shared" si="35"/>
        <v>0</v>
      </c>
      <c r="BD99">
        <f t="shared" si="27"/>
        <v>1</v>
      </c>
      <c r="BE99">
        <f t="shared" si="28"/>
        <v>1</v>
      </c>
      <c r="BF99">
        <f t="shared" si="29"/>
        <v>1</v>
      </c>
      <c r="BH99">
        <f t="shared" si="30"/>
        <v>3</v>
      </c>
      <c r="BI99">
        <f t="shared" si="31"/>
        <v>0</v>
      </c>
      <c r="BJ99">
        <f t="shared" si="32"/>
        <v>5</v>
      </c>
      <c r="BK99">
        <f t="shared" si="33"/>
        <v>0</v>
      </c>
    </row>
    <row r="100" spans="1:63" ht="12.75" x14ac:dyDescent="0.2">
      <c r="A100" s="2">
        <v>42502.649904687496</v>
      </c>
      <c r="B100" s="1" t="s">
        <v>208</v>
      </c>
      <c r="C100" s="1">
        <v>26</v>
      </c>
      <c r="D100" s="1" t="s">
        <v>31</v>
      </c>
      <c r="E100" s="1" t="s">
        <v>32</v>
      </c>
      <c r="F100" s="1" t="s">
        <v>23</v>
      </c>
      <c r="G100" s="1" t="s">
        <v>34</v>
      </c>
      <c r="H100" s="1" t="s">
        <v>111</v>
      </c>
      <c r="I100" s="1" t="s">
        <v>41</v>
      </c>
      <c r="J100" s="1" t="s">
        <v>42</v>
      </c>
      <c r="K100" s="1" t="s">
        <v>53</v>
      </c>
      <c r="L100" s="1">
        <v>4</v>
      </c>
      <c r="M100" s="1">
        <v>5</v>
      </c>
      <c r="N100" s="1">
        <v>4</v>
      </c>
      <c r="O100" s="1">
        <v>5</v>
      </c>
      <c r="P100" s="1">
        <v>2</v>
      </c>
      <c r="Q100" s="1">
        <v>6</v>
      </c>
      <c r="R100" s="1">
        <v>5</v>
      </c>
      <c r="S100" s="1">
        <v>7</v>
      </c>
      <c r="U100" s="1">
        <v>98</v>
      </c>
      <c r="AC100">
        <f t="shared" si="19"/>
        <v>1</v>
      </c>
      <c r="AD100">
        <f t="shared" si="20"/>
        <v>0</v>
      </c>
      <c r="AE100">
        <f t="shared" si="21"/>
        <v>0</v>
      </c>
      <c r="AF100">
        <f t="shared" si="22"/>
        <v>1</v>
      </c>
      <c r="AG100">
        <f t="shared" si="23"/>
        <v>0</v>
      </c>
      <c r="AH100">
        <f t="shared" si="24"/>
        <v>0</v>
      </c>
      <c r="AI100">
        <f t="shared" si="25"/>
        <v>0</v>
      </c>
      <c r="AJ100">
        <f t="shared" si="26"/>
        <v>0</v>
      </c>
      <c r="BB100">
        <f t="shared" si="34"/>
        <v>2</v>
      </c>
      <c r="BC100">
        <f t="shared" si="35"/>
        <v>0</v>
      </c>
      <c r="BD100">
        <f t="shared" si="27"/>
        <v>1</v>
      </c>
      <c r="BE100">
        <f t="shared" si="28"/>
        <v>0.66666666666666663</v>
      </c>
      <c r="BF100">
        <f t="shared" si="29"/>
        <v>0.8</v>
      </c>
      <c r="BH100">
        <f t="shared" si="30"/>
        <v>2</v>
      </c>
      <c r="BI100">
        <f t="shared" si="31"/>
        <v>0</v>
      </c>
      <c r="BJ100">
        <f t="shared" si="32"/>
        <v>5</v>
      </c>
      <c r="BK100">
        <f t="shared" si="33"/>
        <v>1</v>
      </c>
    </row>
    <row r="101" spans="1:63" ht="12.75" x14ac:dyDescent="0.2">
      <c r="A101" s="2">
        <v>42502.650726458334</v>
      </c>
      <c r="D101" s="1" t="s">
        <v>31</v>
      </c>
      <c r="E101" s="1" t="s">
        <v>32</v>
      </c>
      <c r="F101" s="1" t="s">
        <v>33</v>
      </c>
      <c r="G101" s="1" t="s">
        <v>129</v>
      </c>
      <c r="H101" s="1" t="s">
        <v>60</v>
      </c>
      <c r="I101" s="1" t="s">
        <v>61</v>
      </c>
      <c r="J101" s="1" t="s">
        <v>209</v>
      </c>
      <c r="K101" s="1" t="s">
        <v>210</v>
      </c>
      <c r="L101" s="1">
        <v>5</v>
      </c>
      <c r="M101" s="1">
        <v>4</v>
      </c>
      <c r="N101" s="1">
        <v>7</v>
      </c>
      <c r="O101" s="1">
        <v>6</v>
      </c>
      <c r="P101" s="1">
        <v>6</v>
      </c>
      <c r="Q101" s="1">
        <v>6</v>
      </c>
      <c r="R101" s="1">
        <v>4</v>
      </c>
      <c r="S101" s="1">
        <v>5</v>
      </c>
      <c r="U101" s="1">
        <v>99</v>
      </c>
      <c r="AC101">
        <f t="shared" si="19"/>
        <v>1</v>
      </c>
      <c r="AD101">
        <f t="shared" si="20"/>
        <v>0</v>
      </c>
      <c r="AE101">
        <f t="shared" si="21"/>
        <v>1</v>
      </c>
      <c r="AF101">
        <f t="shared" si="22"/>
        <v>1</v>
      </c>
      <c r="AG101">
        <f t="shared" si="23"/>
        <v>1</v>
      </c>
      <c r="AH101">
        <f t="shared" si="24"/>
        <v>0</v>
      </c>
      <c r="AI101">
        <f t="shared" si="25"/>
        <v>1</v>
      </c>
      <c r="AJ101">
        <f t="shared" si="26"/>
        <v>0</v>
      </c>
      <c r="BB101">
        <f t="shared" si="34"/>
        <v>3</v>
      </c>
      <c r="BC101">
        <f t="shared" si="35"/>
        <v>2</v>
      </c>
      <c r="BD101">
        <f t="shared" si="27"/>
        <v>0.6</v>
      </c>
      <c r="BE101">
        <f t="shared" si="28"/>
        <v>1</v>
      </c>
      <c r="BF101">
        <f t="shared" si="29"/>
        <v>0.74999999999999989</v>
      </c>
      <c r="BH101">
        <f t="shared" si="30"/>
        <v>3</v>
      </c>
      <c r="BI101">
        <f t="shared" si="31"/>
        <v>2</v>
      </c>
      <c r="BJ101">
        <f t="shared" si="32"/>
        <v>3</v>
      </c>
      <c r="BK101">
        <f t="shared" si="33"/>
        <v>0</v>
      </c>
    </row>
    <row r="102" spans="1:63" ht="12.75" x14ac:dyDescent="0.2">
      <c r="A102" s="2">
        <v>42502.651426550925</v>
      </c>
      <c r="D102" s="1" t="s">
        <v>31</v>
      </c>
      <c r="E102" s="1" t="s">
        <v>45</v>
      </c>
      <c r="F102" s="1" t="s">
        <v>25</v>
      </c>
      <c r="G102" s="1" t="s">
        <v>59</v>
      </c>
      <c r="H102" s="1" t="s">
        <v>78</v>
      </c>
      <c r="I102" s="1" t="s">
        <v>103</v>
      </c>
      <c r="J102" s="1" t="s">
        <v>211</v>
      </c>
      <c r="K102" s="1" t="s">
        <v>43</v>
      </c>
      <c r="L102" s="1">
        <v>4</v>
      </c>
      <c r="M102" s="1">
        <v>6</v>
      </c>
      <c r="N102" s="1">
        <v>3</v>
      </c>
      <c r="O102" s="1">
        <v>4</v>
      </c>
      <c r="P102" s="1">
        <v>5</v>
      </c>
      <c r="Q102" s="1">
        <v>7</v>
      </c>
      <c r="R102" s="1">
        <v>7</v>
      </c>
      <c r="S102" s="1">
        <v>4</v>
      </c>
      <c r="T102" s="1" t="s">
        <v>212</v>
      </c>
      <c r="U102" s="1">
        <v>100</v>
      </c>
      <c r="AC102">
        <f t="shared" si="19"/>
        <v>1</v>
      </c>
      <c r="AD102">
        <f t="shared" si="20"/>
        <v>0</v>
      </c>
      <c r="AE102">
        <f t="shared" si="21"/>
        <v>1</v>
      </c>
      <c r="AF102">
        <f t="shared" si="22"/>
        <v>1</v>
      </c>
      <c r="AG102">
        <f t="shared" si="23"/>
        <v>0</v>
      </c>
      <c r="AH102">
        <f t="shared" si="24"/>
        <v>0</v>
      </c>
      <c r="AI102">
        <f t="shared" si="25"/>
        <v>1</v>
      </c>
      <c r="AJ102">
        <f t="shared" si="26"/>
        <v>0</v>
      </c>
      <c r="BB102">
        <f t="shared" si="34"/>
        <v>3</v>
      </c>
      <c r="BC102">
        <f t="shared" si="35"/>
        <v>1</v>
      </c>
      <c r="BD102">
        <f t="shared" si="27"/>
        <v>0.75</v>
      </c>
      <c r="BE102">
        <f t="shared" si="28"/>
        <v>1</v>
      </c>
      <c r="BF102">
        <f t="shared" si="29"/>
        <v>0.8571428571428571</v>
      </c>
      <c r="BH102">
        <f t="shared" si="30"/>
        <v>3</v>
      </c>
      <c r="BI102">
        <f t="shared" si="31"/>
        <v>1</v>
      </c>
      <c r="BJ102">
        <f t="shared" si="32"/>
        <v>4</v>
      </c>
      <c r="BK102">
        <f t="shared" si="33"/>
        <v>0</v>
      </c>
    </row>
    <row r="103" spans="1:63" ht="12.75" x14ac:dyDescent="0.2">
      <c r="A103" s="2">
        <v>42502.652136446763</v>
      </c>
      <c r="D103" s="1" t="s">
        <v>21</v>
      </c>
      <c r="E103" s="1" t="s">
        <v>24</v>
      </c>
      <c r="F103" s="1" t="s">
        <v>38</v>
      </c>
      <c r="G103" s="1" t="s">
        <v>39</v>
      </c>
      <c r="H103" s="1" t="s">
        <v>78</v>
      </c>
      <c r="I103" s="1" t="s">
        <v>103</v>
      </c>
      <c r="J103" s="1" t="s">
        <v>42</v>
      </c>
      <c r="K103" s="1" t="s">
        <v>43</v>
      </c>
      <c r="L103" s="1">
        <v>5</v>
      </c>
      <c r="M103" s="1">
        <v>3</v>
      </c>
      <c r="N103" s="1">
        <v>2</v>
      </c>
      <c r="O103" s="1">
        <v>4</v>
      </c>
      <c r="P103" s="1">
        <v>4</v>
      </c>
      <c r="Q103" s="1">
        <v>5</v>
      </c>
      <c r="R103" s="1">
        <v>7</v>
      </c>
      <c r="S103" s="1">
        <v>4</v>
      </c>
      <c r="T103" s="1" t="s">
        <v>147</v>
      </c>
      <c r="U103" s="1">
        <v>101</v>
      </c>
      <c r="AC103">
        <f t="shared" si="19"/>
        <v>1</v>
      </c>
      <c r="AD103">
        <f t="shared" si="20"/>
        <v>0</v>
      </c>
      <c r="AE103">
        <f t="shared" si="21"/>
        <v>1</v>
      </c>
      <c r="AF103">
        <f t="shared" si="22"/>
        <v>1</v>
      </c>
      <c r="AG103">
        <f t="shared" si="23"/>
        <v>0</v>
      </c>
      <c r="AH103">
        <f t="shared" si="24"/>
        <v>0</v>
      </c>
      <c r="AI103">
        <f t="shared" si="25"/>
        <v>1</v>
      </c>
      <c r="AJ103">
        <f t="shared" si="26"/>
        <v>0</v>
      </c>
      <c r="BB103">
        <f t="shared" si="34"/>
        <v>3</v>
      </c>
      <c r="BC103">
        <f t="shared" si="35"/>
        <v>1</v>
      </c>
      <c r="BD103">
        <f t="shared" si="27"/>
        <v>0.75</v>
      </c>
      <c r="BE103">
        <f t="shared" si="28"/>
        <v>1</v>
      </c>
      <c r="BF103">
        <f t="shared" si="29"/>
        <v>0.8571428571428571</v>
      </c>
      <c r="BH103">
        <f t="shared" si="30"/>
        <v>3</v>
      </c>
      <c r="BI103">
        <f t="shared" si="31"/>
        <v>1</v>
      </c>
      <c r="BJ103">
        <f t="shared" si="32"/>
        <v>4</v>
      </c>
      <c r="BK103">
        <f t="shared" si="33"/>
        <v>0</v>
      </c>
    </row>
    <row r="104" spans="1:63" ht="12.75" x14ac:dyDescent="0.2">
      <c r="A104" s="2">
        <v>42502.652937233797</v>
      </c>
      <c r="D104" s="1" t="s">
        <v>31</v>
      </c>
      <c r="E104" s="1" t="s">
        <v>49</v>
      </c>
      <c r="F104" s="1" t="s">
        <v>23</v>
      </c>
      <c r="G104" s="1" t="s">
        <v>34</v>
      </c>
      <c r="H104" s="1" t="s">
        <v>111</v>
      </c>
      <c r="I104" s="1" t="s">
        <v>41</v>
      </c>
      <c r="J104" s="1" t="s">
        <v>42</v>
      </c>
      <c r="K104" s="1" t="s">
        <v>53</v>
      </c>
      <c r="L104" s="1">
        <v>5</v>
      </c>
      <c r="M104" s="1">
        <v>5</v>
      </c>
      <c r="N104" s="1">
        <v>4</v>
      </c>
      <c r="O104" s="1">
        <v>5</v>
      </c>
      <c r="P104" s="1">
        <v>6</v>
      </c>
      <c r="Q104" s="1">
        <v>7</v>
      </c>
      <c r="R104" s="1">
        <v>5</v>
      </c>
      <c r="S104" s="1">
        <v>6</v>
      </c>
      <c r="U104" s="1">
        <v>102</v>
      </c>
      <c r="AC104">
        <f t="shared" si="19"/>
        <v>1</v>
      </c>
      <c r="AD104">
        <f t="shared" si="20"/>
        <v>0</v>
      </c>
      <c r="AE104">
        <f t="shared" si="21"/>
        <v>0</v>
      </c>
      <c r="AF104">
        <f t="shared" si="22"/>
        <v>1</v>
      </c>
      <c r="AG104">
        <f t="shared" si="23"/>
        <v>0</v>
      </c>
      <c r="AH104">
        <f t="shared" si="24"/>
        <v>0</v>
      </c>
      <c r="AI104">
        <f t="shared" si="25"/>
        <v>0</v>
      </c>
      <c r="AJ104">
        <f t="shared" si="26"/>
        <v>0</v>
      </c>
      <c r="BB104">
        <f t="shared" si="34"/>
        <v>2</v>
      </c>
      <c r="BC104">
        <f t="shared" si="35"/>
        <v>0</v>
      </c>
      <c r="BD104">
        <f t="shared" si="27"/>
        <v>1</v>
      </c>
      <c r="BE104">
        <f t="shared" si="28"/>
        <v>0.66666666666666663</v>
      </c>
      <c r="BF104">
        <f t="shared" si="29"/>
        <v>0.8</v>
      </c>
      <c r="BH104">
        <f t="shared" si="30"/>
        <v>2</v>
      </c>
      <c r="BI104">
        <f t="shared" si="31"/>
        <v>0</v>
      </c>
      <c r="BJ104">
        <f t="shared" si="32"/>
        <v>5</v>
      </c>
      <c r="BK104">
        <f t="shared" si="33"/>
        <v>1</v>
      </c>
    </row>
    <row r="105" spans="1:63" ht="12.75" x14ac:dyDescent="0.2">
      <c r="A105" s="2">
        <v>42502.654206736115</v>
      </c>
      <c r="B105" s="1" t="s">
        <v>213</v>
      </c>
      <c r="C105" s="1">
        <v>21</v>
      </c>
      <c r="D105" s="1" t="s">
        <v>21</v>
      </c>
      <c r="E105" s="1" t="s">
        <v>49</v>
      </c>
      <c r="F105" s="1" t="s">
        <v>38</v>
      </c>
      <c r="G105" s="1" t="s">
        <v>22</v>
      </c>
      <c r="H105" s="1" t="s">
        <v>40</v>
      </c>
      <c r="I105" s="1" t="s">
        <v>61</v>
      </c>
      <c r="J105" s="1" t="s">
        <v>27</v>
      </c>
      <c r="K105" s="1" t="s">
        <v>81</v>
      </c>
      <c r="L105" s="1">
        <v>6</v>
      </c>
      <c r="M105" s="1">
        <v>4</v>
      </c>
      <c r="N105" s="1">
        <v>5</v>
      </c>
      <c r="O105" s="1">
        <v>5</v>
      </c>
      <c r="P105" s="1">
        <v>6</v>
      </c>
      <c r="Q105" s="1">
        <v>6</v>
      </c>
      <c r="R105" s="1">
        <v>6</v>
      </c>
      <c r="S105" s="1">
        <v>4</v>
      </c>
      <c r="T105" s="1" t="s">
        <v>214</v>
      </c>
      <c r="U105" s="1">
        <v>103</v>
      </c>
      <c r="AC105">
        <f t="shared" si="19"/>
        <v>1</v>
      </c>
      <c r="AD105">
        <f t="shared" si="20"/>
        <v>0</v>
      </c>
      <c r="AE105">
        <f t="shared" si="21"/>
        <v>0</v>
      </c>
      <c r="AF105">
        <f t="shared" si="22"/>
        <v>0</v>
      </c>
      <c r="AG105">
        <f t="shared" si="23"/>
        <v>0</v>
      </c>
      <c r="AH105">
        <f t="shared" si="24"/>
        <v>0</v>
      </c>
      <c r="AI105">
        <f t="shared" si="25"/>
        <v>0</v>
      </c>
      <c r="AJ105">
        <f t="shared" si="26"/>
        <v>0</v>
      </c>
      <c r="BB105">
        <f t="shared" si="34"/>
        <v>1</v>
      </c>
      <c r="BC105">
        <f t="shared" si="35"/>
        <v>0</v>
      </c>
      <c r="BD105">
        <f t="shared" si="27"/>
        <v>1</v>
      </c>
      <c r="BE105">
        <f t="shared" si="28"/>
        <v>0.33333333333333331</v>
      </c>
      <c r="BF105">
        <f t="shared" si="29"/>
        <v>0.5</v>
      </c>
      <c r="BH105">
        <f t="shared" si="30"/>
        <v>1</v>
      </c>
      <c r="BI105">
        <f t="shared" si="31"/>
        <v>0</v>
      </c>
      <c r="BJ105">
        <f t="shared" si="32"/>
        <v>5</v>
      </c>
      <c r="BK105">
        <f t="shared" si="33"/>
        <v>2</v>
      </c>
    </row>
    <row r="108" spans="1:63" ht="15.75" customHeight="1" x14ac:dyDescent="0.2">
      <c r="BB108" t="s">
        <v>256</v>
      </c>
      <c r="BC108" t="s">
        <v>257</v>
      </c>
      <c r="BD108" t="s">
        <v>259</v>
      </c>
      <c r="BE108" t="s">
        <v>260</v>
      </c>
      <c r="BF108" t="s">
        <v>261</v>
      </c>
    </row>
    <row r="109" spans="1:63" ht="15.75" customHeight="1" x14ac:dyDescent="0.2">
      <c r="L109">
        <f>ROUND(AVERAGE(L2:L105),2)</f>
        <v>4.4800000000000004</v>
      </c>
      <c r="M109">
        <f>ROUND(AVERAGE(M2:M105),2)</f>
        <v>4.8499999999999996</v>
      </c>
      <c r="N109" s="3" t="s">
        <v>262</v>
      </c>
      <c r="O109">
        <f t="shared" ref="N109:Q109" si="36">ROUND(AVERAGE(O2:O105),2)</f>
        <v>4.32</v>
      </c>
      <c r="P109">
        <f t="shared" si="36"/>
        <v>5.3</v>
      </c>
      <c r="Q109">
        <f t="shared" si="36"/>
        <v>5.64</v>
      </c>
      <c r="BB109">
        <f>ROUND(AVERAGE(BB2:BB105),2)</f>
        <v>2.02</v>
      </c>
      <c r="BC109">
        <f>ROUND(AVERAGE(BC2:BC105),2)</f>
        <v>0.41</v>
      </c>
      <c r="BD109">
        <f>AVERAGEIF(BD2:BD105,"&lt;&gt;NA",BD2:BD105)</f>
        <v>0.89577810505645561</v>
      </c>
      <c r="BE109">
        <f>AVERAGEIF(BE2:BE105,"&lt;&gt;NA",BE2:BE105)</f>
        <v>0.67307692307692291</v>
      </c>
      <c r="BF109">
        <f>AVERAGEIF(BF2:BF105,"&lt;&gt;NA",BF2:BF105)</f>
        <v>0.76361607142857102</v>
      </c>
    </row>
    <row r="110" spans="1:63" ht="15.75" customHeight="1" x14ac:dyDescent="0.2">
      <c r="BA110" t="s">
        <v>258</v>
      </c>
      <c r="BB110">
        <f>BB109/3</f>
        <v>0.67333333333333334</v>
      </c>
      <c r="BC110">
        <f>BC109/3</f>
        <v>0.13666666666666666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Krutz</cp:lastModifiedBy>
  <dcterms:modified xsi:type="dcterms:W3CDTF">2016-05-25T12:28:52Z</dcterms:modified>
</cp:coreProperties>
</file>