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4430" windowHeight="8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282" i="1" l="1"/>
  <c r="Z282" i="1"/>
  <c r="AA247" i="1"/>
  <c r="Z247" i="1"/>
  <c r="AA231" i="1"/>
  <c r="Z231" i="1"/>
  <c r="AA197" i="1"/>
  <c r="Z197" i="1"/>
  <c r="AA163" i="1"/>
  <c r="Z163" i="1"/>
  <c r="AA127" i="1"/>
  <c r="Z127" i="1"/>
  <c r="AA108" i="1"/>
  <c r="Z108" i="1"/>
  <c r="AA91" i="1"/>
  <c r="Z91" i="1"/>
  <c r="AA53" i="1"/>
  <c r="Z53" i="1"/>
  <c r="B26" i="1"/>
  <c r="AA26" i="1"/>
  <c r="Z26" i="1"/>
  <c r="S9" i="1"/>
  <c r="I283" i="1"/>
  <c r="I282" i="1"/>
  <c r="I247" i="1"/>
  <c r="AA293" i="1"/>
  <c r="Z293" i="1"/>
  <c r="C16" i="2"/>
  <c r="D16" i="2"/>
  <c r="W26" i="1"/>
  <c r="W232" i="1"/>
  <c r="U232" i="1"/>
  <c r="X232" i="1"/>
  <c r="Y232" i="1"/>
  <c r="Y231" i="1"/>
  <c r="X231" i="1"/>
  <c r="W231" i="1"/>
  <c r="W197" i="1"/>
  <c r="W163" i="1"/>
  <c r="W127" i="1"/>
  <c r="W108" i="1"/>
  <c r="W91" i="1"/>
  <c r="W53" i="1"/>
  <c r="R26" i="1"/>
  <c r="H26" i="1"/>
  <c r="I232" i="1"/>
  <c r="I127" i="1"/>
  <c r="J232" i="1"/>
  <c r="AB107" i="1"/>
  <c r="AA107" i="1"/>
  <c r="Z107" i="1"/>
  <c r="Y107" i="1"/>
  <c r="W107" i="1"/>
  <c r="V107" i="1"/>
  <c r="W106" i="1"/>
  <c r="V106" i="1"/>
  <c r="W105" i="1"/>
  <c r="V105" i="1"/>
  <c r="W104" i="1"/>
  <c r="V104" i="1"/>
  <c r="AB103" i="1"/>
  <c r="AA103" i="1"/>
  <c r="Z103" i="1"/>
  <c r="Y103" i="1"/>
  <c r="W103" i="1"/>
  <c r="V103" i="1"/>
  <c r="W102" i="1"/>
  <c r="V102" i="1"/>
  <c r="W101" i="1"/>
  <c r="V101" i="1"/>
  <c r="W100" i="1"/>
  <c r="V100" i="1"/>
  <c r="AB99" i="1"/>
  <c r="AA99" i="1"/>
  <c r="Z99" i="1"/>
  <c r="Y99" i="1"/>
  <c r="W99" i="1"/>
  <c r="V99" i="1"/>
  <c r="W98" i="1"/>
  <c r="V98" i="1"/>
  <c r="W97" i="1"/>
  <c r="V97" i="1"/>
  <c r="W96" i="1"/>
  <c r="V96" i="1"/>
  <c r="AB95" i="1"/>
  <c r="AA95" i="1"/>
  <c r="Z95" i="1"/>
  <c r="Y95" i="1"/>
  <c r="W95" i="1"/>
  <c r="V95" i="1"/>
  <c r="W94" i="1"/>
  <c r="V94" i="1"/>
  <c r="W93" i="1"/>
  <c r="V93" i="1"/>
  <c r="W92" i="1"/>
  <c r="V92" i="1"/>
  <c r="V108" i="1" s="1"/>
  <c r="AB108" i="1"/>
  <c r="Y108" i="1"/>
  <c r="X108" i="1"/>
  <c r="U108" i="1"/>
  <c r="X26" i="1"/>
  <c r="X53" i="1"/>
  <c r="X91" i="1"/>
  <c r="X127" i="1"/>
  <c r="X163" i="1"/>
  <c r="X197" i="1"/>
  <c r="W230" i="1"/>
  <c r="W229" i="1"/>
  <c r="W228" i="1"/>
  <c r="V227" i="1"/>
  <c r="W226" i="1"/>
  <c r="V225" i="1"/>
  <c r="W224" i="1"/>
  <c r="W223" i="1"/>
  <c r="W222" i="1"/>
  <c r="W221" i="1"/>
  <c r="V220" i="1"/>
  <c r="W219" i="1"/>
  <c r="W218" i="1"/>
  <c r="W217" i="1"/>
  <c r="W216" i="1"/>
  <c r="W215" i="1"/>
  <c r="V214" i="1"/>
  <c r="W213" i="1"/>
  <c r="W212" i="1"/>
  <c r="W211" i="1"/>
  <c r="V210" i="1"/>
  <c r="W209" i="1"/>
  <c r="V208" i="1"/>
  <c r="W207" i="1"/>
  <c r="W206" i="1"/>
  <c r="W205" i="1"/>
  <c r="W204" i="1"/>
  <c r="V203" i="1"/>
  <c r="W202" i="1"/>
  <c r="W201" i="1"/>
  <c r="W200" i="1"/>
  <c r="W199" i="1"/>
  <c r="V198" i="1"/>
  <c r="W196" i="1"/>
  <c r="W195" i="1"/>
  <c r="W194" i="1"/>
  <c r="V193" i="1"/>
  <c r="W192" i="1"/>
  <c r="V191" i="1"/>
  <c r="W190" i="1"/>
  <c r="W189" i="1"/>
  <c r="W188" i="1"/>
  <c r="W187" i="1"/>
  <c r="W186" i="1"/>
  <c r="W185" i="1"/>
  <c r="V184" i="1"/>
  <c r="W183" i="1"/>
  <c r="W182" i="1"/>
  <c r="V181" i="1"/>
  <c r="W180" i="1"/>
  <c r="W179" i="1"/>
  <c r="W178" i="1"/>
  <c r="V177" i="1"/>
  <c r="W176" i="1"/>
  <c r="W175" i="1"/>
  <c r="W174" i="1"/>
  <c r="V173" i="1"/>
  <c r="W172" i="1"/>
  <c r="W171" i="1"/>
  <c r="W170" i="1"/>
  <c r="W169" i="1"/>
  <c r="V168" i="1"/>
  <c r="W167" i="1"/>
  <c r="V166" i="1"/>
  <c r="W165" i="1"/>
  <c r="W164" i="1"/>
  <c r="W162" i="1"/>
  <c r="W161" i="1"/>
  <c r="W160" i="1"/>
  <c r="W159" i="1"/>
  <c r="V158" i="1"/>
  <c r="W157" i="1"/>
  <c r="V156" i="1"/>
  <c r="W155" i="1"/>
  <c r="W154" i="1"/>
  <c r="W153" i="1"/>
  <c r="W152" i="1"/>
  <c r="W151" i="1"/>
  <c r="W150" i="1"/>
  <c r="V149" i="1"/>
  <c r="W148" i="1"/>
  <c r="W147" i="1"/>
  <c r="W146" i="1"/>
  <c r="V145" i="1"/>
  <c r="W144" i="1"/>
  <c r="W143" i="1"/>
  <c r="W142" i="1"/>
  <c r="V141" i="1"/>
  <c r="W140" i="1"/>
  <c r="W139" i="1"/>
  <c r="W138" i="1"/>
  <c r="W137" i="1"/>
  <c r="W136" i="1"/>
  <c r="W135" i="1"/>
  <c r="W134" i="1"/>
  <c r="V133" i="1"/>
  <c r="W132" i="1"/>
  <c r="W131" i="1"/>
  <c r="W130" i="1"/>
  <c r="W129" i="1"/>
  <c r="V128" i="1"/>
  <c r="V126" i="1"/>
  <c r="W125" i="1"/>
  <c r="W124" i="1"/>
  <c r="W123" i="1"/>
  <c r="V122" i="1"/>
  <c r="W121" i="1"/>
  <c r="W120" i="1"/>
  <c r="W119" i="1"/>
  <c r="W118" i="1"/>
  <c r="W117" i="1"/>
  <c r="V116" i="1"/>
  <c r="W115" i="1"/>
  <c r="V114" i="1"/>
  <c r="W113" i="1"/>
  <c r="W112" i="1"/>
  <c r="W111" i="1"/>
  <c r="W110" i="1"/>
  <c r="V109" i="1"/>
  <c r="W90" i="1"/>
  <c r="W89" i="1"/>
  <c r="V88" i="1"/>
  <c r="W87" i="1"/>
  <c r="V86" i="1"/>
  <c r="W85" i="1"/>
  <c r="W84" i="1"/>
  <c r="W83" i="1"/>
  <c r="W82" i="1"/>
  <c r="V81" i="1"/>
  <c r="W80" i="1"/>
  <c r="W79" i="1"/>
  <c r="W78" i="1"/>
  <c r="V77" i="1"/>
  <c r="W76" i="1"/>
  <c r="W75" i="1"/>
  <c r="V74" i="1"/>
  <c r="W73" i="1"/>
  <c r="W72" i="1"/>
  <c r="W71" i="1"/>
  <c r="W70" i="1"/>
  <c r="V69" i="1"/>
  <c r="W68" i="1"/>
  <c r="W67" i="1"/>
  <c r="W66" i="1"/>
  <c r="W65" i="1"/>
  <c r="W64" i="1"/>
  <c r="V63" i="1"/>
  <c r="W62" i="1"/>
  <c r="W61" i="1"/>
  <c r="V60" i="1"/>
  <c r="W59" i="1"/>
  <c r="V58" i="1"/>
  <c r="W57" i="1"/>
  <c r="W56" i="1"/>
  <c r="W55" i="1"/>
  <c r="W54" i="1"/>
  <c r="W52" i="1"/>
  <c r="V51" i="1"/>
  <c r="W50" i="1"/>
  <c r="W49" i="1"/>
  <c r="W48" i="1"/>
  <c r="W47" i="1"/>
  <c r="W46" i="1"/>
  <c r="W45" i="1"/>
  <c r="W44" i="1"/>
  <c r="V43" i="1"/>
  <c r="W42" i="1"/>
  <c r="W41" i="1"/>
  <c r="W40" i="1"/>
  <c r="W39" i="1"/>
  <c r="V38" i="1"/>
  <c r="W37" i="1"/>
  <c r="V36" i="1"/>
  <c r="W35" i="1"/>
  <c r="W34" i="1"/>
  <c r="W33" i="1"/>
  <c r="W32" i="1"/>
  <c r="W31" i="1"/>
  <c r="W30" i="1"/>
  <c r="W29" i="1"/>
  <c r="W28" i="1"/>
  <c r="V27" i="1"/>
  <c r="W25" i="1"/>
  <c r="V24" i="1"/>
  <c r="W23" i="1"/>
  <c r="W22" i="1"/>
  <c r="W21" i="1"/>
  <c r="W20" i="1"/>
  <c r="W19" i="1"/>
  <c r="V18" i="1"/>
  <c r="W17" i="1"/>
  <c r="W16" i="1"/>
  <c r="V15" i="1"/>
  <c r="W14" i="1"/>
  <c r="W13" i="1"/>
  <c r="W12" i="1"/>
  <c r="W11" i="1"/>
  <c r="W10" i="1"/>
  <c r="V9" i="1"/>
  <c r="W8" i="1"/>
  <c r="W7" i="1"/>
  <c r="W6" i="1"/>
  <c r="V5" i="1"/>
  <c r="W4" i="1"/>
  <c r="W3" i="1"/>
  <c r="W2" i="1"/>
  <c r="M26" i="1"/>
  <c r="M232" i="1"/>
  <c r="M127" i="1"/>
  <c r="M231" i="1"/>
  <c r="M197" i="1"/>
  <c r="M163" i="1"/>
  <c r="M108" i="1"/>
  <c r="M91" i="1"/>
  <c r="M53" i="1"/>
  <c r="K198" i="1"/>
  <c r="L199" i="1"/>
  <c r="L200" i="1"/>
  <c r="L201" i="1"/>
  <c r="L202" i="1"/>
  <c r="K203" i="1"/>
  <c r="L204" i="1"/>
  <c r="L205" i="1"/>
  <c r="L206" i="1"/>
  <c r="L207" i="1"/>
  <c r="K208" i="1"/>
  <c r="L209" i="1"/>
  <c r="K210" i="1"/>
  <c r="L211" i="1"/>
  <c r="L212" i="1"/>
  <c r="L213" i="1"/>
  <c r="K214" i="1"/>
  <c r="L215" i="1"/>
  <c r="L216" i="1"/>
  <c r="L217" i="1"/>
  <c r="L218" i="1"/>
  <c r="L219" i="1"/>
  <c r="K220" i="1"/>
  <c r="L221" i="1"/>
  <c r="L222" i="1"/>
  <c r="L223" i="1"/>
  <c r="L224" i="1"/>
  <c r="K225" i="1"/>
  <c r="L226" i="1"/>
  <c r="K227" i="1"/>
  <c r="L228" i="1"/>
  <c r="L230" i="1"/>
  <c r="L229" i="1"/>
  <c r="L164" i="1"/>
  <c r="L165" i="1"/>
  <c r="K166" i="1"/>
  <c r="L167" i="1"/>
  <c r="K168" i="1"/>
  <c r="L169" i="1"/>
  <c r="L170" i="1"/>
  <c r="L171" i="1"/>
  <c r="L172" i="1"/>
  <c r="K173" i="1"/>
  <c r="L174" i="1"/>
  <c r="L175" i="1"/>
  <c r="L176" i="1"/>
  <c r="K177" i="1"/>
  <c r="L178" i="1"/>
  <c r="L179" i="1"/>
  <c r="L180" i="1"/>
  <c r="K181" i="1"/>
  <c r="L182" i="1"/>
  <c r="L183" i="1"/>
  <c r="K184" i="1"/>
  <c r="L185" i="1"/>
  <c r="L186" i="1"/>
  <c r="L187" i="1"/>
  <c r="L188" i="1"/>
  <c r="L189" i="1"/>
  <c r="L190" i="1"/>
  <c r="K191" i="1"/>
  <c r="L192" i="1"/>
  <c r="K193" i="1"/>
  <c r="L194" i="1"/>
  <c r="L196" i="1"/>
  <c r="L195" i="1"/>
  <c r="K128" i="1"/>
  <c r="L129" i="1"/>
  <c r="L130" i="1"/>
  <c r="L131" i="1"/>
  <c r="L132" i="1"/>
  <c r="K133" i="1"/>
  <c r="L134" i="1"/>
  <c r="L135" i="1"/>
  <c r="L136" i="1"/>
  <c r="L137" i="1"/>
  <c r="L138" i="1"/>
  <c r="L139" i="1"/>
  <c r="L140" i="1"/>
  <c r="K141" i="1"/>
  <c r="L142" i="1"/>
  <c r="L143" i="1"/>
  <c r="L144" i="1"/>
  <c r="K145" i="1"/>
  <c r="L146" i="1"/>
  <c r="L147" i="1"/>
  <c r="L148" i="1"/>
  <c r="K149" i="1"/>
  <c r="L150" i="1"/>
  <c r="L151" i="1"/>
  <c r="L152" i="1"/>
  <c r="L153" i="1"/>
  <c r="L154" i="1"/>
  <c r="L155" i="1"/>
  <c r="K156" i="1"/>
  <c r="L157" i="1"/>
  <c r="K158" i="1"/>
  <c r="L159" i="1"/>
  <c r="L160" i="1"/>
  <c r="L162" i="1"/>
  <c r="L161" i="1"/>
  <c r="K109" i="1"/>
  <c r="L110" i="1"/>
  <c r="L111" i="1"/>
  <c r="L112" i="1"/>
  <c r="L113" i="1"/>
  <c r="K114" i="1"/>
  <c r="L115" i="1"/>
  <c r="K116" i="1"/>
  <c r="L117" i="1"/>
  <c r="L118" i="1"/>
  <c r="L119" i="1"/>
  <c r="L120" i="1"/>
  <c r="L121" i="1"/>
  <c r="K122" i="1"/>
  <c r="L123" i="1"/>
  <c r="L124" i="1"/>
  <c r="K126" i="1"/>
  <c r="L125" i="1"/>
  <c r="L92" i="1"/>
  <c r="K93" i="1"/>
  <c r="L94" i="1"/>
  <c r="L95" i="1"/>
  <c r="K96" i="1"/>
  <c r="L97" i="1"/>
  <c r="L98" i="1"/>
  <c r="L99" i="1"/>
  <c r="L100" i="1"/>
  <c r="L101" i="1"/>
  <c r="K102" i="1"/>
  <c r="L103" i="1"/>
  <c r="L104" i="1"/>
  <c r="L105" i="1"/>
  <c r="K106" i="1"/>
  <c r="L107" i="1"/>
  <c r="L90" i="1"/>
  <c r="L89" i="1"/>
  <c r="K88" i="1"/>
  <c r="L87" i="1"/>
  <c r="K86" i="1"/>
  <c r="L85" i="1"/>
  <c r="L84" i="1"/>
  <c r="L83" i="1"/>
  <c r="L82" i="1"/>
  <c r="K81" i="1"/>
  <c r="L80" i="1"/>
  <c r="L79" i="1"/>
  <c r="L78" i="1"/>
  <c r="K77" i="1"/>
  <c r="L76" i="1"/>
  <c r="L75" i="1"/>
  <c r="K74" i="1"/>
  <c r="L73" i="1"/>
  <c r="L72" i="1"/>
  <c r="L71" i="1"/>
  <c r="L70" i="1"/>
  <c r="K69" i="1"/>
  <c r="L68" i="1"/>
  <c r="L67" i="1"/>
  <c r="L66" i="1"/>
  <c r="L65" i="1"/>
  <c r="L64" i="1"/>
  <c r="K63" i="1"/>
  <c r="L62" i="1"/>
  <c r="L61" i="1"/>
  <c r="K60" i="1"/>
  <c r="L59" i="1"/>
  <c r="K58" i="1"/>
  <c r="L57" i="1"/>
  <c r="L56" i="1"/>
  <c r="L55" i="1"/>
  <c r="L54" i="1"/>
  <c r="L52" i="1"/>
  <c r="L50" i="1"/>
  <c r="L49" i="1"/>
  <c r="L48" i="1"/>
  <c r="L47" i="1"/>
  <c r="L46" i="1"/>
  <c r="L45" i="1"/>
  <c r="L44" i="1"/>
  <c r="L42" i="1"/>
  <c r="L41" i="1"/>
  <c r="L40" i="1"/>
  <c r="L39" i="1"/>
  <c r="L37" i="1"/>
  <c r="L35" i="1"/>
  <c r="L34" i="1"/>
  <c r="L33" i="1"/>
  <c r="L32" i="1"/>
  <c r="L31" i="1"/>
  <c r="L30" i="1"/>
  <c r="L29" i="1"/>
  <c r="L28" i="1"/>
  <c r="K51" i="1"/>
  <c r="K43" i="1"/>
  <c r="K38" i="1"/>
  <c r="K36" i="1"/>
  <c r="K27" i="1"/>
  <c r="L2" i="1"/>
  <c r="L4" i="1"/>
  <c r="L6" i="1"/>
  <c r="L7" i="1"/>
  <c r="L8" i="1"/>
  <c r="L10" i="1"/>
  <c r="L11" i="1"/>
  <c r="L12" i="1"/>
  <c r="L13" i="1"/>
  <c r="L14" i="1"/>
  <c r="L16" i="1"/>
  <c r="L17" i="1"/>
  <c r="L19" i="1"/>
  <c r="L20" i="1"/>
  <c r="L21" i="1"/>
  <c r="L22" i="1"/>
  <c r="L23" i="1"/>
  <c r="L25" i="1"/>
  <c r="L3" i="1"/>
  <c r="K24" i="1"/>
  <c r="K5" i="1"/>
  <c r="K9" i="1"/>
  <c r="K15" i="1"/>
  <c r="K18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48" i="1"/>
  <c r="H249" i="1"/>
  <c r="H250" i="1"/>
  <c r="H251" i="1"/>
  <c r="H252" i="1"/>
  <c r="H237" i="1"/>
  <c r="H238" i="1"/>
  <c r="H239" i="1"/>
  <c r="H240" i="1"/>
  <c r="H241" i="1"/>
  <c r="H242" i="1"/>
  <c r="H243" i="1"/>
  <c r="H244" i="1"/>
  <c r="H245" i="1"/>
  <c r="H246" i="1"/>
  <c r="H236" i="1"/>
  <c r="H235" i="1"/>
  <c r="H234" i="1"/>
  <c r="H233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01" i="1"/>
  <c r="H200" i="1"/>
  <c r="H199" i="1"/>
  <c r="H198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28" i="1"/>
  <c r="H129" i="1"/>
  <c r="H130" i="1"/>
  <c r="H131" i="1"/>
  <c r="H132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54" i="1"/>
  <c r="K54" i="1" s="1"/>
  <c r="H55" i="1"/>
  <c r="K55" i="1" s="1"/>
  <c r="H56" i="1"/>
  <c r="K56" i="1" s="1"/>
  <c r="H57" i="1"/>
  <c r="K57" i="1" s="1"/>
  <c r="H58" i="1"/>
  <c r="L58" i="1" s="1"/>
  <c r="H59" i="1"/>
  <c r="K59" i="1" s="1"/>
  <c r="H60" i="1"/>
  <c r="L60" i="1" s="1"/>
  <c r="H61" i="1"/>
  <c r="K61" i="1" s="1"/>
  <c r="H62" i="1"/>
  <c r="K62" i="1" s="1"/>
  <c r="H63" i="1"/>
  <c r="L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L69" i="1" s="1"/>
  <c r="H70" i="1"/>
  <c r="K70" i="1" s="1"/>
  <c r="H71" i="1"/>
  <c r="K71" i="1" s="1"/>
  <c r="H72" i="1"/>
  <c r="K72" i="1" s="1"/>
  <c r="H73" i="1"/>
  <c r="K73" i="1" s="1"/>
  <c r="H74" i="1"/>
  <c r="L74" i="1" s="1"/>
  <c r="H75" i="1"/>
  <c r="K75" i="1" s="1"/>
  <c r="H76" i="1"/>
  <c r="K76" i="1" s="1"/>
  <c r="H77" i="1"/>
  <c r="L77" i="1" s="1"/>
  <c r="H78" i="1"/>
  <c r="K78" i="1" s="1"/>
  <c r="H79" i="1"/>
  <c r="K79" i="1" s="1"/>
  <c r="H80" i="1"/>
  <c r="K80" i="1" s="1"/>
  <c r="H81" i="1"/>
  <c r="L81" i="1" s="1"/>
  <c r="H82" i="1"/>
  <c r="K82" i="1" s="1"/>
  <c r="H83" i="1"/>
  <c r="K83" i="1" s="1"/>
  <c r="H84" i="1"/>
  <c r="K84" i="1" s="1"/>
  <c r="H85" i="1"/>
  <c r="K85" i="1" s="1"/>
  <c r="H86" i="1"/>
  <c r="L86" i="1" s="1"/>
  <c r="H87" i="1"/>
  <c r="H88" i="1"/>
  <c r="L88" i="1" s="1"/>
  <c r="H89" i="1"/>
  <c r="K89" i="1" s="1"/>
  <c r="H90" i="1"/>
  <c r="K90" i="1" s="1"/>
  <c r="H3" i="1"/>
  <c r="K3" i="1" s="1"/>
  <c r="H4" i="1"/>
  <c r="K4" i="1" s="1"/>
  <c r="H5" i="1"/>
  <c r="L5" i="1" s="1"/>
  <c r="H6" i="1"/>
  <c r="K6" i="1" s="1"/>
  <c r="H7" i="1"/>
  <c r="K7" i="1" s="1"/>
  <c r="H8" i="1"/>
  <c r="K8" i="1" s="1"/>
  <c r="H9" i="1"/>
  <c r="L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L15" i="1" s="1"/>
  <c r="H16" i="1"/>
  <c r="K16" i="1" s="1"/>
  <c r="H17" i="1"/>
  <c r="K17" i="1" s="1"/>
  <c r="H18" i="1"/>
  <c r="L18" i="1" s="1"/>
  <c r="H19" i="1"/>
  <c r="K19" i="1" s="1"/>
  <c r="H20" i="1"/>
  <c r="K20" i="1" s="1"/>
  <c r="H21" i="1"/>
  <c r="H22" i="1"/>
  <c r="K22" i="1" s="1"/>
  <c r="H23" i="1"/>
  <c r="K23" i="1" s="1"/>
  <c r="H24" i="1"/>
  <c r="L24" i="1" s="1"/>
  <c r="H25" i="1"/>
  <c r="K25" i="1" s="1"/>
  <c r="H27" i="1"/>
  <c r="L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L36" i="1" s="1"/>
  <c r="H37" i="1"/>
  <c r="K37" i="1" s="1"/>
  <c r="H38" i="1"/>
  <c r="H39" i="1"/>
  <c r="K39" i="1" s="1"/>
  <c r="H40" i="1"/>
  <c r="K40" i="1" s="1"/>
  <c r="H41" i="1"/>
  <c r="K41" i="1" s="1"/>
  <c r="H42" i="1"/>
  <c r="K42" i="1" s="1"/>
  <c r="H43" i="1"/>
  <c r="L43" i="1" s="1"/>
  <c r="H44" i="1"/>
  <c r="K44" i="1" s="1"/>
  <c r="H45" i="1"/>
  <c r="K45" i="1" s="1"/>
  <c r="H46" i="1"/>
  <c r="K46" i="1" s="1"/>
  <c r="H47" i="1"/>
  <c r="K47" i="1" s="1"/>
  <c r="H48" i="1"/>
  <c r="H49" i="1"/>
  <c r="K49" i="1" s="1"/>
  <c r="H50" i="1"/>
  <c r="K50" i="1" s="1"/>
  <c r="H51" i="1"/>
  <c r="L51" i="1" s="1"/>
  <c r="H52" i="1"/>
  <c r="K52" i="1" s="1"/>
  <c r="H2" i="1"/>
  <c r="AC231" i="1" l="1"/>
  <c r="S38" i="1"/>
  <c r="P25" i="1"/>
  <c r="S249" i="1"/>
  <c r="S2" i="1"/>
  <c r="S252" i="1"/>
  <c r="S87" i="1"/>
  <c r="S250" i="1"/>
  <c r="V2" i="1"/>
  <c r="W38" i="1"/>
  <c r="V87" i="1"/>
  <c r="L93" i="1"/>
  <c r="S93" i="1"/>
  <c r="K97" i="1"/>
  <c r="S97" i="1"/>
  <c r="K101" i="1"/>
  <c r="S101" i="1"/>
  <c r="K105" i="1"/>
  <c r="S105" i="1"/>
  <c r="K110" i="1"/>
  <c r="S110" i="1"/>
  <c r="V110" i="1" s="1"/>
  <c r="L114" i="1"/>
  <c r="S114" i="1"/>
  <c r="W114" i="1" s="1"/>
  <c r="K118" i="1"/>
  <c r="S118" i="1"/>
  <c r="V118" i="1" s="1"/>
  <c r="L122" i="1"/>
  <c r="S122" i="1"/>
  <c r="W122" i="1" s="1"/>
  <c r="L126" i="1"/>
  <c r="S126" i="1"/>
  <c r="W126" i="1" s="1"/>
  <c r="K129" i="1"/>
  <c r="S129" i="1"/>
  <c r="V129" i="1" s="1"/>
  <c r="K160" i="1"/>
  <c r="S160" i="1"/>
  <c r="V160" i="1" s="1"/>
  <c r="L156" i="1"/>
  <c r="S156" i="1"/>
  <c r="W156" i="1" s="1"/>
  <c r="K152" i="1"/>
  <c r="S152" i="1"/>
  <c r="V152" i="1" s="1"/>
  <c r="K148" i="1"/>
  <c r="S148" i="1"/>
  <c r="P152" i="1"/>
  <c r="O152" i="1"/>
  <c r="K144" i="1"/>
  <c r="S144" i="1"/>
  <c r="V144" i="1" s="1"/>
  <c r="K140" i="1"/>
  <c r="S140" i="1"/>
  <c r="V140" i="1" s="1"/>
  <c r="K136" i="1"/>
  <c r="S136" i="1"/>
  <c r="V136" i="1" s="1"/>
  <c r="K164" i="1"/>
  <c r="S164" i="1"/>
  <c r="O167" i="1"/>
  <c r="P167" i="1"/>
  <c r="L168" i="1"/>
  <c r="S168" i="1"/>
  <c r="P171" i="1"/>
  <c r="O171" i="1"/>
  <c r="Q171" i="1" s="1"/>
  <c r="K172" i="1"/>
  <c r="S172" i="1"/>
  <c r="O175" i="1"/>
  <c r="P175" i="1"/>
  <c r="K176" i="1"/>
  <c r="S176" i="1"/>
  <c r="P179" i="1"/>
  <c r="O179" i="1"/>
  <c r="Q179" i="1" s="1"/>
  <c r="K180" i="1"/>
  <c r="S180" i="1"/>
  <c r="O183" i="1"/>
  <c r="P183" i="1"/>
  <c r="L184" i="1"/>
  <c r="S184" i="1"/>
  <c r="P187" i="1"/>
  <c r="O187" i="1"/>
  <c r="Q187" i="1" s="1"/>
  <c r="K188" i="1"/>
  <c r="S188" i="1"/>
  <c r="O191" i="1"/>
  <c r="P191" i="1"/>
  <c r="Q191" i="1" s="1"/>
  <c r="K192" i="1"/>
  <c r="S192" i="1"/>
  <c r="P196" i="1"/>
  <c r="O196" i="1"/>
  <c r="Q196" i="1" s="1"/>
  <c r="K196" i="1"/>
  <c r="S196" i="1"/>
  <c r="V196" i="1" s="1"/>
  <c r="K201" i="1"/>
  <c r="S201" i="1"/>
  <c r="V201" i="1" s="1"/>
  <c r="L227" i="1"/>
  <c r="S227" i="1"/>
  <c r="O230" i="1"/>
  <c r="P230" i="1"/>
  <c r="K223" i="1"/>
  <c r="S223" i="1"/>
  <c r="V223" i="1" s="1"/>
  <c r="K219" i="1"/>
  <c r="S219" i="1"/>
  <c r="V219" i="1" s="1"/>
  <c r="K215" i="1"/>
  <c r="S215" i="1"/>
  <c r="V215" i="1" s="1"/>
  <c r="K211" i="1"/>
  <c r="S211" i="1"/>
  <c r="V211" i="1" s="1"/>
  <c r="K207" i="1"/>
  <c r="S207" i="1"/>
  <c r="V207" i="1" s="1"/>
  <c r="L203" i="1"/>
  <c r="S203" i="1"/>
  <c r="W203" i="1" s="1"/>
  <c r="S235" i="1"/>
  <c r="S244" i="1"/>
  <c r="N242" i="1"/>
  <c r="S240" i="1"/>
  <c r="P242" i="1"/>
  <c r="O242" i="1"/>
  <c r="Q242" i="1" s="1"/>
  <c r="S248" i="1"/>
  <c r="P252" i="1"/>
  <c r="O252" i="1"/>
  <c r="S278" i="1"/>
  <c r="P281" i="1"/>
  <c r="O281" i="1"/>
  <c r="Q281" i="1" s="1"/>
  <c r="S274" i="1"/>
  <c r="S270" i="1"/>
  <c r="S266" i="1"/>
  <c r="S262" i="1"/>
  <c r="S258" i="1"/>
  <c r="S254" i="1"/>
  <c r="O6" i="1"/>
  <c r="P10" i="1"/>
  <c r="O20" i="1"/>
  <c r="O31" i="1"/>
  <c r="O47" i="1"/>
  <c r="P37" i="1"/>
  <c r="O58" i="1"/>
  <c r="P70" i="1"/>
  <c r="P78" i="1"/>
  <c r="P86" i="1"/>
  <c r="S23" i="1"/>
  <c r="V23" i="1" s="1"/>
  <c r="S19" i="1"/>
  <c r="V19" i="1" s="1"/>
  <c r="S15" i="1"/>
  <c r="W15" i="1" s="1"/>
  <c r="S11" i="1"/>
  <c r="S7" i="1"/>
  <c r="S3" i="1"/>
  <c r="V3" i="1" s="1"/>
  <c r="S27" i="1"/>
  <c r="S49" i="1"/>
  <c r="V49" i="1" s="1"/>
  <c r="S45" i="1"/>
  <c r="V45" i="1" s="1"/>
  <c r="S41" i="1"/>
  <c r="V41" i="1" s="1"/>
  <c r="S37" i="1"/>
  <c r="V37" i="1" s="1"/>
  <c r="S33" i="1"/>
  <c r="V33" i="1" s="1"/>
  <c r="S29" i="1"/>
  <c r="V29" i="1" s="1"/>
  <c r="S54" i="1"/>
  <c r="S83" i="1"/>
  <c r="S79" i="1"/>
  <c r="S75" i="1"/>
  <c r="S71" i="1"/>
  <c r="S67" i="1"/>
  <c r="S63" i="1"/>
  <c r="S59" i="1"/>
  <c r="S55" i="1"/>
  <c r="V55" i="1" s="1"/>
  <c r="N52" i="1"/>
  <c r="K87" i="1"/>
  <c r="P90" i="1"/>
  <c r="K94" i="1"/>
  <c r="S94" i="1"/>
  <c r="K98" i="1"/>
  <c r="S98" i="1"/>
  <c r="L102" i="1"/>
  <c r="S102" i="1"/>
  <c r="L106" i="1"/>
  <c r="S106" i="1"/>
  <c r="K111" i="1"/>
  <c r="S111" i="1"/>
  <c r="V111" i="1" s="1"/>
  <c r="K115" i="1"/>
  <c r="S115" i="1"/>
  <c r="V115" i="1" s="1"/>
  <c r="K119" i="1"/>
  <c r="P122" i="1"/>
  <c r="O122" i="1"/>
  <c r="S119" i="1"/>
  <c r="K123" i="1"/>
  <c r="S123" i="1"/>
  <c r="P126" i="1"/>
  <c r="O126" i="1"/>
  <c r="K132" i="1"/>
  <c r="S132" i="1"/>
  <c r="V132" i="1" s="1"/>
  <c r="L128" i="1"/>
  <c r="O132" i="1"/>
  <c r="S128" i="1"/>
  <c r="P132" i="1"/>
  <c r="K159" i="1"/>
  <c r="S159" i="1"/>
  <c r="V159" i="1" s="1"/>
  <c r="K155" i="1"/>
  <c r="S155" i="1"/>
  <c r="V155" i="1" s="1"/>
  <c r="K151" i="1"/>
  <c r="S151" i="1"/>
  <c r="V151" i="1" s="1"/>
  <c r="K147" i="1"/>
  <c r="S147" i="1"/>
  <c r="V147" i="1" s="1"/>
  <c r="K143" i="1"/>
  <c r="P147" i="1"/>
  <c r="S143" i="1"/>
  <c r="O147" i="1"/>
  <c r="K139" i="1"/>
  <c r="S139" i="1"/>
  <c r="V139" i="1" s="1"/>
  <c r="K135" i="1"/>
  <c r="S135" i="1"/>
  <c r="V135" i="1" s="1"/>
  <c r="K165" i="1"/>
  <c r="S165" i="1"/>
  <c r="V165" i="1" s="1"/>
  <c r="K169" i="1"/>
  <c r="S169" i="1"/>
  <c r="V169" i="1" s="1"/>
  <c r="L173" i="1"/>
  <c r="S173" i="1"/>
  <c r="W173" i="1" s="1"/>
  <c r="L177" i="1"/>
  <c r="S177" i="1"/>
  <c r="W177" i="1" s="1"/>
  <c r="L181" i="1"/>
  <c r="S181" i="1"/>
  <c r="W181" i="1" s="1"/>
  <c r="K185" i="1"/>
  <c r="S185" i="1"/>
  <c r="V185" i="1" s="1"/>
  <c r="K189" i="1"/>
  <c r="S189" i="1"/>
  <c r="V189" i="1" s="1"/>
  <c r="L193" i="1"/>
  <c r="S193" i="1"/>
  <c r="W193" i="1" s="1"/>
  <c r="L198" i="1"/>
  <c r="S198" i="1"/>
  <c r="P201" i="1"/>
  <c r="O201" i="1"/>
  <c r="K230" i="1"/>
  <c r="S230" i="1"/>
  <c r="V230" i="1" s="1"/>
  <c r="K226" i="1"/>
  <c r="S226" i="1"/>
  <c r="V226" i="1" s="1"/>
  <c r="K222" i="1"/>
  <c r="S222" i="1"/>
  <c r="P226" i="1"/>
  <c r="O226" i="1"/>
  <c r="K218" i="1"/>
  <c r="S218" i="1"/>
  <c r="P221" i="1"/>
  <c r="O221" i="1"/>
  <c r="L214" i="1"/>
  <c r="S214" i="1"/>
  <c r="P217" i="1"/>
  <c r="O217" i="1"/>
  <c r="L210" i="1"/>
  <c r="S210" i="1"/>
  <c r="O213" i="1"/>
  <c r="Q213" i="1" s="1"/>
  <c r="P213" i="1"/>
  <c r="K206" i="1"/>
  <c r="S206" i="1"/>
  <c r="P209" i="1"/>
  <c r="O209" i="1"/>
  <c r="K202" i="1"/>
  <c r="S202" i="1"/>
  <c r="O205" i="1"/>
  <c r="P205" i="1"/>
  <c r="S236" i="1"/>
  <c r="N246" i="1"/>
  <c r="S243" i="1"/>
  <c r="P246" i="1"/>
  <c r="O246" i="1"/>
  <c r="S239" i="1"/>
  <c r="S251" i="1"/>
  <c r="AA252" i="1" s="1"/>
  <c r="S281" i="1"/>
  <c r="S277" i="1"/>
  <c r="N277" i="1"/>
  <c r="S273" i="1"/>
  <c r="O277" i="1"/>
  <c r="Q277" i="1" s="1"/>
  <c r="P277" i="1"/>
  <c r="N272" i="1"/>
  <c r="S269" i="1"/>
  <c r="P272" i="1"/>
  <c r="O272" i="1"/>
  <c r="N268" i="1"/>
  <c r="S265" i="1"/>
  <c r="P268" i="1"/>
  <c r="O268" i="1"/>
  <c r="N264" i="1"/>
  <c r="S261" i="1"/>
  <c r="P264" i="1"/>
  <c r="Q264" i="1" s="1"/>
  <c r="O264" i="1"/>
  <c r="N260" i="1"/>
  <c r="S257" i="1"/>
  <c r="P260" i="1"/>
  <c r="O260" i="1"/>
  <c r="N256" i="1"/>
  <c r="S253" i="1"/>
  <c r="P256" i="1"/>
  <c r="Q256" i="1" s="1"/>
  <c r="O256" i="1"/>
  <c r="P6" i="1"/>
  <c r="P20" i="1"/>
  <c r="P31" i="1"/>
  <c r="P47" i="1"/>
  <c r="N47" i="1"/>
  <c r="P58" i="1"/>
  <c r="O66" i="1"/>
  <c r="O74" i="1"/>
  <c r="O82" i="1"/>
  <c r="O90" i="1"/>
  <c r="Q90" i="1" s="1"/>
  <c r="S22" i="1"/>
  <c r="V22" i="1" s="1"/>
  <c r="S18" i="1"/>
  <c r="W18" i="1" s="1"/>
  <c r="S14" i="1"/>
  <c r="V14" i="1" s="1"/>
  <c r="S10" i="1"/>
  <c r="V10" i="1" s="1"/>
  <c r="S6" i="1"/>
  <c r="V6" i="1" s="1"/>
  <c r="S52" i="1"/>
  <c r="V52" i="1" s="1"/>
  <c r="S48" i="1"/>
  <c r="S44" i="1"/>
  <c r="V44" i="1" s="1"/>
  <c r="S40" i="1"/>
  <c r="V40" i="1" s="1"/>
  <c r="S36" i="1"/>
  <c r="W36" i="1" s="1"/>
  <c r="S32" i="1"/>
  <c r="S28" i="1"/>
  <c r="V28" i="1" s="1"/>
  <c r="S90" i="1"/>
  <c r="V90" i="1" s="1"/>
  <c r="S86" i="1"/>
  <c r="W86" i="1" s="1"/>
  <c r="S82" i="1"/>
  <c r="V82" i="1" s="1"/>
  <c r="S78" i="1"/>
  <c r="V78" i="1" s="1"/>
  <c r="S74" i="1"/>
  <c r="W74" i="1" s="1"/>
  <c r="S70" i="1"/>
  <c r="V70" i="1" s="1"/>
  <c r="S66" i="1"/>
  <c r="V66" i="1" s="1"/>
  <c r="S62" i="1"/>
  <c r="V62" i="1" s="1"/>
  <c r="S58" i="1"/>
  <c r="W58" i="1" s="1"/>
  <c r="K95" i="1"/>
  <c r="S95" i="1"/>
  <c r="K99" i="1"/>
  <c r="S99" i="1"/>
  <c r="K103" i="1"/>
  <c r="S103" i="1"/>
  <c r="K107" i="1"/>
  <c r="S107" i="1"/>
  <c r="K112" i="1"/>
  <c r="S112" i="1"/>
  <c r="V112" i="1" s="1"/>
  <c r="L116" i="1"/>
  <c r="O118" i="1"/>
  <c r="S116" i="1"/>
  <c r="P118" i="1"/>
  <c r="K120" i="1"/>
  <c r="S120" i="1"/>
  <c r="V120" i="1" s="1"/>
  <c r="K124" i="1"/>
  <c r="S124" i="1"/>
  <c r="V124" i="1" s="1"/>
  <c r="K131" i="1"/>
  <c r="S131" i="1"/>
  <c r="V131" i="1" s="1"/>
  <c r="K162" i="1"/>
  <c r="S162" i="1"/>
  <c r="V162" i="1" s="1"/>
  <c r="L158" i="1"/>
  <c r="P162" i="1"/>
  <c r="S158" i="1"/>
  <c r="O162" i="1"/>
  <c r="K154" i="1"/>
  <c r="S154" i="1"/>
  <c r="V154" i="1" s="1"/>
  <c r="K150" i="1"/>
  <c r="S150" i="1"/>
  <c r="V150" i="1" s="1"/>
  <c r="K146" i="1"/>
  <c r="S146" i="1"/>
  <c r="V146" i="1" s="1"/>
  <c r="K142" i="1"/>
  <c r="S142" i="1"/>
  <c r="V142" i="1" s="1"/>
  <c r="K138" i="1"/>
  <c r="S138" i="1"/>
  <c r="O142" i="1"/>
  <c r="P142" i="1"/>
  <c r="K134" i="1"/>
  <c r="S134" i="1"/>
  <c r="V134" i="1" s="1"/>
  <c r="L166" i="1"/>
  <c r="S166" i="1"/>
  <c r="W166" i="1" s="1"/>
  <c r="K170" i="1"/>
  <c r="S170" i="1"/>
  <c r="V170" i="1" s="1"/>
  <c r="K174" i="1"/>
  <c r="S174" i="1"/>
  <c r="V174" i="1" s="1"/>
  <c r="K178" i="1"/>
  <c r="S178" i="1"/>
  <c r="V178" i="1" s="1"/>
  <c r="K182" i="1"/>
  <c r="S182" i="1"/>
  <c r="V182" i="1" s="1"/>
  <c r="K186" i="1"/>
  <c r="S186" i="1"/>
  <c r="V186" i="1" s="1"/>
  <c r="K190" i="1"/>
  <c r="S190" i="1"/>
  <c r="V190" i="1" s="1"/>
  <c r="K194" i="1"/>
  <c r="S194" i="1"/>
  <c r="V194" i="1" s="1"/>
  <c r="K199" i="1"/>
  <c r="S199" i="1"/>
  <c r="V199" i="1" s="1"/>
  <c r="K229" i="1"/>
  <c r="S229" i="1"/>
  <c r="V229" i="1" s="1"/>
  <c r="L225" i="1"/>
  <c r="S225" i="1"/>
  <c r="W225" i="1" s="1"/>
  <c r="K221" i="1"/>
  <c r="S221" i="1"/>
  <c r="V221" i="1" s="1"/>
  <c r="K217" i="1"/>
  <c r="S217" i="1"/>
  <c r="V217" i="1" s="1"/>
  <c r="K213" i="1"/>
  <c r="S213" i="1"/>
  <c r="V213" i="1" s="1"/>
  <c r="K209" i="1"/>
  <c r="S209" i="1"/>
  <c r="V209" i="1" s="1"/>
  <c r="K205" i="1"/>
  <c r="S205" i="1"/>
  <c r="V205" i="1" s="1"/>
  <c r="S233" i="1"/>
  <c r="P236" i="1"/>
  <c r="O236" i="1"/>
  <c r="S246" i="1"/>
  <c r="S242" i="1"/>
  <c r="S238" i="1"/>
  <c r="S280" i="1"/>
  <c r="S276" i="1"/>
  <c r="S272" i="1"/>
  <c r="S268" i="1"/>
  <c r="S264" i="1"/>
  <c r="S260" i="1"/>
  <c r="S256" i="1"/>
  <c r="P15" i="1"/>
  <c r="O25" i="1"/>
  <c r="Q25" i="1" s="1"/>
  <c r="O42" i="1"/>
  <c r="O52" i="1"/>
  <c r="N37" i="1"/>
  <c r="O62" i="1"/>
  <c r="P66" i="1"/>
  <c r="P74" i="1"/>
  <c r="P82" i="1"/>
  <c r="S25" i="1"/>
  <c r="V25" i="1" s="1"/>
  <c r="S21" i="1"/>
  <c r="S17" i="1"/>
  <c r="V17" i="1" s="1"/>
  <c r="S13" i="1"/>
  <c r="V13" i="1" s="1"/>
  <c r="W9" i="1"/>
  <c r="S5" i="1"/>
  <c r="W5" i="1" s="1"/>
  <c r="S51" i="1"/>
  <c r="W51" i="1" s="1"/>
  <c r="S47" i="1"/>
  <c r="V47" i="1" s="1"/>
  <c r="S43" i="1"/>
  <c r="S39" i="1"/>
  <c r="V39" i="1" s="1"/>
  <c r="S35" i="1"/>
  <c r="V35" i="1" s="1"/>
  <c r="S31" i="1"/>
  <c r="V31" i="1" s="1"/>
  <c r="S89" i="1"/>
  <c r="V89" i="1" s="1"/>
  <c r="S85" i="1"/>
  <c r="V85" i="1" s="1"/>
  <c r="S81" i="1"/>
  <c r="W81" i="1" s="1"/>
  <c r="S77" i="1"/>
  <c r="W77" i="1" s="1"/>
  <c r="S73" i="1"/>
  <c r="V73" i="1" s="1"/>
  <c r="S69" i="1"/>
  <c r="W69" i="1" s="1"/>
  <c r="S65" i="1"/>
  <c r="S61" i="1"/>
  <c r="V61" i="1" s="1"/>
  <c r="S57" i="1"/>
  <c r="V57" i="1" s="1"/>
  <c r="K92" i="1"/>
  <c r="S92" i="1"/>
  <c r="P95" i="1"/>
  <c r="O95" i="1"/>
  <c r="L96" i="1"/>
  <c r="P99" i="1"/>
  <c r="S96" i="1"/>
  <c r="O99" i="1"/>
  <c r="Q99" i="1" s="1"/>
  <c r="K100" i="1"/>
  <c r="S100" i="1"/>
  <c r="P103" i="1"/>
  <c r="O103" i="1"/>
  <c r="K104" i="1"/>
  <c r="P107" i="1"/>
  <c r="S104" i="1"/>
  <c r="O107" i="1"/>
  <c r="L109" i="1"/>
  <c r="S109" i="1"/>
  <c r="P112" i="1"/>
  <c r="O112" i="1"/>
  <c r="K113" i="1"/>
  <c r="S113" i="1"/>
  <c r="N115" i="1"/>
  <c r="P115" i="1"/>
  <c r="O115" i="1"/>
  <c r="K117" i="1"/>
  <c r="S117" i="1"/>
  <c r="V117" i="1" s="1"/>
  <c r="K121" i="1"/>
  <c r="S121" i="1"/>
  <c r="V121" i="1" s="1"/>
  <c r="K125" i="1"/>
  <c r="S125" i="1"/>
  <c r="V125" i="1" s="1"/>
  <c r="K130" i="1"/>
  <c r="S130" i="1"/>
  <c r="V130" i="1" s="1"/>
  <c r="K161" i="1"/>
  <c r="S161" i="1"/>
  <c r="V161" i="1" s="1"/>
  <c r="K157" i="1"/>
  <c r="S157" i="1"/>
  <c r="V157" i="1" s="1"/>
  <c r="K153" i="1"/>
  <c r="P157" i="1"/>
  <c r="O157" i="1"/>
  <c r="S153" i="1"/>
  <c r="L149" i="1"/>
  <c r="S149" i="1"/>
  <c r="W149" i="1" s="1"/>
  <c r="L145" i="1"/>
  <c r="L163" i="1" s="1"/>
  <c r="S145" i="1"/>
  <c r="W145" i="1" s="1"/>
  <c r="L141" i="1"/>
  <c r="S141" i="1"/>
  <c r="W141" i="1" s="1"/>
  <c r="K137" i="1"/>
  <c r="S137" i="1"/>
  <c r="V137" i="1" s="1"/>
  <c r="L133" i="1"/>
  <c r="P137" i="1"/>
  <c r="O137" i="1"/>
  <c r="S133" i="1"/>
  <c r="K167" i="1"/>
  <c r="S167" i="1"/>
  <c r="V167" i="1" s="1"/>
  <c r="K171" i="1"/>
  <c r="S171" i="1"/>
  <c r="V171" i="1" s="1"/>
  <c r="K175" i="1"/>
  <c r="S175" i="1"/>
  <c r="V175" i="1" s="1"/>
  <c r="K179" i="1"/>
  <c r="S179" i="1"/>
  <c r="V179" i="1" s="1"/>
  <c r="K183" i="1"/>
  <c r="S183" i="1"/>
  <c r="V183" i="1" s="1"/>
  <c r="K187" i="1"/>
  <c r="S187" i="1"/>
  <c r="V187" i="1" s="1"/>
  <c r="L191" i="1"/>
  <c r="S191" i="1"/>
  <c r="W191" i="1" s="1"/>
  <c r="K195" i="1"/>
  <c r="S195" i="1"/>
  <c r="V195" i="1" s="1"/>
  <c r="K200" i="1"/>
  <c r="S200" i="1"/>
  <c r="V200" i="1" s="1"/>
  <c r="K228" i="1"/>
  <c r="S228" i="1"/>
  <c r="V228" i="1" s="1"/>
  <c r="K224" i="1"/>
  <c r="S224" i="1"/>
  <c r="V224" i="1" s="1"/>
  <c r="L220" i="1"/>
  <c r="L231" i="1" s="1"/>
  <c r="S220" i="1"/>
  <c r="W220" i="1" s="1"/>
  <c r="K216" i="1"/>
  <c r="S216" i="1"/>
  <c r="V216" i="1" s="1"/>
  <c r="K212" i="1"/>
  <c r="S212" i="1"/>
  <c r="V212" i="1" s="1"/>
  <c r="L208" i="1"/>
  <c r="S208" i="1"/>
  <c r="W208" i="1" s="1"/>
  <c r="K204" i="1"/>
  <c r="K231" i="1" s="1"/>
  <c r="S204" i="1"/>
  <c r="V204" i="1" s="1"/>
  <c r="S234" i="1"/>
  <c r="S245" i="1"/>
  <c r="S241" i="1"/>
  <c r="S237" i="1"/>
  <c r="P239" i="1"/>
  <c r="O239" i="1"/>
  <c r="Q239" i="1" s="1"/>
  <c r="S279" i="1"/>
  <c r="S275" i="1"/>
  <c r="S271" i="1"/>
  <c r="S267" i="1"/>
  <c r="S263" i="1"/>
  <c r="S259" i="1"/>
  <c r="S255" i="1"/>
  <c r="O10" i="1"/>
  <c r="O15" i="1"/>
  <c r="Q15" i="1" s="1"/>
  <c r="P42" i="1"/>
  <c r="P52" i="1"/>
  <c r="O37" i="1"/>
  <c r="P62" i="1"/>
  <c r="O70" i="1"/>
  <c r="O78" i="1"/>
  <c r="Q78" i="1" s="1"/>
  <c r="O86" i="1"/>
  <c r="Q86" i="1" s="1"/>
  <c r="S24" i="1"/>
  <c r="W24" i="1" s="1"/>
  <c r="S20" i="1"/>
  <c r="V20" i="1" s="1"/>
  <c r="S16" i="1"/>
  <c r="S12" i="1"/>
  <c r="V12" i="1" s="1"/>
  <c r="S8" i="1"/>
  <c r="V8" i="1" s="1"/>
  <c r="S4" i="1"/>
  <c r="V4" i="1" s="1"/>
  <c r="S50" i="1"/>
  <c r="V50" i="1" s="1"/>
  <c r="S46" i="1"/>
  <c r="V46" i="1" s="1"/>
  <c r="S42" i="1"/>
  <c r="V42" i="1" s="1"/>
  <c r="S34" i="1"/>
  <c r="V34" i="1" s="1"/>
  <c r="S30" i="1"/>
  <c r="V30" i="1" s="1"/>
  <c r="S88" i="1"/>
  <c r="W88" i="1" s="1"/>
  <c r="S84" i="1"/>
  <c r="V84" i="1" s="1"/>
  <c r="S80" i="1"/>
  <c r="V80" i="1" s="1"/>
  <c r="S76" i="1"/>
  <c r="V76" i="1" s="1"/>
  <c r="S72" i="1"/>
  <c r="V72" i="1" s="1"/>
  <c r="S68" i="1"/>
  <c r="V68" i="1" s="1"/>
  <c r="S64" i="1"/>
  <c r="V64" i="1" s="1"/>
  <c r="S60" i="1"/>
  <c r="W60" i="1" s="1"/>
  <c r="S56" i="1"/>
  <c r="V56" i="1" s="1"/>
  <c r="Y281" i="1"/>
  <c r="Q37" i="1"/>
  <c r="N236" i="1"/>
  <c r="N42" i="1"/>
  <c r="N25" i="1"/>
  <c r="N239" i="1"/>
  <c r="J26" i="1"/>
  <c r="N252" i="1"/>
  <c r="N281" i="1"/>
  <c r="K21" i="1"/>
  <c r="N15" i="1"/>
  <c r="N58" i="1"/>
  <c r="N74" i="1"/>
  <c r="N90" i="1"/>
  <c r="N107" i="1"/>
  <c r="J53" i="1"/>
  <c r="J163" i="1"/>
  <c r="H232" i="1"/>
  <c r="N118" i="1"/>
  <c r="N157" i="1"/>
  <c r="N137" i="1"/>
  <c r="N183" i="1"/>
  <c r="N171" i="1"/>
  <c r="N230" i="1"/>
  <c r="N205" i="1"/>
  <c r="K48" i="1"/>
  <c r="K53" i="1" s="1"/>
  <c r="L38" i="1"/>
  <c r="N20" i="1"/>
  <c r="N62" i="1"/>
  <c r="N78" i="1"/>
  <c r="N95" i="1"/>
  <c r="J91" i="1"/>
  <c r="J197" i="1"/>
  <c r="N152" i="1"/>
  <c r="N132" i="1"/>
  <c r="N196" i="1"/>
  <c r="N167" i="1"/>
  <c r="N221" i="1"/>
  <c r="N201" i="1"/>
  <c r="N6" i="1"/>
  <c r="N66" i="1"/>
  <c r="N82" i="1"/>
  <c r="N99" i="1"/>
  <c r="J108" i="1"/>
  <c r="J231" i="1"/>
  <c r="N126" i="1"/>
  <c r="N112" i="1"/>
  <c r="N147" i="1"/>
  <c r="N191" i="1"/>
  <c r="N179" i="1"/>
  <c r="N209" i="1"/>
  <c r="N217" i="1"/>
  <c r="K2" i="1"/>
  <c r="N10" i="1"/>
  <c r="N31" i="1"/>
  <c r="N70" i="1"/>
  <c r="N86" i="1"/>
  <c r="N103" i="1"/>
  <c r="J127" i="1"/>
  <c r="N122" i="1"/>
  <c r="N162" i="1"/>
  <c r="N142" i="1"/>
  <c r="N187" i="1"/>
  <c r="N175" i="1"/>
  <c r="N226" i="1"/>
  <c r="N213" i="1"/>
  <c r="L26" i="1"/>
  <c r="K91" i="1"/>
  <c r="K108" i="1"/>
  <c r="L91" i="1"/>
  <c r="K163" i="1" l="1"/>
  <c r="L127" i="1"/>
  <c r="L197" i="1"/>
  <c r="K197" i="1"/>
  <c r="K127" i="1"/>
  <c r="L108" i="1"/>
  <c r="P127" i="1"/>
  <c r="N53" i="1"/>
  <c r="Y252" i="1"/>
  <c r="K232" i="1"/>
  <c r="L232" i="1"/>
  <c r="Q70" i="1"/>
  <c r="Y277" i="1"/>
  <c r="Q115" i="1"/>
  <c r="Q147" i="1"/>
  <c r="Q95" i="1"/>
  <c r="P108" i="1"/>
  <c r="P247" i="1"/>
  <c r="AA37" i="1"/>
  <c r="Z37" i="1"/>
  <c r="Y37" i="1"/>
  <c r="V32" i="1"/>
  <c r="AA52" i="1"/>
  <c r="V48" i="1"/>
  <c r="V53" i="1" s="1"/>
  <c r="Z52" i="1"/>
  <c r="Y52" i="1"/>
  <c r="Q82" i="1"/>
  <c r="P26" i="1"/>
  <c r="Z205" i="1"/>
  <c r="Y205" i="1"/>
  <c r="V202" i="1"/>
  <c r="AA205" i="1"/>
  <c r="AA209" i="1"/>
  <c r="Z209" i="1"/>
  <c r="Y209" i="1"/>
  <c r="V206" i="1"/>
  <c r="AA213" i="1"/>
  <c r="Z213" i="1"/>
  <c r="W210" i="1"/>
  <c r="Y213" i="1"/>
  <c r="Y217" i="1"/>
  <c r="AA217" i="1"/>
  <c r="Z217" i="1"/>
  <c r="W214" i="1"/>
  <c r="Z221" i="1"/>
  <c r="Y221" i="1"/>
  <c r="V218" i="1"/>
  <c r="AA221" i="1"/>
  <c r="Y226" i="1"/>
  <c r="AA226" i="1"/>
  <c r="V222" i="1"/>
  <c r="Z226" i="1"/>
  <c r="Y201" i="1"/>
  <c r="U231" i="1"/>
  <c r="AA201" i="1"/>
  <c r="Z201" i="1"/>
  <c r="W198" i="1"/>
  <c r="Q132" i="1"/>
  <c r="O163" i="1"/>
  <c r="Q126" i="1"/>
  <c r="AA122" i="1"/>
  <c r="Z122" i="1"/>
  <c r="Y122" i="1"/>
  <c r="V119" i="1"/>
  <c r="Y62" i="1"/>
  <c r="V59" i="1"/>
  <c r="AA62" i="1"/>
  <c r="Z62" i="1"/>
  <c r="Y78" i="1"/>
  <c r="V75" i="1"/>
  <c r="AA78" i="1"/>
  <c r="Z78" i="1"/>
  <c r="Z10" i="1"/>
  <c r="Y10" i="1"/>
  <c r="V7" i="1"/>
  <c r="AA10" i="1"/>
  <c r="O91" i="1"/>
  <c r="Q20" i="1"/>
  <c r="Z277" i="1"/>
  <c r="Q252" i="1"/>
  <c r="O282" i="1"/>
  <c r="Q152" i="1"/>
  <c r="Z90" i="1"/>
  <c r="Y42" i="1"/>
  <c r="AA6" i="1"/>
  <c r="N26" i="1"/>
  <c r="N247" i="1"/>
  <c r="AA20" i="1"/>
  <c r="V16" i="1"/>
  <c r="Z20" i="1"/>
  <c r="Y20" i="1"/>
  <c r="Y115" i="1"/>
  <c r="AA115" i="1"/>
  <c r="V113" i="1"/>
  <c r="Z115" i="1"/>
  <c r="AA112" i="1"/>
  <c r="Z112" i="1"/>
  <c r="W109" i="1"/>
  <c r="Y112" i="1"/>
  <c r="U127" i="1"/>
  <c r="Q107" i="1"/>
  <c r="V65" i="1"/>
  <c r="U91" i="1"/>
  <c r="Q52" i="1"/>
  <c r="AA236" i="1"/>
  <c r="Z236" i="1"/>
  <c r="Y236" i="1"/>
  <c r="Q142" i="1"/>
  <c r="Y162" i="1"/>
  <c r="W158" i="1"/>
  <c r="AA162" i="1"/>
  <c r="Z162" i="1"/>
  <c r="W116" i="1"/>
  <c r="AA118" i="1"/>
  <c r="Z118" i="1"/>
  <c r="Y118" i="1"/>
  <c r="Q74" i="1"/>
  <c r="Q260" i="1"/>
  <c r="Q268" i="1"/>
  <c r="Q272" i="1"/>
  <c r="Q246" i="1"/>
  <c r="Z66" i="1"/>
  <c r="W63" i="1"/>
  <c r="Y66" i="1"/>
  <c r="AA66" i="1"/>
  <c r="Z82" i="1"/>
  <c r="Y82" i="1"/>
  <c r="V79" i="1"/>
  <c r="AA82" i="1"/>
  <c r="Y15" i="1"/>
  <c r="AA15" i="1"/>
  <c r="V11" i="1"/>
  <c r="Z15" i="1"/>
  <c r="Q10" i="1"/>
  <c r="Z264" i="1"/>
  <c r="P282" i="1"/>
  <c r="Y242" i="1"/>
  <c r="AA242" i="1"/>
  <c r="Z242" i="1"/>
  <c r="Q167" i="1"/>
  <c r="P197" i="1"/>
  <c r="AA152" i="1"/>
  <c r="V148" i="1"/>
  <c r="Z152" i="1"/>
  <c r="Y152" i="1"/>
  <c r="AA90" i="1"/>
  <c r="Z42" i="1"/>
  <c r="U26" i="1"/>
  <c r="AA239" i="1"/>
  <c r="Z239" i="1"/>
  <c r="Y239" i="1"/>
  <c r="W133" i="1"/>
  <c r="AA137" i="1"/>
  <c r="Z137" i="1"/>
  <c r="Y137" i="1"/>
  <c r="Z157" i="1"/>
  <c r="Y157" i="1"/>
  <c r="AA157" i="1"/>
  <c r="V153" i="1"/>
  <c r="AA25" i="1"/>
  <c r="V21" i="1"/>
  <c r="Z25" i="1"/>
  <c r="Y25" i="1"/>
  <c r="Q42" i="1"/>
  <c r="Z142" i="1"/>
  <c r="Y142" i="1"/>
  <c r="AA142" i="1"/>
  <c r="V138" i="1"/>
  <c r="Q162" i="1"/>
  <c r="Q118" i="1"/>
  <c r="Q66" i="1"/>
  <c r="P53" i="1"/>
  <c r="Q205" i="1"/>
  <c r="Q209" i="1"/>
  <c r="Q217" i="1"/>
  <c r="Q221" i="1"/>
  <c r="Q226" i="1"/>
  <c r="Q201" i="1"/>
  <c r="O232" i="1"/>
  <c r="O231" i="1"/>
  <c r="P163" i="1"/>
  <c r="AA126" i="1"/>
  <c r="Z126" i="1"/>
  <c r="Y126" i="1"/>
  <c r="V123" i="1"/>
  <c r="Q122" i="1"/>
  <c r="AA70" i="1"/>
  <c r="Z70" i="1"/>
  <c r="Y70" i="1"/>
  <c r="V67" i="1"/>
  <c r="AA86" i="1"/>
  <c r="Z86" i="1"/>
  <c r="Y86" i="1"/>
  <c r="V83" i="1"/>
  <c r="Z31" i="1"/>
  <c r="Y31" i="1"/>
  <c r="U53" i="1"/>
  <c r="W27" i="1"/>
  <c r="AA31" i="1"/>
  <c r="Q47" i="1"/>
  <c r="Q6" i="1"/>
  <c r="O26" i="1"/>
  <c r="Z268" i="1"/>
  <c r="Z252" i="1"/>
  <c r="Q230" i="1"/>
  <c r="Q183" i="1"/>
  <c r="Q175" i="1"/>
  <c r="O197" i="1"/>
  <c r="AA42" i="1"/>
  <c r="Z6" i="1"/>
  <c r="Y6" i="1"/>
  <c r="AB252" i="1"/>
  <c r="Q137" i="1"/>
  <c r="Q157" i="1"/>
  <c r="Q112" i="1"/>
  <c r="O127" i="1"/>
  <c r="Q103" i="1"/>
  <c r="O108" i="1"/>
  <c r="W43" i="1"/>
  <c r="AA47" i="1"/>
  <c r="Z47" i="1"/>
  <c r="Y47" i="1"/>
  <c r="Q62" i="1"/>
  <c r="Q236" i="1"/>
  <c r="O247" i="1"/>
  <c r="Q58" i="1"/>
  <c r="Q91" i="1" s="1"/>
  <c r="P91" i="1"/>
  <c r="Y256" i="1"/>
  <c r="AA256" i="1"/>
  <c r="Z256" i="1"/>
  <c r="Z260" i="1"/>
  <c r="Y260" i="1"/>
  <c r="AA260" i="1"/>
  <c r="AA264" i="1"/>
  <c r="Y264" i="1"/>
  <c r="Y268" i="1"/>
  <c r="AA268" i="1"/>
  <c r="AA272" i="1"/>
  <c r="Y272" i="1"/>
  <c r="AA277" i="1"/>
  <c r="Z246" i="1"/>
  <c r="Y246" i="1"/>
  <c r="AA246" i="1"/>
  <c r="P232" i="1"/>
  <c r="P231" i="1"/>
  <c r="Y147" i="1"/>
  <c r="AA147" i="1"/>
  <c r="V143" i="1"/>
  <c r="Z147" i="1"/>
  <c r="Y132" i="1"/>
  <c r="U163" i="1"/>
  <c r="W128" i="1"/>
  <c r="AA132" i="1"/>
  <c r="Z132" i="1"/>
  <c r="AA74" i="1"/>
  <c r="Z74" i="1"/>
  <c r="Y74" i="1"/>
  <c r="V71" i="1"/>
  <c r="AA58" i="1"/>
  <c r="Z58" i="1"/>
  <c r="Y58" i="1"/>
  <c r="V54" i="1"/>
  <c r="Q31" i="1"/>
  <c r="O53" i="1"/>
  <c r="Z272" i="1"/>
  <c r="Z281" i="1"/>
  <c r="AA281" i="1"/>
  <c r="Z230" i="1"/>
  <c r="W227" i="1"/>
  <c r="Y230" i="1"/>
  <c r="AA230" i="1"/>
  <c r="Z196" i="1"/>
  <c r="Y196" i="1"/>
  <c r="AA196" i="1"/>
  <c r="V192" i="1"/>
  <c r="AA191" i="1"/>
  <c r="Z191" i="1"/>
  <c r="Y191" i="1"/>
  <c r="V188" i="1"/>
  <c r="Z187" i="1"/>
  <c r="W184" i="1"/>
  <c r="Y187" i="1"/>
  <c r="AA187" i="1"/>
  <c r="Y183" i="1"/>
  <c r="V180" i="1"/>
  <c r="AA183" i="1"/>
  <c r="Z183" i="1"/>
  <c r="AA179" i="1"/>
  <c r="Z179" i="1"/>
  <c r="Y179" i="1"/>
  <c r="V176" i="1"/>
  <c r="AA175" i="1"/>
  <c r="Z175" i="1"/>
  <c r="Y175" i="1"/>
  <c r="V172" i="1"/>
  <c r="Z171" i="1"/>
  <c r="W168" i="1"/>
  <c r="Y171" i="1"/>
  <c r="AA171" i="1"/>
  <c r="Y167" i="1"/>
  <c r="V164" i="1"/>
  <c r="U197" i="1"/>
  <c r="AA167" i="1"/>
  <c r="Z167" i="1"/>
  <c r="Y90" i="1"/>
  <c r="N282" i="1"/>
  <c r="K26" i="1"/>
  <c r="N127" i="1"/>
  <c r="N197" i="1"/>
  <c r="L53" i="1"/>
  <c r="N232" i="1"/>
  <c r="N231" i="1"/>
  <c r="N163" i="1"/>
  <c r="N108" i="1"/>
  <c r="N91" i="1"/>
  <c r="Q26" i="1" l="1"/>
  <c r="AB82" i="1"/>
  <c r="Y282" i="1"/>
  <c r="AB152" i="1"/>
  <c r="AB196" i="1"/>
  <c r="AB281" i="1"/>
  <c r="AB242" i="1"/>
  <c r="AB118" i="1"/>
  <c r="V26" i="1"/>
  <c r="V197" i="1"/>
  <c r="AB175" i="1"/>
  <c r="AB179" i="1"/>
  <c r="AB191" i="1"/>
  <c r="AB147" i="1"/>
  <c r="AB246" i="1"/>
  <c r="AB260" i="1"/>
  <c r="AB137" i="1"/>
  <c r="AB239" i="1"/>
  <c r="AB217" i="1"/>
  <c r="AB10" i="1"/>
  <c r="AB171" i="1"/>
  <c r="AB187" i="1"/>
  <c r="AB47" i="1"/>
  <c r="AB90" i="1"/>
  <c r="AB20" i="1"/>
  <c r="Y53" i="1"/>
  <c r="V163" i="1"/>
  <c r="AB157" i="1"/>
  <c r="AB15" i="1"/>
  <c r="Y163" i="1"/>
  <c r="Q127" i="1"/>
  <c r="Y26" i="1"/>
  <c r="AB126" i="1"/>
  <c r="AB213" i="1"/>
  <c r="AB209" i="1"/>
  <c r="AB112" i="1"/>
  <c r="V232" i="1"/>
  <c r="AB272" i="1"/>
  <c r="AB256" i="1"/>
  <c r="AB268" i="1"/>
  <c r="AB31" i="1"/>
  <c r="AB86" i="1"/>
  <c r="AB70" i="1"/>
  <c r="Q197" i="1"/>
  <c r="Y91" i="1"/>
  <c r="AB162" i="1"/>
  <c r="Q282" i="1"/>
  <c r="AB226" i="1"/>
  <c r="V231" i="1"/>
  <c r="AB66" i="1"/>
  <c r="AB167" i="1"/>
  <c r="AB6" i="1"/>
  <c r="Q232" i="1"/>
  <c r="Q231" i="1"/>
  <c r="AB25" i="1"/>
  <c r="AB42" i="1"/>
  <c r="AB264" i="1"/>
  <c r="Y247" i="1"/>
  <c r="Y127" i="1"/>
  <c r="AB115" i="1"/>
  <c r="AB277" i="1"/>
  <c r="AB78" i="1"/>
  <c r="AB62" i="1"/>
  <c r="AB201" i="1"/>
  <c r="Z232" i="1"/>
  <c r="AB221" i="1"/>
  <c r="AB205" i="1"/>
  <c r="AB52" i="1"/>
  <c r="AB132" i="1"/>
  <c r="Q108" i="1"/>
  <c r="Y197" i="1"/>
  <c r="AB183" i="1"/>
  <c r="AB230" i="1"/>
  <c r="Q53" i="1"/>
  <c r="AB58" i="1"/>
  <c r="AB74" i="1"/>
  <c r="Q247" i="1"/>
  <c r="AB142" i="1"/>
  <c r="AB236" i="1"/>
  <c r="AB247" i="1" s="1"/>
  <c r="V91" i="1"/>
  <c r="V127" i="1"/>
  <c r="AB122" i="1"/>
  <c r="Q163" i="1"/>
  <c r="AA232" i="1"/>
  <c r="AB37" i="1"/>
  <c r="AB91" i="1" l="1"/>
  <c r="AB26" i="1"/>
  <c r="AB163" i="1"/>
  <c r="AB282" i="1"/>
  <c r="AB232" i="1"/>
  <c r="AB231" i="1"/>
  <c r="AB127" i="1"/>
  <c r="AB197" i="1"/>
  <c r="AB53" i="1"/>
</calcChain>
</file>

<file path=xl/comments1.xml><?xml version="1.0" encoding="utf-8"?>
<comments xmlns="http://schemas.openxmlformats.org/spreadsheetml/2006/main">
  <authors>
    <author>Samuel Malachowsky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Samuel Malachowsky:</t>
        </r>
        <r>
          <rPr>
            <sz val="9"/>
            <color indexed="81"/>
            <rFont val="Tahoma"/>
            <family val="2"/>
          </rPr>
          <t xml:space="preserve">
Dark Box = Published in Paper</t>
        </r>
      </text>
    </comment>
  </commentList>
</comments>
</file>

<file path=xl/sharedStrings.xml><?xml version="1.0" encoding="utf-8"?>
<sst xmlns="http://schemas.openxmlformats.org/spreadsheetml/2006/main" count="1271" uniqueCount="714">
  <si>
    <t>Semester</t>
  </si>
  <si>
    <t>Spring 2015 -1</t>
  </si>
  <si>
    <t>PM</t>
  </si>
  <si>
    <t>Spring 2015 -2</t>
  </si>
  <si>
    <t>Fall 2014</t>
  </si>
  <si>
    <t>449007828</t>
  </si>
  <si>
    <t>Levesque</t>
  </si>
  <si>
    <t>Nate</t>
  </si>
  <si>
    <t>822004510</t>
  </si>
  <si>
    <t>Coriale</t>
  </si>
  <si>
    <t>Nicholas</t>
  </si>
  <si>
    <t>281001778</t>
  </si>
  <si>
    <t>Maniates</t>
  </si>
  <si>
    <t>Alexander</t>
  </si>
  <si>
    <t>261004600</t>
  </si>
  <si>
    <t>Heissenberger</t>
  </si>
  <si>
    <t>Thomas</t>
  </si>
  <si>
    <t>222007489</t>
  </si>
  <si>
    <t>Tice</t>
  </si>
  <si>
    <t>Jordan</t>
  </si>
  <si>
    <t>User</t>
  </si>
  <si>
    <t>Last Name</t>
  </si>
  <si>
    <t>First Name</t>
  </si>
  <si>
    <t>Group #</t>
  </si>
  <si>
    <t>353007678</t>
  </si>
  <si>
    <t>Jankowiak</t>
  </si>
  <si>
    <t>Joseph</t>
  </si>
  <si>
    <t>875004600</t>
  </si>
  <si>
    <t>Cowan</t>
  </si>
  <si>
    <t>Austin</t>
  </si>
  <si>
    <t>663006632</t>
  </si>
  <si>
    <t>Castro</t>
  </si>
  <si>
    <t>Carlos</t>
  </si>
  <si>
    <t>545003515</t>
  </si>
  <si>
    <t>Schug</t>
  </si>
  <si>
    <t>Michael</t>
  </si>
  <si>
    <t>954002879</t>
  </si>
  <si>
    <t>Davidson</t>
  </si>
  <si>
    <t>Ethan</t>
  </si>
  <si>
    <t>905002911</t>
  </si>
  <si>
    <t>Gerber</t>
  </si>
  <si>
    <t>Tyler</t>
  </si>
  <si>
    <t>606003318</t>
  </si>
  <si>
    <t>Fehrenbach</t>
  </si>
  <si>
    <t>Daniel</t>
  </si>
  <si>
    <t>300008778</t>
  </si>
  <si>
    <t>Hadley</t>
  </si>
  <si>
    <t>Maxwell</t>
  </si>
  <si>
    <t>119009665</t>
  </si>
  <si>
    <t>Desrosiers</t>
  </si>
  <si>
    <t>Peter</t>
  </si>
  <si>
    <t>Grade</t>
  </si>
  <si>
    <t>115008322</t>
  </si>
  <si>
    <t>Mahkareem</t>
  </si>
  <si>
    <t>Huseen</t>
  </si>
  <si>
    <t>300007325</t>
  </si>
  <si>
    <t>Evans</t>
  </si>
  <si>
    <t>Nathan</t>
  </si>
  <si>
    <t>840005006</t>
  </si>
  <si>
    <t>Almerdasi</t>
  </si>
  <si>
    <t>Abdulaziz</t>
  </si>
  <si>
    <t>842006633</t>
  </si>
  <si>
    <t>Bowen</t>
  </si>
  <si>
    <t>869002717</t>
  </si>
  <si>
    <t>Nishizawa</t>
  </si>
  <si>
    <t>Gavin</t>
  </si>
  <si>
    <t>885006445</t>
  </si>
  <si>
    <t>Woodward</t>
  </si>
  <si>
    <t>Joshua</t>
  </si>
  <si>
    <t>701001488</t>
  </si>
  <si>
    <t>Crawford</t>
  </si>
  <si>
    <t>Matthew</t>
  </si>
  <si>
    <t>136000834</t>
  </si>
  <si>
    <t>Mc Carthy</t>
  </si>
  <si>
    <t>Adam</t>
  </si>
  <si>
    <t>370009312</t>
  </si>
  <si>
    <t>Grasso Monroe</t>
  </si>
  <si>
    <t>Zane</t>
  </si>
  <si>
    <t>297008905</t>
  </si>
  <si>
    <t>McLaughlin</t>
  </si>
  <si>
    <t>Robert</t>
  </si>
  <si>
    <t>209009988</t>
  </si>
  <si>
    <t>Starr</t>
  </si>
  <si>
    <t>Wayne</t>
  </si>
  <si>
    <t>712006479</t>
  </si>
  <si>
    <t>Mc Alees</t>
  </si>
  <si>
    <t>Brandon</t>
  </si>
  <si>
    <t>228000669</t>
  </si>
  <si>
    <t>Wigham</t>
  </si>
  <si>
    <t>Wesley</t>
  </si>
  <si>
    <t>595005387</t>
  </si>
  <si>
    <t>Gier</t>
  </si>
  <si>
    <t>Zakery</t>
  </si>
  <si>
    <t>592004157</t>
  </si>
  <si>
    <t>Greaves</t>
  </si>
  <si>
    <t>Christian</t>
  </si>
  <si>
    <t>432006421</t>
  </si>
  <si>
    <t>Rawlings</t>
  </si>
  <si>
    <t>984009166</t>
  </si>
  <si>
    <t>Goyert</t>
  </si>
  <si>
    <t>Quentin</t>
  </si>
  <si>
    <t>824004524</t>
  </si>
  <si>
    <t>Ward</t>
  </si>
  <si>
    <t>James</t>
  </si>
  <si>
    <t>297008181</t>
  </si>
  <si>
    <t>Grawi</t>
  </si>
  <si>
    <t>Benjamin</t>
  </si>
  <si>
    <t>524007791</t>
  </si>
  <si>
    <t>Corrello</t>
  </si>
  <si>
    <t>Taylor</t>
  </si>
  <si>
    <t>816003755</t>
  </si>
  <si>
    <t>Rodrigues</t>
  </si>
  <si>
    <t>Anderson Isaac</t>
  </si>
  <si>
    <t>256007865</t>
  </si>
  <si>
    <t>Hogue</t>
  </si>
  <si>
    <t>Dylan</t>
  </si>
  <si>
    <t>262008018</t>
  </si>
  <si>
    <t>Venditto</t>
  </si>
  <si>
    <t>Colton</t>
  </si>
  <si>
    <t>105008230</t>
  </si>
  <si>
    <t>Haddock</t>
  </si>
  <si>
    <t>Justin</t>
  </si>
  <si>
    <t>839001828</t>
  </si>
  <si>
    <t>Weber</t>
  </si>
  <si>
    <t>Douglas</t>
  </si>
  <si>
    <t>304001432</t>
  </si>
  <si>
    <t>Frederickson</t>
  </si>
  <si>
    <t>Kevin</t>
  </si>
  <si>
    <t>985004835</t>
  </si>
  <si>
    <t>Deck</t>
  </si>
  <si>
    <t>Andrew</t>
  </si>
  <si>
    <t>298002408</t>
  </si>
  <si>
    <t>Cook</t>
  </si>
  <si>
    <t>603007834</t>
  </si>
  <si>
    <t>Santoro</t>
  </si>
  <si>
    <t>603000782</t>
  </si>
  <si>
    <t>Obrien</t>
  </si>
  <si>
    <t>Jonathan</t>
  </si>
  <si>
    <t>839007099</t>
  </si>
  <si>
    <t>Lynn</t>
  </si>
  <si>
    <t>481009092</t>
  </si>
  <si>
    <t>Horowitz</t>
  </si>
  <si>
    <t>Steven</t>
  </si>
  <si>
    <t>157000379</t>
  </si>
  <si>
    <t>Coy</t>
  </si>
  <si>
    <t>Luke</t>
  </si>
  <si>
    <t>360001270</t>
  </si>
  <si>
    <t>Ksiazek</t>
  </si>
  <si>
    <t>605007076</t>
  </si>
  <si>
    <t>Howard</t>
  </si>
  <si>
    <t>Christina</t>
  </si>
  <si>
    <t>695000162</t>
  </si>
  <si>
    <t>Derby</t>
  </si>
  <si>
    <t>Mitchell</t>
  </si>
  <si>
    <t>dvb1776</t>
  </si>
  <si>
    <t>Bartz</t>
  </si>
  <si>
    <t>zjd2035</t>
  </si>
  <si>
    <t>Downs</t>
  </si>
  <si>
    <t>jam9608</t>
  </si>
  <si>
    <t>Murray</t>
  </si>
  <si>
    <t>sam1360</t>
  </si>
  <si>
    <t>Mosher</t>
  </si>
  <si>
    <t>bel9708</t>
  </si>
  <si>
    <t>Lamy</t>
  </si>
  <si>
    <t>Zachary</t>
  </si>
  <si>
    <t>John</t>
  </si>
  <si>
    <t>Samuel</t>
  </si>
  <si>
    <t>Brett</t>
  </si>
  <si>
    <t>Grade out of</t>
  </si>
  <si>
    <t>Calculated Grade</t>
  </si>
  <si>
    <t>cmo6720</t>
  </si>
  <si>
    <t>O Neill</t>
  </si>
  <si>
    <t>Colin</t>
  </si>
  <si>
    <t>jcd4790</t>
  </si>
  <si>
    <t>de Simpliciis</t>
  </si>
  <si>
    <t>dmy4874</t>
  </si>
  <si>
    <t>Yung</t>
  </si>
  <si>
    <t>Derick</t>
  </si>
  <si>
    <t>rel9676</t>
  </si>
  <si>
    <t>Lopez</t>
  </si>
  <si>
    <t>Rafael</t>
  </si>
  <si>
    <t>jmr2258</t>
  </si>
  <si>
    <t>Renner</t>
  </si>
  <si>
    <t>lkd8070</t>
  </si>
  <si>
    <t>Durant</t>
  </si>
  <si>
    <t>Laura</t>
  </si>
  <si>
    <t>zmy6673</t>
  </si>
  <si>
    <t>Yaro</t>
  </si>
  <si>
    <t>rgh7614</t>
  </si>
  <si>
    <t>Holt</t>
  </si>
  <si>
    <t>dxl1169</t>
  </si>
  <si>
    <t>Liu</t>
  </si>
  <si>
    <t>Dawei</t>
  </si>
  <si>
    <t>jej4249</t>
  </si>
  <si>
    <t>Jordan Ferguson</t>
  </si>
  <si>
    <t>Jeremiah</t>
  </si>
  <si>
    <t>rww9008</t>
  </si>
  <si>
    <t>Wilson</t>
  </si>
  <si>
    <t>Ryan</t>
  </si>
  <si>
    <t>yxk7831</t>
  </si>
  <si>
    <t>Kim</t>
  </si>
  <si>
    <t>Yura</t>
  </si>
  <si>
    <t>rxk8345</t>
  </si>
  <si>
    <t>Kapadia</t>
  </si>
  <si>
    <t>Richard</t>
  </si>
  <si>
    <t>kms7491</t>
  </si>
  <si>
    <t>Snavely</t>
  </si>
  <si>
    <t>Karen</t>
  </si>
  <si>
    <t>cac4487</t>
  </si>
  <si>
    <t>Cali</t>
  </si>
  <si>
    <t>Curtis</t>
  </si>
  <si>
    <t>hmh6182</t>
  </si>
  <si>
    <t>Hastings</t>
  </si>
  <si>
    <t>Holly</t>
  </si>
  <si>
    <t>zas8863</t>
  </si>
  <si>
    <t>Samuelson</t>
  </si>
  <si>
    <t>erm1855</t>
  </si>
  <si>
    <t>Mammoser</t>
  </si>
  <si>
    <t>Eric</t>
  </si>
  <si>
    <t>kbd6024</t>
  </si>
  <si>
    <t>Davis</t>
  </si>
  <si>
    <t>Kaleb</t>
  </si>
  <si>
    <t>lvh3851</t>
  </si>
  <si>
    <t>Harrold</t>
  </si>
  <si>
    <t>jim5776</t>
  </si>
  <si>
    <t>Moretti</t>
  </si>
  <si>
    <t>jrs9025</t>
  </si>
  <si>
    <t>Sellers</t>
  </si>
  <si>
    <t>Johnathan</t>
  </si>
  <si>
    <t>kmf6577</t>
  </si>
  <si>
    <t>Flores</t>
  </si>
  <si>
    <t>Kyle</t>
  </si>
  <si>
    <t>apa7395</t>
  </si>
  <si>
    <t>Audycki</t>
  </si>
  <si>
    <t>gjg5827</t>
  </si>
  <si>
    <t>Gonyea</t>
  </si>
  <si>
    <t>Gregory</t>
  </si>
  <si>
    <t>csh6900</t>
  </si>
  <si>
    <t>Hack</t>
  </si>
  <si>
    <t>Connor</t>
  </si>
  <si>
    <t>jxc3889</t>
  </si>
  <si>
    <t>Cheng</t>
  </si>
  <si>
    <t>Jean</t>
  </si>
  <si>
    <t>cmm5215</t>
  </si>
  <si>
    <t>Mc Gorrill</t>
  </si>
  <si>
    <t>Courtney</t>
  </si>
  <si>
    <t>bdk3079</t>
  </si>
  <si>
    <t>Kantor</t>
  </si>
  <si>
    <t>Ben</t>
  </si>
  <si>
    <t>jcd6492</t>
  </si>
  <si>
    <t>Deeney</t>
  </si>
  <si>
    <t>mcw9612</t>
  </si>
  <si>
    <t>Witte</t>
  </si>
  <si>
    <t>yxj9708</t>
  </si>
  <si>
    <t>Jin</t>
  </si>
  <si>
    <t>Ye</t>
  </si>
  <si>
    <t>Spring 2014 -1</t>
  </si>
  <si>
    <t>jtm4003</t>
  </si>
  <si>
    <t>Mc Evoy</t>
  </si>
  <si>
    <t>Jason</t>
  </si>
  <si>
    <t>swf5402</t>
  </si>
  <si>
    <t>Falconer</t>
  </si>
  <si>
    <t>Sam</t>
  </si>
  <si>
    <t>cte6149</t>
  </si>
  <si>
    <t>Enoch</t>
  </si>
  <si>
    <t>Christopher</t>
  </si>
  <si>
    <t>aas3799</t>
  </si>
  <si>
    <t>Sattar</t>
  </si>
  <si>
    <t>Asma</t>
  </si>
  <si>
    <t>rdl8212</t>
  </si>
  <si>
    <t>Lowe</t>
  </si>
  <si>
    <t>edl3330</t>
  </si>
  <si>
    <t>Lee</t>
  </si>
  <si>
    <t>sxb7781</t>
  </si>
  <si>
    <t>Brewster</t>
  </si>
  <si>
    <t>Stephen</t>
  </si>
  <si>
    <t>ggb9189</t>
  </si>
  <si>
    <t>Berl</t>
  </si>
  <si>
    <t>Geoffrey</t>
  </si>
  <si>
    <t>cgw5994</t>
  </si>
  <si>
    <t>Wright</t>
  </si>
  <si>
    <t>Conor</t>
  </si>
  <si>
    <t>bmb6316</t>
  </si>
  <si>
    <t>Besmanoff</t>
  </si>
  <si>
    <t>Brian</t>
  </si>
  <si>
    <t>wth4280</t>
  </si>
  <si>
    <t>Hammond</t>
  </si>
  <si>
    <t>William</t>
  </si>
  <si>
    <t>bct2172</t>
  </si>
  <si>
    <t>Tuttle</t>
  </si>
  <si>
    <t>jxv6455</t>
  </si>
  <si>
    <t>Vargas</t>
  </si>
  <si>
    <t>Jeremy</t>
  </si>
  <si>
    <t>kam9115</t>
  </si>
  <si>
    <t>Mulligan</t>
  </si>
  <si>
    <t>btm9786</t>
  </si>
  <si>
    <t>Martone</t>
  </si>
  <si>
    <t>axp4465</t>
  </si>
  <si>
    <t>Pippard</t>
  </si>
  <si>
    <t>Spring 2014 -2</t>
  </si>
  <si>
    <t>dng2551</t>
  </si>
  <si>
    <t>Gonzalez</t>
  </si>
  <si>
    <t>Danielle</t>
  </si>
  <si>
    <t>jmp3833</t>
  </si>
  <si>
    <t>Peterson</t>
  </si>
  <si>
    <t>kmp3325</t>
  </si>
  <si>
    <t>Parrotte</t>
  </si>
  <si>
    <t>Keegan</t>
  </si>
  <si>
    <t>rwg2774</t>
  </si>
  <si>
    <t>Gilmore</t>
  </si>
  <si>
    <t>jwo4383</t>
  </si>
  <si>
    <t>O Brien</t>
  </si>
  <si>
    <t>amp9612</t>
  </si>
  <si>
    <t>Parrill</t>
  </si>
  <si>
    <t>jsf6410</t>
  </si>
  <si>
    <t>Friedman</t>
  </si>
  <si>
    <t>smj4490</t>
  </si>
  <si>
    <t>Jones</t>
  </si>
  <si>
    <t>srf1115</t>
  </si>
  <si>
    <t>des8825</t>
  </si>
  <si>
    <t>Stern</t>
  </si>
  <si>
    <t>Drew</t>
  </si>
  <si>
    <t>jxv3364</t>
  </si>
  <si>
    <t>Vishka</t>
  </si>
  <si>
    <t>adc2619</t>
  </si>
  <si>
    <t>Cake</t>
  </si>
  <si>
    <t>Aaron</t>
  </si>
  <si>
    <t>ahb9907</t>
  </si>
  <si>
    <t>Belanger</t>
  </si>
  <si>
    <t>Andre</t>
  </si>
  <si>
    <t>ags7798</t>
  </si>
  <si>
    <t>Sarra</t>
  </si>
  <si>
    <t>Alessandro</t>
  </si>
  <si>
    <t>txs6138</t>
  </si>
  <si>
    <t>Schoen</t>
  </si>
  <si>
    <t>zpc4747</t>
  </si>
  <si>
    <t>Calfin</t>
  </si>
  <si>
    <t>grc5969</t>
  </si>
  <si>
    <t>Carvelli</t>
  </si>
  <si>
    <t>Giovanni</t>
  </si>
  <si>
    <t>bjw3376</t>
  </si>
  <si>
    <t>Wilcox</t>
  </si>
  <si>
    <t>pmd6624</t>
  </si>
  <si>
    <t>Darragh</t>
  </si>
  <si>
    <t>Paul</t>
  </si>
  <si>
    <t>app6141</t>
  </si>
  <si>
    <t>Pareja Lecaros</t>
  </si>
  <si>
    <t>Alvaro</t>
  </si>
  <si>
    <t>rjb2062</t>
  </si>
  <si>
    <t>Bega</t>
  </si>
  <si>
    <t>nbp8557</t>
  </si>
  <si>
    <t>Perry</t>
  </si>
  <si>
    <t>sdn4881</t>
  </si>
  <si>
    <t>Neamtu</t>
  </si>
  <si>
    <t>Stefan</t>
  </si>
  <si>
    <t>Fall 2013</t>
  </si>
  <si>
    <t>mah5098</t>
  </si>
  <si>
    <t>Hewitt</t>
  </si>
  <si>
    <t>Maggie</t>
  </si>
  <si>
    <t>ddr7290</t>
  </si>
  <si>
    <t>Rockefeller</t>
  </si>
  <si>
    <t>wmd6642</t>
  </si>
  <si>
    <t>Dougherty</t>
  </si>
  <si>
    <t>apb1206</t>
  </si>
  <si>
    <t>Bogart</t>
  </si>
  <si>
    <t>mxb7334</t>
  </si>
  <si>
    <t>Bortot</t>
  </si>
  <si>
    <t>Melanie</t>
  </si>
  <si>
    <t>jxc4337</t>
  </si>
  <si>
    <t>Charles Etuk</t>
  </si>
  <si>
    <t>Jacqueline Faith</t>
  </si>
  <si>
    <t>bjk7706</t>
  </si>
  <si>
    <t>Kirby</t>
  </si>
  <si>
    <t>Brendan</t>
  </si>
  <si>
    <t>nem3235</t>
  </si>
  <si>
    <t>Mc Curdy</t>
  </si>
  <si>
    <t>Nicolas</t>
  </si>
  <si>
    <t>sds9278</t>
  </si>
  <si>
    <t>Simmons</t>
  </si>
  <si>
    <t>axb9464</t>
  </si>
  <si>
    <t>Braga</t>
  </si>
  <si>
    <t>Artur</t>
  </si>
  <si>
    <t>sjb9815</t>
  </si>
  <si>
    <t>Brunwasser</t>
  </si>
  <si>
    <t>crf3718</t>
  </si>
  <si>
    <t>Ferris</t>
  </si>
  <si>
    <t>pwc1203</t>
  </si>
  <si>
    <t>Chester</t>
  </si>
  <si>
    <t>Piper</t>
  </si>
  <si>
    <t>was8908</t>
  </si>
  <si>
    <t>Spaw</t>
  </si>
  <si>
    <t>dxl1795</t>
  </si>
  <si>
    <t>Liang</t>
  </si>
  <si>
    <t>Dennis</t>
  </si>
  <si>
    <t>rej7869</t>
  </si>
  <si>
    <t>Jester</t>
  </si>
  <si>
    <t>djh3315</t>
  </si>
  <si>
    <t>Hudy</t>
  </si>
  <si>
    <t>zlm2353</t>
  </si>
  <si>
    <t>Martin</t>
  </si>
  <si>
    <t>Zackery</t>
  </si>
  <si>
    <t>ajm5774</t>
  </si>
  <si>
    <t>Mueller</t>
  </si>
  <si>
    <t>mtr9858</t>
  </si>
  <si>
    <t>mjh5624</t>
  </si>
  <si>
    <t>Hickson</t>
  </si>
  <si>
    <t>Maddison</t>
  </si>
  <si>
    <t>drn5447</t>
  </si>
  <si>
    <t>Neuberger</t>
  </si>
  <si>
    <t>iak5171</t>
  </si>
  <si>
    <t>Kunkel</t>
  </si>
  <si>
    <t>Isaac</t>
  </si>
  <si>
    <t>axk4789</t>
  </si>
  <si>
    <t>Kapoor</t>
  </si>
  <si>
    <t>Anshul</t>
  </si>
  <si>
    <t>hab3145</t>
  </si>
  <si>
    <t>Borawski</t>
  </si>
  <si>
    <t>Harris</t>
  </si>
  <si>
    <t>ejd7856</t>
  </si>
  <si>
    <t>Dinki</t>
  </si>
  <si>
    <t>Edward</t>
  </si>
  <si>
    <t>jjs5471</t>
  </si>
  <si>
    <t>Shippling</t>
  </si>
  <si>
    <t>Jonathon</t>
  </si>
  <si>
    <t>bzh8205</t>
  </si>
  <si>
    <t>Hansen</t>
  </si>
  <si>
    <t>mxs1649</t>
  </si>
  <si>
    <t>Surdouski</t>
  </si>
  <si>
    <t>clc1774</t>
  </si>
  <si>
    <t>Craig</t>
  </si>
  <si>
    <t>gem5597</t>
  </si>
  <si>
    <t>Marcano</t>
  </si>
  <si>
    <t>Gabriel</t>
  </si>
  <si>
    <t>cns2245</t>
  </si>
  <si>
    <t>Shapleigh</t>
  </si>
  <si>
    <t>Charles</t>
  </si>
  <si>
    <t>mdy7643</t>
  </si>
  <si>
    <t>Yeaple</t>
  </si>
  <si>
    <t>bxs4361</t>
  </si>
  <si>
    <t>Spates</t>
  </si>
  <si>
    <t>Spring 2013</t>
  </si>
  <si>
    <t>cxf1897</t>
  </si>
  <si>
    <t>Farrell</t>
  </si>
  <si>
    <t>cbr4830</t>
  </si>
  <si>
    <t>Rosen</t>
  </si>
  <si>
    <t>Christoffer</t>
  </si>
  <si>
    <t>mrk3767</t>
  </si>
  <si>
    <t>Kenworthy</t>
  </si>
  <si>
    <t>drl5263</t>
  </si>
  <si>
    <t>Lavoie</t>
  </si>
  <si>
    <t>Dan</t>
  </si>
  <si>
    <t>jpm8766</t>
  </si>
  <si>
    <t>Myers</t>
  </si>
  <si>
    <t>Jeffrey</t>
  </si>
  <si>
    <t>dfl9121</t>
  </si>
  <si>
    <t>Luchini</t>
  </si>
  <si>
    <t>Don</t>
  </si>
  <si>
    <t>dmw9070</t>
  </si>
  <si>
    <t>David</t>
  </si>
  <si>
    <t>jsb9332</t>
  </si>
  <si>
    <t>Boilen</t>
  </si>
  <si>
    <t>Julian</t>
  </si>
  <si>
    <t>bnc8088</t>
  </si>
  <si>
    <t>Cole</t>
  </si>
  <si>
    <t>acc1728</t>
  </si>
  <si>
    <t>Casciani</t>
  </si>
  <si>
    <t>Alex</t>
  </si>
  <si>
    <t>jrp9988</t>
  </si>
  <si>
    <t>Jacob</t>
  </si>
  <si>
    <t>oxi8927</t>
  </si>
  <si>
    <t>Idemudia</t>
  </si>
  <si>
    <t>Obaseki</t>
  </si>
  <si>
    <t>ajp7560</t>
  </si>
  <si>
    <t>Popovich</t>
  </si>
  <si>
    <t>mrm9084</t>
  </si>
  <si>
    <t>Metcalf</t>
  </si>
  <si>
    <t>rmg4583</t>
  </si>
  <si>
    <t>Goodman</t>
  </si>
  <si>
    <t>Randy</t>
  </si>
  <si>
    <t>cpk4877</t>
  </si>
  <si>
    <t>Koppes</t>
  </si>
  <si>
    <t>Chad</t>
  </si>
  <si>
    <t>jrv8991</t>
  </si>
  <si>
    <t>Vasta</t>
  </si>
  <si>
    <t>rnn7726</t>
  </si>
  <si>
    <t>Ngo</t>
  </si>
  <si>
    <t>skk8768</t>
  </si>
  <si>
    <t>Kroh</t>
  </si>
  <si>
    <t>pdb7705</t>
  </si>
  <si>
    <t>Buttler</t>
  </si>
  <si>
    <t>naw7961</t>
  </si>
  <si>
    <t>Weller</t>
  </si>
  <si>
    <t>jxz6853</t>
  </si>
  <si>
    <t>Zhen</t>
  </si>
  <si>
    <t>Jenny</t>
  </si>
  <si>
    <t>jdc9622</t>
  </si>
  <si>
    <t>Cotner</t>
  </si>
  <si>
    <t>cab5646</t>
  </si>
  <si>
    <t>Burtner</t>
  </si>
  <si>
    <t>gmm8944</t>
  </si>
  <si>
    <t>Gerald</t>
  </si>
  <si>
    <t>beh3642</t>
  </si>
  <si>
    <t>Hare</t>
  </si>
  <si>
    <t>sed9182</t>
  </si>
  <si>
    <t>Dolan</t>
  </si>
  <si>
    <t>Sean</t>
  </si>
  <si>
    <t>mac9908</t>
  </si>
  <si>
    <t>Chowdhury</t>
  </si>
  <si>
    <t>Md Towhidul</t>
  </si>
  <si>
    <t>cpn9025</t>
  </si>
  <si>
    <t>Norman</t>
  </si>
  <si>
    <t>Fall 2012</t>
  </si>
  <si>
    <t>rsb6994</t>
  </si>
  <si>
    <t>Brown</t>
  </si>
  <si>
    <t>nmc2484</t>
  </si>
  <si>
    <t>Chipalo</t>
  </si>
  <si>
    <t>Nsama</t>
  </si>
  <si>
    <t>jtf8647</t>
  </si>
  <si>
    <t>Fitzgerald</t>
  </si>
  <si>
    <t>spi8728</t>
  </si>
  <si>
    <t>Irons</t>
  </si>
  <si>
    <t>rtk1865</t>
  </si>
  <si>
    <t>Kahn</t>
  </si>
  <si>
    <t>Ross</t>
  </si>
  <si>
    <t>rsb2593</t>
  </si>
  <si>
    <t>Belair</t>
  </si>
  <si>
    <t>smb9570</t>
  </si>
  <si>
    <t>Barkley</t>
  </si>
  <si>
    <t>awd3626</t>
  </si>
  <si>
    <t>Damrau</t>
  </si>
  <si>
    <t>bmw6304</t>
  </si>
  <si>
    <t>Wallace</t>
  </si>
  <si>
    <t>mjl1445</t>
  </si>
  <si>
    <t>Lentini</t>
  </si>
  <si>
    <t>tjh2430</t>
  </si>
  <si>
    <t>Heard</t>
  </si>
  <si>
    <t>Timothy</t>
  </si>
  <si>
    <t>kch2100</t>
  </si>
  <si>
    <t>Ho</t>
  </si>
  <si>
    <t>Khanh</t>
  </si>
  <si>
    <t>dsh6856</t>
  </si>
  <si>
    <t>Derek</t>
  </si>
  <si>
    <t>tmc7617</t>
  </si>
  <si>
    <t>Connors</t>
  </si>
  <si>
    <t>jrk6444</t>
  </si>
  <si>
    <t>Kuglics</t>
  </si>
  <si>
    <t>msa3600</t>
  </si>
  <si>
    <t>al Salihi</t>
  </si>
  <si>
    <t>Mustafa</t>
  </si>
  <si>
    <t>asf3899</t>
  </si>
  <si>
    <t>Fallows</t>
  </si>
  <si>
    <t>ajm8774</t>
  </si>
  <si>
    <t>Meyer</t>
  </si>
  <si>
    <t>drm4652</t>
  </si>
  <si>
    <t>Moody</t>
  </si>
  <si>
    <t>rjv9645</t>
  </si>
  <si>
    <t>Vrooman</t>
  </si>
  <si>
    <t>mmc9459</t>
  </si>
  <si>
    <t>Cabral</t>
  </si>
  <si>
    <t>Morgan</t>
  </si>
  <si>
    <t>kfh6034</t>
  </si>
  <si>
    <t>Hartman</t>
  </si>
  <si>
    <t>bxt5647</t>
  </si>
  <si>
    <t>To</t>
  </si>
  <si>
    <t>mjs8263</t>
  </si>
  <si>
    <t>Stevens</t>
  </si>
  <si>
    <t>rcd1575</t>
  </si>
  <si>
    <t>Dudley</t>
  </si>
  <si>
    <t>Rebecca</t>
  </si>
  <si>
    <t>cpc2273</t>
  </si>
  <si>
    <t>Carey</t>
  </si>
  <si>
    <t>anl8094</t>
  </si>
  <si>
    <t>Landman</t>
  </si>
  <si>
    <t>wbd5913</t>
  </si>
  <si>
    <t>Dubishar</t>
  </si>
  <si>
    <t>sea2693</t>
  </si>
  <si>
    <t>Abate</t>
  </si>
  <si>
    <t>Salvador</t>
  </si>
  <si>
    <t>ejm3898</t>
  </si>
  <si>
    <t>Majchrzak</t>
  </si>
  <si>
    <t>pxm9906</t>
  </si>
  <si>
    <t>Maresca</t>
  </si>
  <si>
    <t>jxg4000</t>
  </si>
  <si>
    <t>edn6266</t>
  </si>
  <si>
    <t>Newman</t>
  </si>
  <si>
    <t>Spring 2012</t>
  </si>
  <si>
    <t>NO PM</t>
  </si>
  <si>
    <t>ztm4589</t>
  </si>
  <si>
    <t>Masiello</t>
  </si>
  <si>
    <t>ajg9132</t>
  </si>
  <si>
    <t>Garrett</t>
  </si>
  <si>
    <t>jxs1073</t>
  </si>
  <si>
    <t>Siegel</t>
  </si>
  <si>
    <t>mxw7523</t>
  </si>
  <si>
    <t>Wideman</t>
  </si>
  <si>
    <t>Mike</t>
  </si>
  <si>
    <t>rxg4171</t>
  </si>
  <si>
    <t>Garg</t>
  </si>
  <si>
    <t>Rohit</t>
  </si>
  <si>
    <t>sxl6435</t>
  </si>
  <si>
    <t>Lucidi</t>
  </si>
  <si>
    <t>Mansam</t>
  </si>
  <si>
    <t>iis2696</t>
  </si>
  <si>
    <t>Salitrynski</t>
  </si>
  <si>
    <t>Ian</t>
  </si>
  <si>
    <t>dng3105</t>
  </si>
  <si>
    <t>Gorecki</t>
  </si>
  <si>
    <t>njf1116</t>
  </si>
  <si>
    <t>Fuschino</t>
  </si>
  <si>
    <t>zps7119</t>
  </si>
  <si>
    <t>Schaffstall</t>
  </si>
  <si>
    <t>Zakary</t>
  </si>
  <si>
    <t>cbh3340</t>
  </si>
  <si>
    <t>Horak</t>
  </si>
  <si>
    <t>cmf4287</t>
  </si>
  <si>
    <t>Felton</t>
  </si>
  <si>
    <t>sst8696</t>
  </si>
  <si>
    <t>Thompson</t>
  </si>
  <si>
    <t>Shawn</t>
  </si>
  <si>
    <t>ajk6045</t>
  </si>
  <si>
    <t>Kelley</t>
  </si>
  <si>
    <t>Spring 2012 (Martinez)</t>
  </si>
  <si>
    <t>adl2158</t>
  </si>
  <si>
    <t>Lieberman</t>
  </si>
  <si>
    <t>Alec</t>
  </si>
  <si>
    <t>ejc7119</t>
  </si>
  <si>
    <t>Caron</t>
  </si>
  <si>
    <t>cjp5465</t>
  </si>
  <si>
    <t>Presler</t>
  </si>
  <si>
    <t>wrw3355</t>
  </si>
  <si>
    <t>Wenzel</t>
  </si>
  <si>
    <t>ekn4766</t>
  </si>
  <si>
    <t>Nelson</t>
  </si>
  <si>
    <t>Emma</t>
  </si>
  <si>
    <t>eeh6826</t>
  </si>
  <si>
    <t>Haight</t>
  </si>
  <si>
    <t>Elysia</t>
  </si>
  <si>
    <t>wak1446</t>
  </si>
  <si>
    <t>jjj8097</t>
  </si>
  <si>
    <t>Jimenez</t>
  </si>
  <si>
    <t>Jhossue</t>
  </si>
  <si>
    <t>ajl2612</t>
  </si>
  <si>
    <t>Lyne</t>
  </si>
  <si>
    <t>smb1717</t>
  </si>
  <si>
    <t>Button</t>
  </si>
  <si>
    <t>smy2748</t>
  </si>
  <si>
    <t>Yingling</t>
  </si>
  <si>
    <t>dmw1740</t>
  </si>
  <si>
    <t>Williams</t>
  </si>
  <si>
    <t>jgg6192</t>
  </si>
  <si>
    <t>Grosso</t>
  </si>
  <si>
    <t>pxa8330</t>
  </si>
  <si>
    <t>Amporndanai</t>
  </si>
  <si>
    <t>Boom</t>
  </si>
  <si>
    <t>wkb6223</t>
  </si>
  <si>
    <t>Beers</t>
  </si>
  <si>
    <t>Bill</t>
  </si>
  <si>
    <t>zsb1244</t>
  </si>
  <si>
    <t>Berger</t>
  </si>
  <si>
    <t>Zach</t>
  </si>
  <si>
    <t>cmc7883</t>
  </si>
  <si>
    <t>Carol</t>
  </si>
  <si>
    <t>atd3873</t>
  </si>
  <si>
    <t>Dobson</t>
  </si>
  <si>
    <t>slc7035</t>
  </si>
  <si>
    <t>Crespo</t>
  </si>
  <si>
    <t>jge4138</t>
  </si>
  <si>
    <t>Eklund</t>
  </si>
  <si>
    <t>cme7761</t>
  </si>
  <si>
    <t>Eldridge</t>
  </si>
  <si>
    <t>ajk8409</t>
  </si>
  <si>
    <t>Kerekes</t>
  </si>
  <si>
    <t>Anthony</t>
  </si>
  <si>
    <t>son9673</t>
  </si>
  <si>
    <t>tjm3772</t>
  </si>
  <si>
    <t>Moore</t>
  </si>
  <si>
    <t>axk6802</t>
  </si>
  <si>
    <t>Karnawat</t>
  </si>
  <si>
    <t>Akshay</t>
  </si>
  <si>
    <t>ejt3399</t>
  </si>
  <si>
    <t>mgp4166</t>
  </si>
  <si>
    <t>Peechatt</t>
  </si>
  <si>
    <t>pgr9876</t>
  </si>
  <si>
    <t>Rowe</t>
  </si>
  <si>
    <t>Peter-John</t>
  </si>
  <si>
    <t>clm7324</t>
  </si>
  <si>
    <t>Matlock</t>
  </si>
  <si>
    <t>Chanel</t>
  </si>
  <si>
    <t>ses8516</t>
  </si>
  <si>
    <t>Sansone</t>
  </si>
  <si>
    <t>Stefano</t>
  </si>
  <si>
    <t>sjw3212</t>
  </si>
  <si>
    <t>Wlodarczyk</t>
  </si>
  <si>
    <t>Stephan</t>
  </si>
  <si>
    <t>cms5822</t>
  </si>
  <si>
    <t>Santiago</t>
  </si>
  <si>
    <t>Cory</t>
  </si>
  <si>
    <t>jrh5016</t>
  </si>
  <si>
    <t>Hughes</t>
  </si>
  <si>
    <t>Jerold</t>
  </si>
  <si>
    <t>dyw2567</t>
  </si>
  <si>
    <t>Wallach</t>
  </si>
  <si>
    <t>Group Members</t>
  </si>
  <si>
    <t>PMs</t>
  </si>
  <si>
    <t>PM Highest Score in Group</t>
  </si>
  <si>
    <t>PM Ratio</t>
  </si>
  <si>
    <t>Group Average (Std Deviation)</t>
  </si>
  <si>
    <t>Range</t>
  </si>
  <si>
    <t>Low Score</t>
  </si>
  <si>
    <t>High Score</t>
  </si>
  <si>
    <t>Index</t>
  </si>
  <si>
    <t>Rank</t>
  </si>
  <si>
    <t>High Rank</t>
  </si>
  <si>
    <t>Low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</si>
</sst>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0" fillId="0" borderId="10" xfId="0" applyBorder="1"/>
    <xf numFmtId="2" fontId="0" fillId="0" borderId="11" xfId="0" applyNumberFormat="1" applyBorder="1"/>
    <xf numFmtId="2" fontId="0" fillId="0" borderId="0" xfId="0" applyNumberFormat="1"/>
    <xf numFmtId="0" fontId="0" fillId="0" borderId="11" xfId="0" applyFill="1" applyBorder="1"/>
    <xf numFmtId="0" fontId="0" fillId="0" borderId="11" xfId="0" applyBorder="1"/>
    <xf numFmtId="0" fontId="0" fillId="0" borderId="0" xfId="0" applyFill="1" applyBorder="1"/>
    <xf numFmtId="0" fontId="0" fillId="33" borderId="12" xfId="0" applyFill="1" applyBorder="1"/>
    <xf numFmtId="2" fontId="0" fillId="0" borderId="10" xfId="0" applyNumberFormat="1" applyBorder="1"/>
    <xf numFmtId="2" fontId="0" fillId="33" borderId="12" xfId="0" applyNumberFormat="1" applyFill="1" applyBorder="1"/>
    <xf numFmtId="0" fontId="0" fillId="0" borderId="13" xfId="0" applyBorder="1"/>
    <xf numFmtId="2" fontId="0" fillId="33" borderId="13" xfId="0" applyNumberFormat="1" applyFill="1" applyBorder="1"/>
    <xf numFmtId="0" fontId="0" fillId="0" borderId="0" xfId="0" applyBorder="1"/>
    <xf numFmtId="0" fontId="20" fillId="0" borderId="14" xfId="0" applyFont="1" applyBorder="1" applyAlignment="1">
      <alignment horizontal="center" vertical="center" wrapText="1"/>
    </xf>
    <xf numFmtId="2" fontId="0" fillId="0" borderId="0" xfId="0" applyNumberFormat="1" applyBorder="1"/>
    <xf numFmtId="0" fontId="16" fillId="0" borderId="0" xfId="0" applyFont="1"/>
    <xf numFmtId="0" fontId="16" fillId="34" borderId="12" xfId="0" applyFont="1" applyFill="1" applyBorder="1"/>
    <xf numFmtId="0" fontId="0" fillId="33" borderId="13" xfId="0" applyFill="1" applyBorder="1"/>
    <xf numFmtId="2" fontId="16" fillId="34" borderId="12" xfId="0" applyNumberFormat="1" applyFont="1" applyFill="1" applyBorder="1"/>
    <xf numFmtId="2" fontId="16" fillId="34" borderId="13" xfId="0" applyNumberFormat="1" applyFont="1" applyFill="1" applyBorder="1"/>
    <xf numFmtId="2" fontId="16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6" fillId="34" borderId="11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" fillId="0" borderId="15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93"/>
  <sheetViews>
    <sheetView tabSelected="1" topLeftCell="L1" zoomScaleNormal="100" workbookViewId="0">
      <pane ySplit="1" topLeftCell="A230" activePane="bottomLeft" state="frozen"/>
      <selection pane="bottomLeft" activeCell="AA282" sqref="AA282"/>
    </sheetView>
  </sheetViews>
  <sheetFormatPr defaultRowHeight="15" x14ac:dyDescent="0.25"/>
  <cols>
    <col min="1" max="1" width="0" style="84" hidden="1" customWidth="1"/>
    <col min="2" max="2" width="21.140625" customWidth="1"/>
    <col min="3" max="3" width="13.85546875" hidden="1" customWidth="1"/>
    <col min="4" max="4" width="12.42578125" hidden="1" customWidth="1"/>
    <col min="5" max="5" width="13.28515625" hidden="1" customWidth="1"/>
    <col min="6" max="6" width="0" hidden="1" customWidth="1"/>
    <col min="7" max="7" width="12.85546875" style="31" hidden="1" customWidth="1"/>
    <col min="8" max="8" width="16.140625" style="3" bestFit="1" customWidth="1"/>
    <col min="18" max="18" width="9.140625" style="84"/>
    <col min="19" max="22" width="9.140625" customWidth="1"/>
    <col min="23" max="23" width="13.5703125" customWidth="1"/>
    <col min="24" max="24" width="9.140625" customWidth="1"/>
  </cols>
  <sheetData>
    <row r="1" spans="1:28" x14ac:dyDescent="0.25">
      <c r="A1" s="84" t="s">
        <v>710</v>
      </c>
      <c r="B1" t="s">
        <v>0</v>
      </c>
      <c r="C1" t="s">
        <v>20</v>
      </c>
      <c r="D1" t="s">
        <v>21</v>
      </c>
      <c r="E1" t="s">
        <v>22</v>
      </c>
      <c r="F1" t="s">
        <v>51</v>
      </c>
      <c r="G1" s="31" t="s">
        <v>168</v>
      </c>
      <c r="H1" s="20" t="s">
        <v>169</v>
      </c>
      <c r="I1" t="s">
        <v>23</v>
      </c>
      <c r="J1" t="s">
        <v>705</v>
      </c>
      <c r="K1" t="s">
        <v>702</v>
      </c>
      <c r="L1" t="s">
        <v>703</v>
      </c>
      <c r="M1" t="s">
        <v>704</v>
      </c>
      <c r="N1" t="s">
        <v>706</v>
      </c>
      <c r="O1" t="s">
        <v>709</v>
      </c>
      <c r="P1" t="s">
        <v>708</v>
      </c>
      <c r="Q1" t="s">
        <v>707</v>
      </c>
      <c r="S1" s="15" t="s">
        <v>711</v>
      </c>
      <c r="U1" s="84" t="s">
        <v>705</v>
      </c>
      <c r="V1" s="84" t="s">
        <v>702</v>
      </c>
      <c r="W1" s="84" t="s">
        <v>703</v>
      </c>
      <c r="X1" s="84" t="s">
        <v>704</v>
      </c>
      <c r="Y1" s="84" t="s">
        <v>706</v>
      </c>
      <c r="Z1" s="84" t="s">
        <v>713</v>
      </c>
      <c r="AA1" s="84" t="s">
        <v>712</v>
      </c>
      <c r="AB1" s="84" t="s">
        <v>707</v>
      </c>
    </row>
    <row r="2" spans="1:28" s="1" customFormat="1" x14ac:dyDescent="0.25">
      <c r="A2" s="12">
        <v>1</v>
      </c>
      <c r="B2" s="1" t="s">
        <v>1</v>
      </c>
      <c r="C2" s="1" t="s">
        <v>5</v>
      </c>
      <c r="D2" s="1" t="s">
        <v>6</v>
      </c>
      <c r="E2" s="1" t="s">
        <v>7</v>
      </c>
      <c r="F2" s="1">
        <v>73</v>
      </c>
      <c r="G2" s="1">
        <v>84</v>
      </c>
      <c r="H2" s="8">
        <f>F2/G2*100</f>
        <v>86.904761904761912</v>
      </c>
      <c r="I2" s="1">
        <v>1</v>
      </c>
      <c r="K2" s="8">
        <f>IF(ISBLANK(J2),H2,"")</f>
        <v>86.904761904761912</v>
      </c>
      <c r="L2" s="14" t="str">
        <f>IF(ISBLANK(J2),"",H2)</f>
        <v/>
      </c>
      <c r="R2" s="12"/>
      <c r="S2" s="12">
        <f>RANK(H2,$H$2:$H$25)</f>
        <v>12</v>
      </c>
      <c r="V2" s="8">
        <f>IF(ISBLANK(U2),S2,"")</f>
        <v>12</v>
      </c>
      <c r="W2" s="14" t="str">
        <f>IF(ISBLANK(U2),"",S2)</f>
        <v/>
      </c>
    </row>
    <row r="3" spans="1:28" x14ac:dyDescent="0.25">
      <c r="A3" s="12">
        <v>2</v>
      </c>
      <c r="B3" t="s">
        <v>1</v>
      </c>
      <c r="C3" s="21" t="s">
        <v>8</v>
      </c>
      <c r="D3" s="21" t="s">
        <v>9</v>
      </c>
      <c r="E3" s="21" t="s">
        <v>10</v>
      </c>
      <c r="F3" s="21">
        <v>76</v>
      </c>
      <c r="G3" s="31">
        <v>84</v>
      </c>
      <c r="H3" s="3">
        <f t="shared" ref="H3:H68" si="0">F3/G3*100</f>
        <v>90.476190476190482</v>
      </c>
      <c r="I3">
        <v>1</v>
      </c>
      <c r="K3" s="14">
        <f>IF(ISBLANK(J3),H3,"")</f>
        <v>90.476190476190482</v>
      </c>
      <c r="L3" s="14" t="str">
        <f>IF(ISBLANK(J3),"",H3)</f>
        <v/>
      </c>
      <c r="S3" s="12">
        <f t="shared" ref="S3:S25" si="1">RANK(H3,$H$2:$H$25)</f>
        <v>10</v>
      </c>
      <c r="U3" s="84"/>
      <c r="V3" s="14">
        <f>IF(ISBLANK(U3),S3,"")</f>
        <v>10</v>
      </c>
      <c r="W3" s="14" t="str">
        <f>IF(ISBLANK(U3),"",S3)</f>
        <v/>
      </c>
      <c r="X3" s="84"/>
      <c r="Y3" s="84"/>
      <c r="Z3" s="84"/>
      <c r="AA3" s="84"/>
      <c r="AB3" s="84"/>
    </row>
    <row r="4" spans="1:28" x14ac:dyDescent="0.25">
      <c r="A4" s="12">
        <v>3</v>
      </c>
      <c r="B4" t="s">
        <v>1</v>
      </c>
      <c r="C4" s="21" t="s">
        <v>11</v>
      </c>
      <c r="D4" s="21" t="s">
        <v>12</v>
      </c>
      <c r="E4" s="21" t="s">
        <v>13</v>
      </c>
      <c r="F4" s="21">
        <v>82</v>
      </c>
      <c r="G4" s="31">
        <v>84</v>
      </c>
      <c r="H4" s="3">
        <f t="shared" si="0"/>
        <v>97.61904761904762</v>
      </c>
      <c r="I4">
        <v>1</v>
      </c>
      <c r="K4" s="14">
        <f t="shared" ref="K4:K52" si="2">IF(ISBLANK(J4),H4,"")</f>
        <v>97.61904761904762</v>
      </c>
      <c r="L4" s="14" t="str">
        <f t="shared" ref="L4:L52" si="3">IF(ISBLANK(J4),"",H4)</f>
        <v/>
      </c>
      <c r="S4" s="12">
        <f t="shared" si="1"/>
        <v>2</v>
      </c>
      <c r="U4" s="84"/>
      <c r="V4" s="14">
        <f>IF(ISBLANK(U4),S4,"")</f>
        <v>2</v>
      </c>
      <c r="W4" s="14" t="str">
        <f>IF(ISBLANK(U4),"",S4)</f>
        <v/>
      </c>
      <c r="X4" s="84"/>
      <c r="Y4" s="84"/>
      <c r="Z4" s="84"/>
      <c r="AA4" s="84"/>
      <c r="AB4" s="84"/>
    </row>
    <row r="5" spans="1:28" x14ac:dyDescent="0.25">
      <c r="A5" s="12">
        <v>4</v>
      </c>
      <c r="B5" t="s">
        <v>1</v>
      </c>
      <c r="C5" s="21" t="s">
        <v>14</v>
      </c>
      <c r="D5" s="21" t="s">
        <v>15</v>
      </c>
      <c r="E5" s="21" t="s">
        <v>16</v>
      </c>
      <c r="F5" s="21">
        <v>69</v>
      </c>
      <c r="G5" s="31">
        <v>84</v>
      </c>
      <c r="H5" s="3">
        <f t="shared" si="0"/>
        <v>82.142857142857139</v>
      </c>
      <c r="I5">
        <v>1</v>
      </c>
      <c r="J5" t="s">
        <v>2</v>
      </c>
      <c r="K5" s="14" t="str">
        <f t="shared" si="2"/>
        <v/>
      </c>
      <c r="L5" s="14">
        <f t="shared" si="3"/>
        <v>82.142857142857139</v>
      </c>
      <c r="M5">
        <v>0</v>
      </c>
      <c r="S5" s="12">
        <f t="shared" si="1"/>
        <v>19</v>
      </c>
      <c r="U5" s="84" t="s">
        <v>2</v>
      </c>
      <c r="V5" s="14" t="str">
        <f>IF(ISBLANK(U5),S5,"")</f>
        <v/>
      </c>
      <c r="W5" s="14">
        <f>IF(ISBLANK(U5),"",S5)</f>
        <v>19</v>
      </c>
      <c r="X5" s="84">
        <v>0</v>
      </c>
      <c r="Y5" s="84"/>
      <c r="Z5" s="84"/>
      <c r="AA5" s="84"/>
      <c r="AB5" s="84"/>
    </row>
    <row r="6" spans="1:28" x14ac:dyDescent="0.25">
      <c r="A6" s="12">
        <v>5</v>
      </c>
      <c r="B6" t="s">
        <v>1</v>
      </c>
      <c r="C6" s="21" t="s">
        <v>17</v>
      </c>
      <c r="D6" s="21" t="s">
        <v>18</v>
      </c>
      <c r="E6" s="21" t="s">
        <v>19</v>
      </c>
      <c r="F6" s="21">
        <v>73</v>
      </c>
      <c r="G6" s="31">
        <v>84</v>
      </c>
      <c r="H6" s="3">
        <f t="shared" si="0"/>
        <v>86.904761904761912</v>
      </c>
      <c r="I6">
        <v>1</v>
      </c>
      <c r="K6" s="14">
        <f t="shared" si="2"/>
        <v>86.904761904761912</v>
      </c>
      <c r="L6" s="14" t="str">
        <f t="shared" si="3"/>
        <v/>
      </c>
      <c r="N6" s="3">
        <f>AVERAGE(H2:H6)</f>
        <v>88.80952380952381</v>
      </c>
      <c r="O6" s="14">
        <f>MAX(H2:H6)</f>
        <v>97.61904761904762</v>
      </c>
      <c r="P6" s="3">
        <f>MIN(H2:H6)</f>
        <v>82.142857142857139</v>
      </c>
      <c r="Q6" s="3">
        <f>O6-P6</f>
        <v>15.476190476190482</v>
      </c>
      <c r="R6" s="3"/>
      <c r="S6" s="12">
        <f t="shared" si="1"/>
        <v>12</v>
      </c>
      <c r="U6" s="84"/>
      <c r="V6" s="14">
        <f>IF(ISBLANK(U6),S6,"")</f>
        <v>12</v>
      </c>
      <c r="W6" s="14" t="str">
        <f>IF(ISBLANK(U6),"",S6)</f>
        <v/>
      </c>
      <c r="X6" s="84"/>
      <c r="Y6" s="3">
        <f>AVERAGE(S2:S6)</f>
        <v>11</v>
      </c>
      <c r="Z6" s="14">
        <f>MAX(S2:S6)</f>
        <v>19</v>
      </c>
      <c r="AA6" s="3">
        <f>MIN(S2:S6)</f>
        <v>2</v>
      </c>
      <c r="AB6" s="3">
        <f>Z6-AA6</f>
        <v>17</v>
      </c>
    </row>
    <row r="7" spans="1:28" x14ac:dyDescent="0.25">
      <c r="A7" s="12">
        <v>6</v>
      </c>
      <c r="B7" t="s">
        <v>1</v>
      </c>
      <c r="C7" s="22" t="s">
        <v>24</v>
      </c>
      <c r="D7" s="22" t="s">
        <v>25</v>
      </c>
      <c r="E7" s="22" t="s">
        <v>26</v>
      </c>
      <c r="F7" s="22">
        <v>73</v>
      </c>
      <c r="G7" s="31">
        <v>84</v>
      </c>
      <c r="H7" s="3">
        <f t="shared" si="0"/>
        <v>86.904761904761912</v>
      </c>
      <c r="I7">
        <v>2</v>
      </c>
      <c r="K7" s="14">
        <f t="shared" si="2"/>
        <v>86.904761904761912</v>
      </c>
      <c r="L7" s="14" t="str">
        <f t="shared" si="3"/>
        <v/>
      </c>
      <c r="S7" s="12">
        <f t="shared" si="1"/>
        <v>12</v>
      </c>
      <c r="U7" s="84"/>
      <c r="V7" s="14">
        <f>IF(ISBLANK(U7),S7,"")</f>
        <v>12</v>
      </c>
      <c r="W7" s="14" t="str">
        <f>IF(ISBLANK(U7),"",S7)</f>
        <v/>
      </c>
      <c r="X7" s="84"/>
      <c r="Y7" s="84"/>
      <c r="Z7" s="84"/>
      <c r="AA7" s="84"/>
      <c r="AB7" s="84"/>
    </row>
    <row r="8" spans="1:28" x14ac:dyDescent="0.25">
      <c r="A8" s="12">
        <v>7</v>
      </c>
      <c r="B8" t="s">
        <v>1</v>
      </c>
      <c r="C8" s="22" t="s">
        <v>27</v>
      </c>
      <c r="D8" s="22" t="s">
        <v>28</v>
      </c>
      <c r="E8" s="22" t="s">
        <v>29</v>
      </c>
      <c r="F8" s="22">
        <v>72</v>
      </c>
      <c r="G8" s="31">
        <v>84</v>
      </c>
      <c r="H8" s="3">
        <f t="shared" si="0"/>
        <v>85.714285714285708</v>
      </c>
      <c r="I8">
        <v>2</v>
      </c>
      <c r="K8" s="14">
        <f t="shared" si="2"/>
        <v>85.714285714285708</v>
      </c>
      <c r="L8" s="14" t="str">
        <f t="shared" si="3"/>
        <v/>
      </c>
      <c r="S8" s="12">
        <f t="shared" si="1"/>
        <v>15</v>
      </c>
      <c r="U8" s="84"/>
      <c r="V8" s="14">
        <f>IF(ISBLANK(U8),S8,"")</f>
        <v>15</v>
      </c>
      <c r="W8" s="14" t="str">
        <f>IF(ISBLANK(U8),"",S8)</f>
        <v/>
      </c>
      <c r="X8" s="84"/>
      <c r="Y8" s="84"/>
      <c r="Z8" s="84"/>
      <c r="AA8" s="84"/>
      <c r="AB8" s="84"/>
    </row>
    <row r="9" spans="1:28" x14ac:dyDescent="0.25">
      <c r="A9" s="12">
        <v>8</v>
      </c>
      <c r="B9" t="s">
        <v>1</v>
      </c>
      <c r="C9" s="22" t="s">
        <v>30</v>
      </c>
      <c r="D9" s="22" t="s">
        <v>31</v>
      </c>
      <c r="E9" s="22" t="s">
        <v>32</v>
      </c>
      <c r="F9" s="22">
        <v>78</v>
      </c>
      <c r="G9" s="31">
        <v>84</v>
      </c>
      <c r="H9" s="3">
        <f t="shared" si="0"/>
        <v>92.857142857142861</v>
      </c>
      <c r="I9">
        <v>2</v>
      </c>
      <c r="J9" t="s">
        <v>2</v>
      </c>
      <c r="K9" s="14" t="str">
        <f t="shared" si="2"/>
        <v/>
      </c>
      <c r="L9" s="14">
        <f t="shared" si="3"/>
        <v>92.857142857142861</v>
      </c>
      <c r="M9">
        <v>1</v>
      </c>
      <c r="S9" s="12">
        <f>RANK(H9,$H$2:$H$25)</f>
        <v>5</v>
      </c>
      <c r="U9" s="84" t="s">
        <v>2</v>
      </c>
      <c r="V9" s="14" t="str">
        <f>IF(ISBLANK(U9),S9,"")</f>
        <v/>
      </c>
      <c r="W9" s="14">
        <f>IF(ISBLANK(U9),"",S9)</f>
        <v>5</v>
      </c>
      <c r="X9" s="84">
        <v>1</v>
      </c>
      <c r="Y9" s="84"/>
      <c r="Z9" s="84"/>
      <c r="AA9" s="84"/>
      <c r="AB9" s="84"/>
    </row>
    <row r="10" spans="1:28" x14ac:dyDescent="0.25">
      <c r="A10" s="12">
        <v>9</v>
      </c>
      <c r="B10" t="s">
        <v>1</v>
      </c>
      <c r="C10" s="22" t="s">
        <v>33</v>
      </c>
      <c r="D10" s="22" t="s">
        <v>34</v>
      </c>
      <c r="E10" s="22" t="s">
        <v>35</v>
      </c>
      <c r="F10" s="22">
        <v>78</v>
      </c>
      <c r="G10" s="31">
        <v>84</v>
      </c>
      <c r="H10" s="3">
        <f t="shared" si="0"/>
        <v>92.857142857142861</v>
      </c>
      <c r="I10">
        <v>2</v>
      </c>
      <c r="K10" s="14">
        <f t="shared" si="2"/>
        <v>92.857142857142861</v>
      </c>
      <c r="L10" s="14" t="str">
        <f t="shared" si="3"/>
        <v/>
      </c>
      <c r="N10" s="3">
        <f>AVERAGE(H7:H10)</f>
        <v>89.583333333333343</v>
      </c>
      <c r="O10" s="14">
        <f>MAX(H7:H10)</f>
        <v>92.857142857142861</v>
      </c>
      <c r="P10" s="3">
        <f>MIN(H7:H10)</f>
        <v>85.714285714285708</v>
      </c>
      <c r="Q10" s="3">
        <f>O10-P10</f>
        <v>7.142857142857153</v>
      </c>
      <c r="R10" s="3"/>
      <c r="S10" s="12">
        <f t="shared" si="1"/>
        <v>5</v>
      </c>
      <c r="U10" s="84"/>
      <c r="V10" s="14">
        <f>IF(ISBLANK(U10),S10,"")</f>
        <v>5</v>
      </c>
      <c r="W10" s="14" t="str">
        <f>IF(ISBLANK(U10),"",S10)</f>
        <v/>
      </c>
      <c r="X10" s="84"/>
      <c r="Y10" s="3">
        <f>AVERAGE(S7:S10)</f>
        <v>9.25</v>
      </c>
      <c r="Z10" s="14">
        <f>MAX(S7:S10)</f>
        <v>15</v>
      </c>
      <c r="AA10" s="3">
        <f>MIN(S7:S10)</f>
        <v>5</v>
      </c>
      <c r="AB10" s="3">
        <f>Z10-AA10</f>
        <v>10</v>
      </c>
    </row>
    <row r="11" spans="1:28" x14ac:dyDescent="0.25">
      <c r="A11" s="12">
        <v>10</v>
      </c>
      <c r="B11" t="s">
        <v>1</v>
      </c>
      <c r="C11" s="23" t="s">
        <v>36</v>
      </c>
      <c r="D11" s="23" t="s">
        <v>37</v>
      </c>
      <c r="E11" s="23" t="s">
        <v>38</v>
      </c>
      <c r="F11" s="23">
        <v>77</v>
      </c>
      <c r="G11" s="31">
        <v>84</v>
      </c>
      <c r="H11" s="3">
        <f t="shared" si="0"/>
        <v>91.666666666666657</v>
      </c>
      <c r="I11">
        <v>3</v>
      </c>
      <c r="K11" s="14">
        <f t="shared" si="2"/>
        <v>91.666666666666657</v>
      </c>
      <c r="L11" s="14" t="str">
        <f t="shared" si="3"/>
        <v/>
      </c>
      <c r="S11" s="12">
        <f t="shared" si="1"/>
        <v>9</v>
      </c>
      <c r="U11" s="84"/>
      <c r="V11" s="14">
        <f>IF(ISBLANK(U11),S11,"")</f>
        <v>9</v>
      </c>
      <c r="W11" s="14" t="str">
        <f>IF(ISBLANK(U11),"",S11)</f>
        <v/>
      </c>
      <c r="X11" s="84"/>
      <c r="Y11" s="84"/>
      <c r="Z11" s="84"/>
      <c r="AA11" s="84"/>
      <c r="AB11" s="84"/>
    </row>
    <row r="12" spans="1:28" x14ac:dyDescent="0.25">
      <c r="A12" s="12">
        <v>11</v>
      </c>
      <c r="B12" t="s">
        <v>1</v>
      </c>
      <c r="C12" s="23" t="s">
        <v>39</v>
      </c>
      <c r="D12" s="23" t="s">
        <v>40</v>
      </c>
      <c r="E12" s="23" t="s">
        <v>41</v>
      </c>
      <c r="F12" s="23">
        <v>69</v>
      </c>
      <c r="G12" s="31">
        <v>84</v>
      </c>
      <c r="H12" s="3">
        <f t="shared" si="0"/>
        <v>82.142857142857139</v>
      </c>
      <c r="I12">
        <v>3</v>
      </c>
      <c r="K12" s="14">
        <f t="shared" si="2"/>
        <v>82.142857142857139</v>
      </c>
      <c r="L12" s="14" t="str">
        <f t="shared" si="3"/>
        <v/>
      </c>
      <c r="S12" s="12">
        <f t="shared" si="1"/>
        <v>19</v>
      </c>
      <c r="U12" s="84"/>
      <c r="V12" s="14">
        <f>IF(ISBLANK(U12),S12,"")</f>
        <v>19</v>
      </c>
      <c r="W12" s="14" t="str">
        <f>IF(ISBLANK(U12),"",S12)</f>
        <v/>
      </c>
      <c r="X12" s="84"/>
      <c r="Y12" s="84"/>
      <c r="Z12" s="84"/>
      <c r="AA12" s="84"/>
      <c r="AB12" s="84"/>
    </row>
    <row r="13" spans="1:28" x14ac:dyDescent="0.25">
      <c r="A13" s="12">
        <v>12</v>
      </c>
      <c r="B13" t="s">
        <v>1</v>
      </c>
      <c r="C13" s="23" t="s">
        <v>42</v>
      </c>
      <c r="D13" s="23" t="s">
        <v>43</v>
      </c>
      <c r="E13" s="23" t="s">
        <v>44</v>
      </c>
      <c r="F13" s="23">
        <v>71</v>
      </c>
      <c r="G13" s="31">
        <v>84</v>
      </c>
      <c r="H13" s="3">
        <f t="shared" si="0"/>
        <v>84.523809523809518</v>
      </c>
      <c r="I13">
        <v>3</v>
      </c>
      <c r="K13" s="14">
        <f t="shared" si="2"/>
        <v>84.523809523809518</v>
      </c>
      <c r="L13" s="14" t="str">
        <f t="shared" si="3"/>
        <v/>
      </c>
      <c r="S13" s="12">
        <f t="shared" si="1"/>
        <v>16</v>
      </c>
      <c r="U13" s="84"/>
      <c r="V13" s="14">
        <f>IF(ISBLANK(U13),S13,"")</f>
        <v>16</v>
      </c>
      <c r="W13" s="14" t="str">
        <f>IF(ISBLANK(U13),"",S13)</f>
        <v/>
      </c>
      <c r="X13" s="84"/>
      <c r="Y13" s="84"/>
      <c r="Z13" s="84"/>
      <c r="AA13" s="84"/>
      <c r="AB13" s="84"/>
    </row>
    <row r="14" spans="1:28" x14ac:dyDescent="0.25">
      <c r="A14" s="12">
        <v>13</v>
      </c>
      <c r="B14" t="s">
        <v>1</v>
      </c>
      <c r="C14" s="23" t="s">
        <v>45</v>
      </c>
      <c r="D14" s="23" t="s">
        <v>46</v>
      </c>
      <c r="E14" s="23" t="s">
        <v>47</v>
      </c>
      <c r="F14" s="23">
        <v>78</v>
      </c>
      <c r="G14" s="31">
        <v>84</v>
      </c>
      <c r="H14" s="3">
        <f t="shared" si="0"/>
        <v>92.857142857142861</v>
      </c>
      <c r="I14">
        <v>3</v>
      </c>
      <c r="K14" s="14">
        <f t="shared" si="2"/>
        <v>92.857142857142861</v>
      </c>
      <c r="L14" s="14" t="str">
        <f t="shared" si="3"/>
        <v/>
      </c>
      <c r="S14" s="12">
        <f t="shared" si="1"/>
        <v>5</v>
      </c>
      <c r="U14" s="84"/>
      <c r="V14" s="14">
        <f>IF(ISBLANK(U14),S14,"")</f>
        <v>5</v>
      </c>
      <c r="W14" s="14" t="str">
        <f>IF(ISBLANK(U14),"",S14)</f>
        <v/>
      </c>
      <c r="X14" s="84"/>
      <c r="Y14" s="84"/>
      <c r="Z14" s="84"/>
      <c r="AA14" s="84"/>
      <c r="AB14" s="84"/>
    </row>
    <row r="15" spans="1:28" x14ac:dyDescent="0.25">
      <c r="A15" s="12">
        <v>14</v>
      </c>
      <c r="B15" t="s">
        <v>1</v>
      </c>
      <c r="C15" s="23" t="s">
        <v>48</v>
      </c>
      <c r="D15" s="23" t="s">
        <v>49</v>
      </c>
      <c r="E15" s="23" t="s">
        <v>50</v>
      </c>
      <c r="F15" s="23">
        <v>74</v>
      </c>
      <c r="G15" s="31">
        <v>84</v>
      </c>
      <c r="H15" s="3">
        <f t="shared" si="0"/>
        <v>88.095238095238088</v>
      </c>
      <c r="I15">
        <v>3</v>
      </c>
      <c r="J15" t="s">
        <v>2</v>
      </c>
      <c r="K15" s="14" t="str">
        <f t="shared" si="2"/>
        <v/>
      </c>
      <c r="L15" s="14">
        <f t="shared" si="3"/>
        <v>88.095238095238088</v>
      </c>
      <c r="M15">
        <v>0</v>
      </c>
      <c r="N15" s="3">
        <f>AVERAGE(H11:H15)</f>
        <v>87.857142857142847</v>
      </c>
      <c r="O15" s="14">
        <f>MAX(H11:H15)</f>
        <v>92.857142857142861</v>
      </c>
      <c r="P15" s="3">
        <f>MIN(H11:H15)</f>
        <v>82.142857142857139</v>
      </c>
      <c r="Q15" s="3">
        <f>O15-P15</f>
        <v>10.714285714285722</v>
      </c>
      <c r="R15" s="3"/>
      <c r="S15" s="12">
        <f t="shared" si="1"/>
        <v>11</v>
      </c>
      <c r="U15" s="84" t="s">
        <v>2</v>
      </c>
      <c r="V15" s="14" t="str">
        <f>IF(ISBLANK(U15),S15,"")</f>
        <v/>
      </c>
      <c r="W15" s="14">
        <f>IF(ISBLANK(U15),"",S15)</f>
        <v>11</v>
      </c>
      <c r="X15" s="84">
        <v>0</v>
      </c>
      <c r="Y15" s="3">
        <f>AVERAGE(S11:S15)</f>
        <v>12</v>
      </c>
      <c r="Z15" s="14">
        <f>MAX(S11:S15)</f>
        <v>19</v>
      </c>
      <c r="AA15" s="3">
        <f>MIN(S11:S15)</f>
        <v>5</v>
      </c>
      <c r="AB15" s="3">
        <f>Z15-AA15</f>
        <v>14</v>
      </c>
    </row>
    <row r="16" spans="1:28" x14ac:dyDescent="0.25">
      <c r="A16" s="12">
        <v>15</v>
      </c>
      <c r="B16" t="s">
        <v>1</v>
      </c>
      <c r="C16" s="24" t="s">
        <v>52</v>
      </c>
      <c r="D16" s="24" t="s">
        <v>53</v>
      </c>
      <c r="E16" s="24" t="s">
        <v>54</v>
      </c>
      <c r="F16" s="24">
        <v>64</v>
      </c>
      <c r="G16" s="31">
        <v>84</v>
      </c>
      <c r="H16" s="3">
        <f t="shared" si="0"/>
        <v>76.19047619047619</v>
      </c>
      <c r="I16">
        <v>4</v>
      </c>
      <c r="K16" s="14">
        <f t="shared" si="2"/>
        <v>76.19047619047619</v>
      </c>
      <c r="L16" s="14" t="str">
        <f t="shared" si="3"/>
        <v/>
      </c>
      <c r="S16" s="12">
        <f t="shared" si="1"/>
        <v>22</v>
      </c>
      <c r="U16" s="84"/>
      <c r="V16" s="14">
        <f>IF(ISBLANK(U16),S16,"")</f>
        <v>22</v>
      </c>
      <c r="W16" s="14" t="str">
        <f>IF(ISBLANK(U16),"",S16)</f>
        <v/>
      </c>
      <c r="X16" s="84"/>
      <c r="Y16" s="84"/>
      <c r="Z16" s="84"/>
      <c r="AA16" s="84"/>
      <c r="AB16" s="84"/>
    </row>
    <row r="17" spans="1:28" x14ac:dyDescent="0.25">
      <c r="A17" s="12">
        <v>16</v>
      </c>
      <c r="B17" t="s">
        <v>1</v>
      </c>
      <c r="C17" s="24" t="s">
        <v>55</v>
      </c>
      <c r="D17" s="24" t="s">
        <v>56</v>
      </c>
      <c r="E17" s="24" t="s">
        <v>57</v>
      </c>
      <c r="F17" s="24">
        <v>69</v>
      </c>
      <c r="G17" s="31">
        <v>84</v>
      </c>
      <c r="H17" s="3">
        <f t="shared" si="0"/>
        <v>82.142857142857139</v>
      </c>
      <c r="I17">
        <v>4</v>
      </c>
      <c r="K17" s="14">
        <f t="shared" si="2"/>
        <v>82.142857142857139</v>
      </c>
      <c r="L17" s="14" t="str">
        <f t="shared" si="3"/>
        <v/>
      </c>
      <c r="S17" s="12">
        <f t="shared" si="1"/>
        <v>19</v>
      </c>
      <c r="U17" s="84"/>
      <c r="V17" s="14">
        <f>IF(ISBLANK(U17),S17,"")</f>
        <v>19</v>
      </c>
      <c r="W17" s="14" t="str">
        <f>IF(ISBLANK(U17),"",S17)</f>
        <v/>
      </c>
      <c r="X17" s="84"/>
      <c r="Y17" s="84"/>
      <c r="Z17" s="84"/>
      <c r="AA17" s="84"/>
      <c r="AB17" s="84"/>
    </row>
    <row r="18" spans="1:28" x14ac:dyDescent="0.25">
      <c r="A18" s="12">
        <v>17</v>
      </c>
      <c r="B18" t="s">
        <v>1</v>
      </c>
      <c r="C18" s="24" t="s">
        <v>58</v>
      </c>
      <c r="D18" s="24" t="s">
        <v>59</v>
      </c>
      <c r="E18" s="24" t="s">
        <v>60</v>
      </c>
      <c r="F18" s="24">
        <v>56</v>
      </c>
      <c r="G18" s="31">
        <v>84</v>
      </c>
      <c r="H18" s="3">
        <f t="shared" si="0"/>
        <v>66.666666666666657</v>
      </c>
      <c r="I18">
        <v>4</v>
      </c>
      <c r="J18" t="s">
        <v>2</v>
      </c>
      <c r="K18" s="14" t="str">
        <f t="shared" si="2"/>
        <v/>
      </c>
      <c r="L18" s="14">
        <f t="shared" si="3"/>
        <v>66.666666666666657</v>
      </c>
      <c r="M18">
        <v>0</v>
      </c>
      <c r="S18" s="12">
        <f t="shared" si="1"/>
        <v>24</v>
      </c>
      <c r="U18" s="84" t="s">
        <v>2</v>
      </c>
      <c r="V18" s="14" t="str">
        <f>IF(ISBLANK(U18),S18,"")</f>
        <v/>
      </c>
      <c r="W18" s="14">
        <f>IF(ISBLANK(U18),"",S18)</f>
        <v>24</v>
      </c>
      <c r="X18" s="84">
        <v>0</v>
      </c>
      <c r="Y18" s="84"/>
      <c r="Z18" s="84"/>
      <c r="AA18" s="84"/>
      <c r="AB18" s="84"/>
    </row>
    <row r="19" spans="1:28" x14ac:dyDescent="0.25">
      <c r="A19" s="12">
        <v>18</v>
      </c>
      <c r="B19" t="s">
        <v>1</v>
      </c>
      <c r="C19" s="24" t="s">
        <v>61</v>
      </c>
      <c r="D19" s="24" t="s">
        <v>62</v>
      </c>
      <c r="E19" s="24" t="s">
        <v>35</v>
      </c>
      <c r="F19" s="24">
        <v>62</v>
      </c>
      <c r="G19" s="31">
        <v>84</v>
      </c>
      <c r="H19" s="3">
        <f t="shared" si="0"/>
        <v>73.80952380952381</v>
      </c>
      <c r="I19">
        <v>4</v>
      </c>
      <c r="K19" s="14">
        <f t="shared" si="2"/>
        <v>73.80952380952381</v>
      </c>
      <c r="L19" s="14" t="str">
        <f t="shared" si="3"/>
        <v/>
      </c>
      <c r="S19" s="12">
        <f t="shared" si="1"/>
        <v>23</v>
      </c>
      <c r="U19" s="84"/>
      <c r="V19" s="14">
        <f>IF(ISBLANK(U19),S19,"")</f>
        <v>23</v>
      </c>
      <c r="W19" s="14" t="str">
        <f>IF(ISBLANK(U19),"",S19)</f>
        <v/>
      </c>
      <c r="X19" s="84"/>
      <c r="Y19" s="84"/>
      <c r="Z19" s="84"/>
      <c r="AA19" s="84"/>
      <c r="AB19" s="84"/>
    </row>
    <row r="20" spans="1:28" x14ac:dyDescent="0.25">
      <c r="A20" s="12">
        <v>19</v>
      </c>
      <c r="B20" t="s">
        <v>1</v>
      </c>
      <c r="C20" s="24" t="s">
        <v>63</v>
      </c>
      <c r="D20" s="24" t="s">
        <v>64</v>
      </c>
      <c r="E20" s="24" t="s">
        <v>65</v>
      </c>
      <c r="F20" s="24">
        <v>78</v>
      </c>
      <c r="G20" s="31">
        <v>84</v>
      </c>
      <c r="H20" s="3">
        <f t="shared" si="0"/>
        <v>92.857142857142861</v>
      </c>
      <c r="I20">
        <v>4</v>
      </c>
      <c r="K20" s="14">
        <f t="shared" si="2"/>
        <v>92.857142857142861</v>
      </c>
      <c r="L20" s="14" t="str">
        <f t="shared" si="3"/>
        <v/>
      </c>
      <c r="N20" s="3">
        <f>AVERAGE(H16:H20)</f>
        <v>78.333333333333329</v>
      </c>
      <c r="O20" s="14">
        <f>MAX(H16:H20)</f>
        <v>92.857142857142861</v>
      </c>
      <c r="P20" s="3">
        <f>MIN(H16:H20)</f>
        <v>66.666666666666657</v>
      </c>
      <c r="Q20" s="3">
        <f>O20-P20</f>
        <v>26.190476190476204</v>
      </c>
      <c r="R20" s="3"/>
      <c r="S20" s="12">
        <f t="shared" si="1"/>
        <v>5</v>
      </c>
      <c r="U20" s="84"/>
      <c r="V20" s="14">
        <f>IF(ISBLANK(U20),S20,"")</f>
        <v>5</v>
      </c>
      <c r="W20" s="14" t="str">
        <f>IF(ISBLANK(U20),"",S20)</f>
        <v/>
      </c>
      <c r="X20" s="84"/>
      <c r="Y20" s="3">
        <f>AVERAGE(S16:S20)</f>
        <v>18.600000000000001</v>
      </c>
      <c r="Z20" s="14">
        <f>MAX(S16:S20)</f>
        <v>24</v>
      </c>
      <c r="AA20" s="3">
        <f>MIN(S16:S20)</f>
        <v>5</v>
      </c>
      <c r="AB20" s="3">
        <f>Z20-AA20</f>
        <v>19</v>
      </c>
    </row>
    <row r="21" spans="1:28" x14ac:dyDescent="0.25">
      <c r="A21" s="12">
        <v>20</v>
      </c>
      <c r="B21" t="s">
        <v>1</v>
      </c>
      <c r="C21" s="25" t="s">
        <v>66</v>
      </c>
      <c r="D21" s="25" t="s">
        <v>67</v>
      </c>
      <c r="E21" s="25" t="s">
        <v>68</v>
      </c>
      <c r="F21" s="25">
        <v>70</v>
      </c>
      <c r="G21" s="31">
        <v>84</v>
      </c>
      <c r="H21" s="3">
        <f t="shared" si="0"/>
        <v>83.333333333333343</v>
      </c>
      <c r="I21">
        <v>5</v>
      </c>
      <c r="K21" s="14">
        <f t="shared" si="2"/>
        <v>83.333333333333343</v>
      </c>
      <c r="L21" s="14" t="str">
        <f t="shared" si="3"/>
        <v/>
      </c>
      <c r="S21" s="12">
        <f t="shared" si="1"/>
        <v>18</v>
      </c>
      <c r="U21" s="84"/>
      <c r="V21" s="14">
        <f>IF(ISBLANK(U21),S21,"")</f>
        <v>18</v>
      </c>
      <c r="W21" s="14" t="str">
        <f>IF(ISBLANK(U21),"",S21)</f>
        <v/>
      </c>
      <c r="X21" s="84"/>
      <c r="Y21" s="84"/>
      <c r="Z21" s="84"/>
      <c r="AA21" s="84"/>
      <c r="AB21" s="84"/>
    </row>
    <row r="22" spans="1:28" x14ac:dyDescent="0.25">
      <c r="A22" s="12">
        <v>21</v>
      </c>
      <c r="B22" t="s">
        <v>1</v>
      </c>
      <c r="C22" s="25" t="s">
        <v>69</v>
      </c>
      <c r="D22" s="25" t="s">
        <v>70</v>
      </c>
      <c r="E22" s="25" t="s">
        <v>71</v>
      </c>
      <c r="F22" s="25">
        <v>79</v>
      </c>
      <c r="G22" s="31">
        <v>84</v>
      </c>
      <c r="H22" s="3">
        <f t="shared" si="0"/>
        <v>94.047619047619051</v>
      </c>
      <c r="I22">
        <v>5</v>
      </c>
      <c r="K22" s="14">
        <f t="shared" si="2"/>
        <v>94.047619047619051</v>
      </c>
      <c r="L22" s="14" t="str">
        <f t="shared" si="3"/>
        <v/>
      </c>
      <c r="S22" s="12">
        <f t="shared" si="1"/>
        <v>4</v>
      </c>
      <c r="U22" s="84"/>
      <c r="V22" s="14">
        <f>IF(ISBLANK(U22),S22,"")</f>
        <v>4</v>
      </c>
      <c r="W22" s="14" t="str">
        <f>IF(ISBLANK(U22),"",S22)</f>
        <v/>
      </c>
      <c r="X22" s="84"/>
      <c r="Y22" s="84"/>
      <c r="Z22" s="84"/>
      <c r="AA22" s="84"/>
      <c r="AB22" s="84"/>
    </row>
    <row r="23" spans="1:28" x14ac:dyDescent="0.25">
      <c r="A23" s="12">
        <v>22</v>
      </c>
      <c r="B23" t="s">
        <v>1</v>
      </c>
      <c r="C23" s="25" t="s">
        <v>72</v>
      </c>
      <c r="D23" s="25" t="s">
        <v>73</v>
      </c>
      <c r="E23" s="25" t="s">
        <v>74</v>
      </c>
      <c r="F23" s="25">
        <v>83</v>
      </c>
      <c r="G23" s="31">
        <v>84</v>
      </c>
      <c r="H23" s="3">
        <f t="shared" si="0"/>
        <v>98.80952380952381</v>
      </c>
      <c r="I23">
        <v>5</v>
      </c>
      <c r="K23" s="14">
        <f t="shared" si="2"/>
        <v>98.80952380952381</v>
      </c>
      <c r="L23" s="14" t="str">
        <f t="shared" si="3"/>
        <v/>
      </c>
      <c r="S23" s="12">
        <f t="shared" si="1"/>
        <v>1</v>
      </c>
      <c r="U23" s="84"/>
      <c r="V23" s="14">
        <f>IF(ISBLANK(U23),S23,"")</f>
        <v>1</v>
      </c>
      <c r="W23" s="14" t="str">
        <f>IF(ISBLANK(U23),"",S23)</f>
        <v/>
      </c>
      <c r="X23" s="84"/>
      <c r="Y23" s="84"/>
      <c r="Z23" s="84"/>
      <c r="AA23" s="84"/>
      <c r="AB23" s="84"/>
    </row>
    <row r="24" spans="1:28" x14ac:dyDescent="0.25">
      <c r="A24" s="12">
        <v>23</v>
      </c>
      <c r="B24" t="s">
        <v>1</v>
      </c>
      <c r="C24" s="25" t="s">
        <v>75</v>
      </c>
      <c r="D24" s="25" t="s">
        <v>76</v>
      </c>
      <c r="E24" s="25" t="s">
        <v>77</v>
      </c>
      <c r="F24" s="25">
        <v>71</v>
      </c>
      <c r="G24" s="31">
        <v>84</v>
      </c>
      <c r="H24" s="3">
        <f t="shared" si="0"/>
        <v>84.523809523809518</v>
      </c>
      <c r="I24">
        <v>5</v>
      </c>
      <c r="J24" t="s">
        <v>2</v>
      </c>
      <c r="K24" s="14" t="str">
        <f t="shared" si="2"/>
        <v/>
      </c>
      <c r="L24" s="14">
        <f t="shared" si="3"/>
        <v>84.523809523809518</v>
      </c>
      <c r="M24">
        <v>0</v>
      </c>
      <c r="S24" s="12">
        <f t="shared" si="1"/>
        <v>16</v>
      </c>
      <c r="U24" s="84" t="s">
        <v>2</v>
      </c>
      <c r="V24" s="14" t="str">
        <f>IF(ISBLANK(U24),S24,"")</f>
        <v/>
      </c>
      <c r="W24" s="14">
        <f>IF(ISBLANK(U24),"",S24)</f>
        <v>16</v>
      </c>
      <c r="X24" s="84">
        <v>0</v>
      </c>
      <c r="Y24" s="84"/>
      <c r="Z24" s="84"/>
      <c r="AA24" s="84"/>
      <c r="AB24" s="84"/>
    </row>
    <row r="25" spans="1:28" s="5" customFormat="1" ht="15.75" thickBot="1" x14ac:dyDescent="0.3">
      <c r="A25" s="12">
        <v>24</v>
      </c>
      <c r="B25" s="5" t="s">
        <v>1</v>
      </c>
      <c r="C25" s="5" t="s">
        <v>78</v>
      </c>
      <c r="D25" s="5" t="s">
        <v>79</v>
      </c>
      <c r="E25" s="5" t="s">
        <v>80</v>
      </c>
      <c r="F25" s="5">
        <v>80</v>
      </c>
      <c r="G25" s="5">
        <v>84</v>
      </c>
      <c r="H25" s="2">
        <f t="shared" si="0"/>
        <v>95.238095238095227</v>
      </c>
      <c r="I25" s="12">
        <v>5</v>
      </c>
      <c r="K25" s="2">
        <f t="shared" si="2"/>
        <v>95.238095238095227</v>
      </c>
      <c r="L25" s="2" t="str">
        <f t="shared" si="3"/>
        <v/>
      </c>
      <c r="M25" s="12"/>
      <c r="N25" s="3">
        <f>AVERAGE(H21:H25)</f>
        <v>91.19047619047619</v>
      </c>
      <c r="O25" s="14">
        <f>MAX(H21:H25)</f>
        <v>98.80952380952381</v>
      </c>
      <c r="P25" s="3">
        <f>MIN(H21:H25)</f>
        <v>83.333333333333343</v>
      </c>
      <c r="Q25" s="3">
        <f>O25-P25</f>
        <v>15.476190476190467</v>
      </c>
      <c r="R25" s="3"/>
      <c r="S25" s="12">
        <f t="shared" si="1"/>
        <v>3</v>
      </c>
      <c r="V25" s="2">
        <f>IF(ISBLANK(U25),S25,"")</f>
        <v>3</v>
      </c>
      <c r="W25" s="14" t="str">
        <f>IF(ISBLANK(U25),"",S25)</f>
        <v/>
      </c>
      <c r="Y25" s="3">
        <f>AVERAGE(S21:S25)</f>
        <v>8.4</v>
      </c>
      <c r="Z25" s="14">
        <f>MAX(S21:S25)</f>
        <v>18</v>
      </c>
      <c r="AA25" s="3">
        <f>MIN(S21:S25)</f>
        <v>1</v>
      </c>
      <c r="AB25" s="3">
        <f>Z25-AA25</f>
        <v>17</v>
      </c>
    </row>
    <row r="26" spans="1:28" s="7" customFormat="1" ht="15.75" thickBot="1" x14ac:dyDescent="0.3">
      <c r="A26" s="12">
        <v>25</v>
      </c>
      <c r="B26" s="7">
        <f>COUNT(H2:H25)</f>
        <v>24</v>
      </c>
      <c r="H26" s="9">
        <f>AVERAGE(H2:H25)</f>
        <v>87.053571428571445</v>
      </c>
      <c r="I26" s="17">
        <v>4.8</v>
      </c>
      <c r="J26" s="7">
        <f>COUNTA(J2:J25)/COUNT(H2:H25)</f>
        <v>0.20833333333333334</v>
      </c>
      <c r="K26" s="9">
        <f>AVERAGE(K2:K25)</f>
        <v>88.15789473684211</v>
      </c>
      <c r="L26" s="9">
        <f>AVERAGE(L2:L25)</f>
        <v>82.857142857142847</v>
      </c>
      <c r="M26" s="11">
        <f>AVERAGE(M2:M25)</f>
        <v>0.2</v>
      </c>
      <c r="N26" s="7">
        <f>_xlfn.STDEV.P(N2:N25)</f>
        <v>4.5438777929017213</v>
      </c>
      <c r="O26" s="9">
        <f>AVERAGE(O2:O25)</f>
        <v>95.000000000000014</v>
      </c>
      <c r="P26" s="9">
        <f>AVERAGE(P2:P25)</f>
        <v>80</v>
      </c>
      <c r="Q26" s="9">
        <f>AVERAGE(Q2:Q25)</f>
        <v>15.000000000000005</v>
      </c>
      <c r="R26" s="9">
        <f>L26-H26</f>
        <v>-4.1964285714285978</v>
      </c>
      <c r="S26" s="9"/>
      <c r="U26" s="7">
        <f>COUNTA(U2:U25)/COUNT(S2:S25)</f>
        <v>0.20833333333333334</v>
      </c>
      <c r="V26" s="9">
        <f>AVERAGE(V2:V25)</f>
        <v>11.157894736842104</v>
      </c>
      <c r="W26" s="11">
        <f>1-(AVERAGE(W$2:W$25)/COUNT($S$2:$S$25))</f>
        <v>0.375</v>
      </c>
      <c r="X26" s="9">
        <f>AVERAGE(X2:X25)</f>
        <v>0.2</v>
      </c>
      <c r="Y26" s="7">
        <f>_xlfn.STDEV.P(Y2:Y25)</f>
        <v>3.604719129141686</v>
      </c>
      <c r="Z26" s="11">
        <f>1-((AVERAGE(Z2:Z25)/COUNT($S$2:$S$25)))</f>
        <v>0.20833333333333337</v>
      </c>
      <c r="AA26" s="11">
        <f>1-((AVERAGE(AA2:AA25)/COUNT($S$2:$S$25)))</f>
        <v>0.85</v>
      </c>
      <c r="AB26" s="9">
        <f>AVERAGE(AB2:AB25)</f>
        <v>15.4</v>
      </c>
    </row>
    <row r="27" spans="1:28" s="12" customFormat="1" x14ac:dyDescent="0.25">
      <c r="A27" s="12">
        <v>26</v>
      </c>
      <c r="B27" s="12" t="s">
        <v>3</v>
      </c>
      <c r="C27" s="12" t="s">
        <v>81</v>
      </c>
      <c r="D27" s="12" t="s">
        <v>82</v>
      </c>
      <c r="E27" s="12" t="s">
        <v>83</v>
      </c>
      <c r="F27" s="12">
        <v>78</v>
      </c>
      <c r="G27" s="12">
        <v>84</v>
      </c>
      <c r="H27" s="14">
        <f t="shared" si="0"/>
        <v>92.857142857142861</v>
      </c>
      <c r="I27" s="12">
        <v>1</v>
      </c>
      <c r="J27" s="12" t="s">
        <v>2</v>
      </c>
      <c r="K27" s="14" t="str">
        <f t="shared" si="2"/>
        <v/>
      </c>
      <c r="L27" s="14">
        <f t="shared" si="3"/>
        <v>92.857142857142861</v>
      </c>
      <c r="M27" s="12">
        <v>1</v>
      </c>
      <c r="S27" s="12">
        <f>RANK(H27,$H$27:$H$52)</f>
        <v>6</v>
      </c>
      <c r="U27" s="12" t="s">
        <v>2</v>
      </c>
      <c r="V27" s="14" t="str">
        <f>IF(ISBLANK(U27),S27,"")</f>
        <v/>
      </c>
      <c r="W27" s="14">
        <f>IF(ISBLANK(U27),"",S27)</f>
        <v>6</v>
      </c>
      <c r="X27" s="12">
        <v>1</v>
      </c>
    </row>
    <row r="28" spans="1:28" x14ac:dyDescent="0.25">
      <c r="A28" s="12">
        <v>27</v>
      </c>
      <c r="B28" t="s">
        <v>3</v>
      </c>
      <c r="C28" s="26" t="s">
        <v>84</v>
      </c>
      <c r="D28" s="26" t="s">
        <v>85</v>
      </c>
      <c r="E28" s="26" t="s">
        <v>86</v>
      </c>
      <c r="F28" s="26">
        <v>65</v>
      </c>
      <c r="G28" s="31">
        <v>84</v>
      </c>
      <c r="H28" s="3">
        <f t="shared" si="0"/>
        <v>77.38095238095238</v>
      </c>
      <c r="I28">
        <v>1</v>
      </c>
      <c r="K28" s="14">
        <f t="shared" si="2"/>
        <v>77.38095238095238</v>
      </c>
      <c r="L28" s="14" t="str">
        <f t="shared" si="3"/>
        <v/>
      </c>
      <c r="S28" s="12">
        <f t="shared" ref="S28:S52" si="4">RANK(H28,$H$27:$H$52)</f>
        <v>22</v>
      </c>
      <c r="U28" s="84"/>
      <c r="V28" s="14">
        <f>IF(ISBLANK(U28),S28,"")</f>
        <v>22</v>
      </c>
      <c r="W28" s="14" t="str">
        <f>IF(ISBLANK(U28),"",S28)</f>
        <v/>
      </c>
      <c r="X28" s="84"/>
      <c r="Y28" s="84"/>
      <c r="Z28" s="84"/>
      <c r="AA28" s="84"/>
      <c r="AB28" s="84"/>
    </row>
    <row r="29" spans="1:28" x14ac:dyDescent="0.25">
      <c r="A29" s="12">
        <v>28</v>
      </c>
      <c r="B29" t="s">
        <v>3</v>
      </c>
      <c r="C29" s="26" t="s">
        <v>87</v>
      </c>
      <c r="D29" s="26" t="s">
        <v>88</v>
      </c>
      <c r="E29" s="26" t="s">
        <v>89</v>
      </c>
      <c r="F29" s="26">
        <v>77</v>
      </c>
      <c r="G29" s="31">
        <v>84</v>
      </c>
      <c r="H29" s="3">
        <f t="shared" si="0"/>
        <v>91.666666666666657</v>
      </c>
      <c r="I29">
        <v>1</v>
      </c>
      <c r="K29" s="14">
        <f t="shared" si="2"/>
        <v>91.666666666666657</v>
      </c>
      <c r="L29" s="14" t="str">
        <f t="shared" si="3"/>
        <v/>
      </c>
      <c r="S29" s="12">
        <f t="shared" si="4"/>
        <v>8</v>
      </c>
      <c r="U29" s="84"/>
      <c r="V29" s="14">
        <f>IF(ISBLANK(U29),S29,"")</f>
        <v>8</v>
      </c>
      <c r="W29" s="14" t="str">
        <f>IF(ISBLANK(U29),"",S29)</f>
        <v/>
      </c>
      <c r="X29" s="84"/>
      <c r="Y29" s="84"/>
      <c r="Z29" s="84"/>
      <c r="AA29" s="84"/>
      <c r="AB29" s="84"/>
    </row>
    <row r="30" spans="1:28" x14ac:dyDescent="0.25">
      <c r="A30" s="12">
        <v>29</v>
      </c>
      <c r="B30" t="s">
        <v>3</v>
      </c>
      <c r="C30" s="26" t="s">
        <v>90</v>
      </c>
      <c r="D30" s="26" t="s">
        <v>91</v>
      </c>
      <c r="E30" s="26" t="s">
        <v>92</v>
      </c>
      <c r="F30" s="26">
        <v>68</v>
      </c>
      <c r="G30" s="31">
        <v>84</v>
      </c>
      <c r="H30" s="3">
        <f t="shared" si="0"/>
        <v>80.952380952380949</v>
      </c>
      <c r="I30">
        <v>1</v>
      </c>
      <c r="K30" s="14">
        <f t="shared" si="2"/>
        <v>80.952380952380949</v>
      </c>
      <c r="L30" s="14" t="str">
        <f t="shared" si="3"/>
        <v/>
      </c>
      <c r="S30" s="12">
        <f t="shared" si="4"/>
        <v>20</v>
      </c>
      <c r="U30" s="84"/>
      <c r="V30" s="14">
        <f>IF(ISBLANK(U30),S30,"")</f>
        <v>20</v>
      </c>
      <c r="W30" s="14" t="str">
        <f>IF(ISBLANK(U30),"",S30)</f>
        <v/>
      </c>
      <c r="X30" s="84"/>
      <c r="Y30" s="84"/>
      <c r="Z30" s="84"/>
      <c r="AA30" s="84"/>
      <c r="AB30" s="84"/>
    </row>
    <row r="31" spans="1:28" x14ac:dyDescent="0.25">
      <c r="A31" s="12">
        <v>30</v>
      </c>
      <c r="B31" t="s">
        <v>3</v>
      </c>
      <c r="C31" s="26" t="s">
        <v>93</v>
      </c>
      <c r="D31" s="26" t="s">
        <v>94</v>
      </c>
      <c r="E31" s="26" t="s">
        <v>95</v>
      </c>
      <c r="F31" s="26">
        <v>68</v>
      </c>
      <c r="G31" s="31">
        <v>84</v>
      </c>
      <c r="H31" s="3">
        <f t="shared" si="0"/>
        <v>80.952380952380949</v>
      </c>
      <c r="I31">
        <v>1</v>
      </c>
      <c r="K31" s="14">
        <f t="shared" si="2"/>
        <v>80.952380952380949</v>
      </c>
      <c r="L31" s="14" t="str">
        <f t="shared" si="3"/>
        <v/>
      </c>
      <c r="N31" s="3">
        <f>AVERAGE(H27:H31)</f>
        <v>84.761904761904773</v>
      </c>
      <c r="O31" s="14">
        <f>MAX(H27:H31)</f>
        <v>92.857142857142861</v>
      </c>
      <c r="P31" s="3">
        <f>MIN(H27:H31)</f>
        <v>77.38095238095238</v>
      </c>
      <c r="Q31" s="3">
        <f>O31-P31</f>
        <v>15.476190476190482</v>
      </c>
      <c r="R31" s="3"/>
      <c r="S31" s="12">
        <f t="shared" si="4"/>
        <v>20</v>
      </c>
      <c r="U31" s="84"/>
      <c r="V31" s="14">
        <f>IF(ISBLANK(U31),S31,"")</f>
        <v>20</v>
      </c>
      <c r="W31" s="14" t="str">
        <f>IF(ISBLANK(U31),"",S31)</f>
        <v/>
      </c>
      <c r="X31" s="84"/>
      <c r="Y31" s="3">
        <f>AVERAGE(S27:S31)</f>
        <v>15.2</v>
      </c>
      <c r="Z31" s="14">
        <f>MAX(S27:S31)</f>
        <v>22</v>
      </c>
      <c r="AA31" s="3">
        <f>MIN(S27:S31)</f>
        <v>6</v>
      </c>
      <c r="AB31" s="3">
        <f>Z31-AA31</f>
        <v>16</v>
      </c>
    </row>
    <row r="32" spans="1:28" x14ac:dyDescent="0.25">
      <c r="A32" s="12">
        <v>31</v>
      </c>
      <c r="B32" t="s">
        <v>3</v>
      </c>
      <c r="C32" s="27" t="s">
        <v>96</v>
      </c>
      <c r="D32" s="27" t="s">
        <v>97</v>
      </c>
      <c r="E32" s="27" t="s">
        <v>35</v>
      </c>
      <c r="F32" s="27">
        <v>56</v>
      </c>
      <c r="G32" s="31">
        <v>84</v>
      </c>
      <c r="H32" s="3">
        <f t="shared" si="0"/>
        <v>66.666666666666657</v>
      </c>
      <c r="I32">
        <v>2</v>
      </c>
      <c r="K32" s="14">
        <f t="shared" si="2"/>
        <v>66.666666666666657</v>
      </c>
      <c r="L32" s="14" t="str">
        <f t="shared" si="3"/>
        <v/>
      </c>
      <c r="S32" s="12">
        <f t="shared" si="4"/>
        <v>26</v>
      </c>
      <c r="U32" s="84"/>
      <c r="V32" s="14">
        <f>IF(ISBLANK(U32),S32,"")</f>
        <v>26</v>
      </c>
      <c r="W32" s="14" t="str">
        <f>IF(ISBLANK(U32),"",S32)</f>
        <v/>
      </c>
      <c r="X32" s="84"/>
      <c r="Y32" s="84"/>
      <c r="Z32" s="84"/>
      <c r="AA32" s="84"/>
      <c r="AB32" s="84"/>
    </row>
    <row r="33" spans="1:28" x14ac:dyDescent="0.25">
      <c r="A33" s="12">
        <v>32</v>
      </c>
      <c r="B33" t="s">
        <v>3</v>
      </c>
      <c r="C33" s="27" t="s">
        <v>98</v>
      </c>
      <c r="D33" s="27" t="s">
        <v>99</v>
      </c>
      <c r="E33" s="27" t="s">
        <v>100</v>
      </c>
      <c r="F33" s="27">
        <v>65</v>
      </c>
      <c r="G33" s="31">
        <v>84</v>
      </c>
      <c r="H33" s="3">
        <f t="shared" si="0"/>
        <v>77.38095238095238</v>
      </c>
      <c r="I33">
        <v>2</v>
      </c>
      <c r="K33" s="14">
        <f t="shared" si="2"/>
        <v>77.38095238095238</v>
      </c>
      <c r="L33" s="14" t="str">
        <f t="shared" si="3"/>
        <v/>
      </c>
      <c r="S33" s="12">
        <f t="shared" si="4"/>
        <v>22</v>
      </c>
      <c r="U33" s="84"/>
      <c r="V33" s="14">
        <f>IF(ISBLANK(U33),S33,"")</f>
        <v>22</v>
      </c>
      <c r="W33" s="14" t="str">
        <f>IF(ISBLANK(U33),"",S33)</f>
        <v/>
      </c>
      <c r="X33" s="84"/>
      <c r="Y33" s="84"/>
      <c r="Z33" s="84"/>
      <c r="AA33" s="84"/>
      <c r="AB33" s="84"/>
    </row>
    <row r="34" spans="1:28" x14ac:dyDescent="0.25">
      <c r="A34" s="12">
        <v>33</v>
      </c>
      <c r="B34" t="s">
        <v>3</v>
      </c>
      <c r="C34" s="27" t="s">
        <v>101</v>
      </c>
      <c r="D34" s="27" t="s">
        <v>102</v>
      </c>
      <c r="E34" s="27" t="s">
        <v>103</v>
      </c>
      <c r="F34" s="27">
        <v>77</v>
      </c>
      <c r="G34" s="31">
        <v>84</v>
      </c>
      <c r="H34" s="3">
        <f t="shared" si="0"/>
        <v>91.666666666666657</v>
      </c>
      <c r="I34">
        <v>2</v>
      </c>
      <c r="K34" s="14">
        <f t="shared" si="2"/>
        <v>91.666666666666657</v>
      </c>
      <c r="L34" s="14" t="str">
        <f t="shared" si="3"/>
        <v/>
      </c>
      <c r="S34" s="12">
        <f t="shared" si="4"/>
        <v>8</v>
      </c>
      <c r="U34" s="84"/>
      <c r="V34" s="14">
        <f>IF(ISBLANK(U34),S34,"")</f>
        <v>8</v>
      </c>
      <c r="W34" s="14" t="str">
        <f>IF(ISBLANK(U34),"",S34)</f>
        <v/>
      </c>
      <c r="X34" s="84"/>
      <c r="Y34" s="84"/>
      <c r="Z34" s="84"/>
      <c r="AA34" s="84"/>
      <c r="AB34" s="84"/>
    </row>
    <row r="35" spans="1:28" x14ac:dyDescent="0.25">
      <c r="A35" s="12">
        <v>34</v>
      </c>
      <c r="B35" t="s">
        <v>3</v>
      </c>
      <c r="C35" s="27" t="s">
        <v>104</v>
      </c>
      <c r="D35" s="27" t="s">
        <v>105</v>
      </c>
      <c r="E35" s="27" t="s">
        <v>106</v>
      </c>
      <c r="F35" s="27">
        <v>79</v>
      </c>
      <c r="G35" s="31">
        <v>84</v>
      </c>
      <c r="H35" s="3">
        <f t="shared" si="0"/>
        <v>94.047619047619051</v>
      </c>
      <c r="I35">
        <v>2</v>
      </c>
      <c r="K35" s="14">
        <f t="shared" si="2"/>
        <v>94.047619047619051</v>
      </c>
      <c r="L35" s="14" t="str">
        <f t="shared" si="3"/>
        <v/>
      </c>
      <c r="S35" s="12">
        <f t="shared" si="4"/>
        <v>2</v>
      </c>
      <c r="U35" s="84"/>
      <c r="V35" s="14">
        <f>IF(ISBLANK(U35),S35,"")</f>
        <v>2</v>
      </c>
      <c r="W35" s="14" t="str">
        <f>IF(ISBLANK(U35),"",S35)</f>
        <v/>
      </c>
      <c r="X35" s="84"/>
      <c r="Y35" s="84"/>
      <c r="Z35" s="84"/>
      <c r="AA35" s="84"/>
      <c r="AB35" s="84"/>
    </row>
    <row r="36" spans="1:28" x14ac:dyDescent="0.25">
      <c r="A36" s="12">
        <v>35</v>
      </c>
      <c r="B36" t="s">
        <v>3</v>
      </c>
      <c r="C36" s="27" t="s">
        <v>107</v>
      </c>
      <c r="D36" s="27" t="s">
        <v>108</v>
      </c>
      <c r="E36" s="27" t="s">
        <v>109</v>
      </c>
      <c r="F36" s="27">
        <v>77</v>
      </c>
      <c r="G36" s="31">
        <v>84</v>
      </c>
      <c r="H36" s="3">
        <f t="shared" si="0"/>
        <v>91.666666666666657</v>
      </c>
      <c r="I36">
        <v>2</v>
      </c>
      <c r="J36" t="s">
        <v>2</v>
      </c>
      <c r="K36" s="14" t="str">
        <f t="shared" si="2"/>
        <v/>
      </c>
      <c r="L36" s="14">
        <f t="shared" si="3"/>
        <v>91.666666666666657</v>
      </c>
      <c r="M36">
        <v>0</v>
      </c>
      <c r="S36" s="12">
        <f t="shared" si="4"/>
        <v>8</v>
      </c>
      <c r="U36" s="84" t="s">
        <v>2</v>
      </c>
      <c r="V36" s="14" t="str">
        <f>IF(ISBLANK(U36),S36,"")</f>
        <v/>
      </c>
      <c r="W36" s="14">
        <f>IF(ISBLANK(U36),"",S36)</f>
        <v>8</v>
      </c>
      <c r="X36" s="84">
        <v>0</v>
      </c>
      <c r="Y36" s="84"/>
      <c r="Z36" s="84"/>
      <c r="AA36" s="84"/>
      <c r="AB36" s="84"/>
    </row>
    <row r="37" spans="1:28" x14ac:dyDescent="0.25">
      <c r="A37" s="12">
        <v>36</v>
      </c>
      <c r="B37" t="s">
        <v>3</v>
      </c>
      <c r="C37" s="27" t="s">
        <v>110</v>
      </c>
      <c r="D37" s="27" t="s">
        <v>111</v>
      </c>
      <c r="E37" s="27" t="s">
        <v>112</v>
      </c>
      <c r="F37" s="27">
        <v>59</v>
      </c>
      <c r="G37" s="31">
        <v>84</v>
      </c>
      <c r="H37" s="3">
        <f t="shared" si="0"/>
        <v>70.238095238095227</v>
      </c>
      <c r="I37">
        <v>2</v>
      </c>
      <c r="K37" s="14">
        <f t="shared" si="2"/>
        <v>70.238095238095227</v>
      </c>
      <c r="L37" s="14" t="str">
        <f t="shared" si="3"/>
        <v/>
      </c>
      <c r="N37" s="3">
        <f>AVERAGE(H32:H37)</f>
        <v>81.944444444444443</v>
      </c>
      <c r="O37" s="14">
        <f>MAX(H32:H37)</f>
        <v>94.047619047619051</v>
      </c>
      <c r="P37" s="3">
        <f>MIN(H32:H37)</f>
        <v>66.666666666666657</v>
      </c>
      <c r="Q37" s="3">
        <f>O37-P37</f>
        <v>27.380952380952394</v>
      </c>
      <c r="R37" s="3"/>
      <c r="S37" s="12">
        <f t="shared" si="4"/>
        <v>25</v>
      </c>
      <c r="U37" s="84"/>
      <c r="V37" s="14">
        <f>IF(ISBLANK(U37),S37,"")</f>
        <v>25</v>
      </c>
      <c r="W37" s="14" t="str">
        <f>IF(ISBLANK(U37),"",S37)</f>
        <v/>
      </c>
      <c r="X37" s="84"/>
      <c r="Y37" s="3">
        <f>AVERAGE(S32:S37)</f>
        <v>15.166666666666666</v>
      </c>
      <c r="Z37" s="14">
        <f>MAX(S32:S37)</f>
        <v>26</v>
      </c>
      <c r="AA37" s="3">
        <f>MIN(S32:S37)</f>
        <v>2</v>
      </c>
      <c r="AB37" s="3">
        <f>Z37-AA37</f>
        <v>24</v>
      </c>
    </row>
    <row r="38" spans="1:28" x14ac:dyDescent="0.25">
      <c r="A38" s="12">
        <v>37</v>
      </c>
      <c r="B38" t="s">
        <v>3</v>
      </c>
      <c r="C38" s="28" t="s">
        <v>113</v>
      </c>
      <c r="D38" s="28" t="s">
        <v>114</v>
      </c>
      <c r="E38" s="28" t="s">
        <v>115</v>
      </c>
      <c r="F38" s="28">
        <v>72</v>
      </c>
      <c r="G38" s="31">
        <v>84</v>
      </c>
      <c r="H38" s="3">
        <f t="shared" si="0"/>
        <v>85.714285714285708</v>
      </c>
      <c r="I38">
        <v>3</v>
      </c>
      <c r="J38" t="s">
        <v>2</v>
      </c>
      <c r="K38" s="14" t="str">
        <f t="shared" si="2"/>
        <v/>
      </c>
      <c r="L38" s="14">
        <f t="shared" si="3"/>
        <v>85.714285714285708</v>
      </c>
      <c r="M38">
        <v>0</v>
      </c>
      <c r="S38" s="12">
        <f t="shared" si="4"/>
        <v>15</v>
      </c>
      <c r="U38" s="84" t="s">
        <v>2</v>
      </c>
      <c r="V38" s="14" t="str">
        <f>IF(ISBLANK(U38),S38,"")</f>
        <v/>
      </c>
      <c r="W38" s="14">
        <f>IF(ISBLANK(U38),"",S38)</f>
        <v>15</v>
      </c>
      <c r="X38" s="84">
        <v>0</v>
      </c>
      <c r="Y38" s="84"/>
      <c r="Z38" s="84"/>
      <c r="AA38" s="84"/>
      <c r="AB38" s="84"/>
    </row>
    <row r="39" spans="1:28" x14ac:dyDescent="0.25">
      <c r="A39" s="12">
        <v>38</v>
      </c>
      <c r="B39" t="s">
        <v>3</v>
      </c>
      <c r="C39" s="28" t="s">
        <v>116</v>
      </c>
      <c r="D39" s="28" t="s">
        <v>117</v>
      </c>
      <c r="E39" s="28" t="s">
        <v>118</v>
      </c>
      <c r="F39" s="28">
        <v>73</v>
      </c>
      <c r="G39" s="31">
        <v>84</v>
      </c>
      <c r="H39" s="3">
        <f t="shared" si="0"/>
        <v>86.904761904761912</v>
      </c>
      <c r="I39">
        <v>3</v>
      </c>
      <c r="K39" s="14">
        <f t="shared" si="2"/>
        <v>86.904761904761912</v>
      </c>
      <c r="L39" s="14" t="str">
        <f t="shared" si="3"/>
        <v/>
      </c>
      <c r="S39" s="12">
        <f t="shared" si="4"/>
        <v>14</v>
      </c>
      <c r="U39" s="84"/>
      <c r="V39" s="14">
        <f>IF(ISBLANK(U39),S39,"")</f>
        <v>14</v>
      </c>
      <c r="W39" s="14" t="str">
        <f>IF(ISBLANK(U39),"",S39)</f>
        <v/>
      </c>
      <c r="X39" s="84"/>
      <c r="Y39" s="84"/>
      <c r="Z39" s="84"/>
      <c r="AA39" s="84"/>
      <c r="AB39" s="84"/>
    </row>
    <row r="40" spans="1:28" x14ac:dyDescent="0.25">
      <c r="A40" s="12">
        <v>39</v>
      </c>
      <c r="B40" t="s">
        <v>3</v>
      </c>
      <c r="C40" s="28" t="s">
        <v>119</v>
      </c>
      <c r="D40" s="28" t="s">
        <v>120</v>
      </c>
      <c r="E40" s="28" t="s">
        <v>121</v>
      </c>
      <c r="F40" s="28">
        <v>79</v>
      </c>
      <c r="G40" s="31">
        <v>84</v>
      </c>
      <c r="H40" s="3">
        <f t="shared" si="0"/>
        <v>94.047619047619051</v>
      </c>
      <c r="I40">
        <v>3</v>
      </c>
      <c r="K40" s="14">
        <f t="shared" si="2"/>
        <v>94.047619047619051</v>
      </c>
      <c r="L40" s="14" t="str">
        <f t="shared" si="3"/>
        <v/>
      </c>
      <c r="S40" s="12">
        <f t="shared" si="4"/>
        <v>2</v>
      </c>
      <c r="U40" s="84"/>
      <c r="V40" s="14">
        <f>IF(ISBLANK(U40),S40,"")</f>
        <v>2</v>
      </c>
      <c r="W40" s="14" t="str">
        <f>IF(ISBLANK(U40),"",S40)</f>
        <v/>
      </c>
      <c r="X40" s="84"/>
      <c r="Y40" s="84"/>
      <c r="Z40" s="84"/>
      <c r="AA40" s="84"/>
      <c r="AB40" s="84"/>
    </row>
    <row r="41" spans="1:28" x14ac:dyDescent="0.25">
      <c r="A41" s="12">
        <v>40</v>
      </c>
      <c r="B41" t="s">
        <v>3</v>
      </c>
      <c r="C41" s="28" t="s">
        <v>122</v>
      </c>
      <c r="D41" s="28" t="s">
        <v>123</v>
      </c>
      <c r="E41" s="28" t="s">
        <v>124</v>
      </c>
      <c r="F41" s="28">
        <v>79</v>
      </c>
      <c r="G41" s="31">
        <v>84</v>
      </c>
      <c r="H41" s="3">
        <f t="shared" si="0"/>
        <v>94.047619047619051</v>
      </c>
      <c r="I41">
        <v>3</v>
      </c>
      <c r="K41" s="14">
        <f t="shared" si="2"/>
        <v>94.047619047619051</v>
      </c>
      <c r="L41" s="14" t="str">
        <f t="shared" si="3"/>
        <v/>
      </c>
      <c r="S41" s="12">
        <f t="shared" si="4"/>
        <v>2</v>
      </c>
      <c r="U41" s="84"/>
      <c r="V41" s="14">
        <f>IF(ISBLANK(U41),S41,"")</f>
        <v>2</v>
      </c>
      <c r="W41" s="14" t="str">
        <f>IF(ISBLANK(U41),"",S41)</f>
        <v/>
      </c>
      <c r="X41" s="84"/>
      <c r="Y41" s="84"/>
      <c r="Z41" s="84"/>
      <c r="AA41" s="84"/>
      <c r="AB41" s="84"/>
    </row>
    <row r="42" spans="1:28" x14ac:dyDescent="0.25">
      <c r="A42" s="12">
        <v>41</v>
      </c>
      <c r="B42" t="s">
        <v>3</v>
      </c>
      <c r="C42" s="28" t="s">
        <v>125</v>
      </c>
      <c r="D42" s="28" t="s">
        <v>126</v>
      </c>
      <c r="E42" s="28" t="s">
        <v>127</v>
      </c>
      <c r="F42" s="28">
        <v>74</v>
      </c>
      <c r="G42" s="31">
        <v>84</v>
      </c>
      <c r="H42" s="3">
        <f t="shared" si="0"/>
        <v>88.095238095238088</v>
      </c>
      <c r="I42">
        <v>3</v>
      </c>
      <c r="K42" s="14">
        <f t="shared" si="2"/>
        <v>88.095238095238088</v>
      </c>
      <c r="L42" s="14" t="str">
        <f t="shared" si="3"/>
        <v/>
      </c>
      <c r="N42" s="3">
        <f>AVERAGE(H38:H42)</f>
        <v>89.761904761904759</v>
      </c>
      <c r="O42" s="14">
        <f>MAX(H38:H42)</f>
        <v>94.047619047619051</v>
      </c>
      <c r="P42" s="3">
        <f>MIN(H38:H42)</f>
        <v>85.714285714285708</v>
      </c>
      <c r="Q42" s="3">
        <f>O42-P42</f>
        <v>8.3333333333333428</v>
      </c>
      <c r="R42" s="3"/>
      <c r="S42" s="12">
        <f t="shared" si="4"/>
        <v>12</v>
      </c>
      <c r="U42" s="84"/>
      <c r="V42" s="14">
        <f>IF(ISBLANK(U42),S42,"")</f>
        <v>12</v>
      </c>
      <c r="W42" s="14" t="str">
        <f>IF(ISBLANK(U42),"",S42)</f>
        <v/>
      </c>
      <c r="X42" s="84"/>
      <c r="Y42" s="3">
        <f>AVERAGE(S38:S42)</f>
        <v>9</v>
      </c>
      <c r="Z42" s="14">
        <f>MAX(S38:S42)</f>
        <v>15</v>
      </c>
      <c r="AA42" s="3">
        <f>MIN(S38:S42)</f>
        <v>2</v>
      </c>
      <c r="AB42" s="3">
        <f>Z42-AA42</f>
        <v>13</v>
      </c>
    </row>
    <row r="43" spans="1:28" x14ac:dyDescent="0.25">
      <c r="A43" s="12">
        <v>42</v>
      </c>
      <c r="B43" t="s">
        <v>3</v>
      </c>
      <c r="C43" s="29" t="s">
        <v>128</v>
      </c>
      <c r="D43" s="29" t="s">
        <v>129</v>
      </c>
      <c r="E43" s="29" t="s">
        <v>130</v>
      </c>
      <c r="F43" s="29">
        <v>63</v>
      </c>
      <c r="G43" s="31">
        <v>84</v>
      </c>
      <c r="H43" s="3">
        <f t="shared" si="0"/>
        <v>75</v>
      </c>
      <c r="I43">
        <v>4</v>
      </c>
      <c r="J43" t="s">
        <v>2</v>
      </c>
      <c r="K43" s="14" t="str">
        <f t="shared" si="2"/>
        <v/>
      </c>
      <c r="L43" s="14">
        <f t="shared" si="3"/>
        <v>75</v>
      </c>
      <c r="M43">
        <v>0</v>
      </c>
      <c r="S43" s="12">
        <f t="shared" si="4"/>
        <v>24</v>
      </c>
      <c r="U43" s="84" t="s">
        <v>2</v>
      </c>
      <c r="V43" s="14" t="str">
        <f>IF(ISBLANK(U43),S43,"")</f>
        <v/>
      </c>
      <c r="W43" s="14">
        <f>IF(ISBLANK(U43),"",S43)</f>
        <v>24</v>
      </c>
      <c r="X43" s="84">
        <v>0</v>
      </c>
      <c r="Y43" s="84"/>
      <c r="Z43" s="84"/>
      <c r="AA43" s="84"/>
      <c r="AB43" s="84"/>
    </row>
    <row r="44" spans="1:28" x14ac:dyDescent="0.25">
      <c r="A44" s="12">
        <v>43</v>
      </c>
      <c r="B44" t="s">
        <v>3</v>
      </c>
      <c r="C44" s="29" t="s">
        <v>131</v>
      </c>
      <c r="D44" s="29" t="s">
        <v>132</v>
      </c>
      <c r="E44" s="29" t="s">
        <v>29</v>
      </c>
      <c r="F44" s="29">
        <v>69</v>
      </c>
      <c r="G44" s="31">
        <v>84</v>
      </c>
      <c r="H44" s="3">
        <f t="shared" si="0"/>
        <v>82.142857142857139</v>
      </c>
      <c r="I44">
        <v>4</v>
      </c>
      <c r="K44" s="14">
        <f t="shared" si="2"/>
        <v>82.142857142857139</v>
      </c>
      <c r="L44" s="14" t="str">
        <f t="shared" si="3"/>
        <v/>
      </c>
      <c r="S44" s="12">
        <f t="shared" si="4"/>
        <v>18</v>
      </c>
      <c r="U44" s="84"/>
      <c r="V44" s="14">
        <f>IF(ISBLANK(U44),S44,"")</f>
        <v>18</v>
      </c>
      <c r="W44" s="14" t="str">
        <f>IF(ISBLANK(U44),"",S44)</f>
        <v/>
      </c>
      <c r="X44" s="84"/>
      <c r="Y44" s="84"/>
      <c r="Z44" s="84"/>
      <c r="AA44" s="84"/>
      <c r="AB44" s="84"/>
    </row>
    <row r="45" spans="1:28" x14ac:dyDescent="0.25">
      <c r="A45" s="12">
        <v>44</v>
      </c>
      <c r="B45" t="s">
        <v>3</v>
      </c>
      <c r="C45" s="29" t="s">
        <v>133</v>
      </c>
      <c r="D45" s="29" t="s">
        <v>134</v>
      </c>
      <c r="E45" s="29" t="s">
        <v>44</v>
      </c>
      <c r="F45" s="29">
        <v>75</v>
      </c>
      <c r="G45" s="31">
        <v>84</v>
      </c>
      <c r="H45" s="3">
        <f t="shared" si="0"/>
        <v>89.285714285714292</v>
      </c>
      <c r="I45" s="29">
        <v>4</v>
      </c>
      <c r="K45" s="14">
        <f t="shared" si="2"/>
        <v>89.285714285714292</v>
      </c>
      <c r="L45" s="14" t="str">
        <f t="shared" si="3"/>
        <v/>
      </c>
      <c r="S45" s="12">
        <f t="shared" si="4"/>
        <v>11</v>
      </c>
      <c r="U45" s="84"/>
      <c r="V45" s="14">
        <f>IF(ISBLANK(U45),S45,"")</f>
        <v>11</v>
      </c>
      <c r="W45" s="14" t="str">
        <f>IF(ISBLANK(U45),"",S45)</f>
        <v/>
      </c>
      <c r="X45" s="84"/>
      <c r="Y45" s="84"/>
      <c r="Z45" s="84"/>
      <c r="AA45" s="84"/>
      <c r="AB45" s="84"/>
    </row>
    <row r="46" spans="1:28" x14ac:dyDescent="0.25">
      <c r="A46" s="12">
        <v>45</v>
      </c>
      <c r="B46" t="s">
        <v>3</v>
      </c>
      <c r="C46" s="29" t="s">
        <v>135</v>
      </c>
      <c r="D46" s="29" t="s">
        <v>136</v>
      </c>
      <c r="E46" s="29" t="s">
        <v>137</v>
      </c>
      <c r="F46" s="29">
        <v>74</v>
      </c>
      <c r="G46" s="31">
        <v>84</v>
      </c>
      <c r="H46" s="3">
        <f t="shared" si="0"/>
        <v>88.095238095238088</v>
      </c>
      <c r="I46" s="29">
        <v>4</v>
      </c>
      <c r="K46" s="14">
        <f t="shared" si="2"/>
        <v>88.095238095238088</v>
      </c>
      <c r="L46" s="14" t="str">
        <f t="shared" si="3"/>
        <v/>
      </c>
      <c r="S46" s="12">
        <f t="shared" si="4"/>
        <v>12</v>
      </c>
      <c r="U46" s="84"/>
      <c r="V46" s="14">
        <f>IF(ISBLANK(U46),S46,"")</f>
        <v>12</v>
      </c>
      <c r="W46" s="14" t="str">
        <f>IF(ISBLANK(U46),"",S46)</f>
        <v/>
      </c>
      <c r="X46" s="84"/>
      <c r="Y46" s="84"/>
      <c r="Z46" s="84"/>
      <c r="AA46" s="84"/>
      <c r="AB46" s="84"/>
    </row>
    <row r="47" spans="1:28" x14ac:dyDescent="0.25">
      <c r="A47" s="12">
        <v>46</v>
      </c>
      <c r="B47" t="s">
        <v>3</v>
      </c>
      <c r="C47" s="29" t="s">
        <v>138</v>
      </c>
      <c r="D47" s="29" t="s">
        <v>139</v>
      </c>
      <c r="E47" s="29" t="s">
        <v>26</v>
      </c>
      <c r="F47" s="29">
        <v>79</v>
      </c>
      <c r="G47" s="31">
        <v>84</v>
      </c>
      <c r="H47" s="3">
        <f t="shared" si="0"/>
        <v>94.047619047619051</v>
      </c>
      <c r="I47" s="29">
        <v>4</v>
      </c>
      <c r="K47" s="14">
        <f t="shared" si="2"/>
        <v>94.047619047619051</v>
      </c>
      <c r="L47" s="14" t="str">
        <f t="shared" si="3"/>
        <v/>
      </c>
      <c r="N47" s="3">
        <f>AVERAGE(H43:H47)</f>
        <v>85.714285714285708</v>
      </c>
      <c r="O47" s="14">
        <f>MAX(H43:H47)</f>
        <v>94.047619047619051</v>
      </c>
      <c r="P47" s="3">
        <f>MIN(H43:H47)</f>
        <v>75</v>
      </c>
      <c r="Q47" s="3">
        <f>O47-P47</f>
        <v>19.047619047619051</v>
      </c>
      <c r="R47" s="3"/>
      <c r="S47" s="12">
        <f t="shared" si="4"/>
        <v>2</v>
      </c>
      <c r="U47" s="84"/>
      <c r="V47" s="14">
        <f>IF(ISBLANK(U47),S47,"")</f>
        <v>2</v>
      </c>
      <c r="W47" s="14" t="str">
        <f>IF(ISBLANK(U47),"",S47)</f>
        <v/>
      </c>
      <c r="X47" s="84"/>
      <c r="Y47" s="3">
        <f>AVERAGE(S43:S47)</f>
        <v>13.4</v>
      </c>
      <c r="Z47" s="14">
        <f>MAX(S43:S47)</f>
        <v>24</v>
      </c>
      <c r="AA47" s="3">
        <f>MIN(S43:S47)</f>
        <v>2</v>
      </c>
      <c r="AB47" s="3">
        <f>Z47-AA47</f>
        <v>22</v>
      </c>
    </row>
    <row r="48" spans="1:28" x14ac:dyDescent="0.25">
      <c r="A48" s="12">
        <v>47</v>
      </c>
      <c r="B48" t="s">
        <v>3</v>
      </c>
      <c r="C48" s="30" t="s">
        <v>140</v>
      </c>
      <c r="D48" s="30" t="s">
        <v>141</v>
      </c>
      <c r="E48" s="30" t="s">
        <v>142</v>
      </c>
      <c r="F48" s="30">
        <v>78</v>
      </c>
      <c r="G48" s="31">
        <v>84</v>
      </c>
      <c r="H48" s="3">
        <f t="shared" si="0"/>
        <v>92.857142857142861</v>
      </c>
      <c r="I48">
        <v>5</v>
      </c>
      <c r="K48" s="14">
        <f t="shared" si="2"/>
        <v>92.857142857142861</v>
      </c>
      <c r="L48" s="14" t="str">
        <f t="shared" si="3"/>
        <v/>
      </c>
      <c r="S48" s="12">
        <f t="shared" si="4"/>
        <v>6</v>
      </c>
      <c r="U48" s="84"/>
      <c r="V48" s="14">
        <f>IF(ISBLANK(U48),S48,"")</f>
        <v>6</v>
      </c>
      <c r="W48" s="14" t="str">
        <f>IF(ISBLANK(U48),"",S48)</f>
        <v/>
      </c>
      <c r="X48" s="84"/>
      <c r="Y48" s="84"/>
      <c r="Z48" s="84"/>
      <c r="AA48" s="84"/>
      <c r="AB48" s="84"/>
    </row>
    <row r="49" spans="1:28" x14ac:dyDescent="0.25">
      <c r="A49" s="12">
        <v>48</v>
      </c>
      <c r="B49" t="s">
        <v>3</v>
      </c>
      <c r="C49" s="30" t="s">
        <v>143</v>
      </c>
      <c r="D49" s="30" t="s">
        <v>144</v>
      </c>
      <c r="E49" s="30" t="s">
        <v>145</v>
      </c>
      <c r="F49" s="30">
        <v>71</v>
      </c>
      <c r="G49" s="31">
        <v>84</v>
      </c>
      <c r="H49" s="3">
        <f t="shared" si="0"/>
        <v>84.523809523809518</v>
      </c>
      <c r="I49">
        <v>5</v>
      </c>
      <c r="K49" s="14">
        <f t="shared" si="2"/>
        <v>84.523809523809518</v>
      </c>
      <c r="L49" s="14" t="str">
        <f t="shared" si="3"/>
        <v/>
      </c>
      <c r="S49" s="12">
        <f t="shared" si="4"/>
        <v>17</v>
      </c>
      <c r="U49" s="84"/>
      <c r="V49" s="14">
        <f>IF(ISBLANK(U49),S49,"")</f>
        <v>17</v>
      </c>
      <c r="W49" s="14" t="str">
        <f>IF(ISBLANK(U49),"",S49)</f>
        <v/>
      </c>
      <c r="X49" s="84"/>
      <c r="Y49" s="84"/>
      <c r="Z49" s="84"/>
      <c r="AA49" s="84"/>
      <c r="AB49" s="84"/>
    </row>
    <row r="50" spans="1:28" x14ac:dyDescent="0.25">
      <c r="A50" s="12">
        <v>49</v>
      </c>
      <c r="B50" t="s">
        <v>3</v>
      </c>
      <c r="C50" s="30" t="s">
        <v>146</v>
      </c>
      <c r="D50" s="30" t="s">
        <v>147</v>
      </c>
      <c r="E50" s="30" t="s">
        <v>26</v>
      </c>
      <c r="F50" s="30">
        <v>69</v>
      </c>
      <c r="G50" s="31">
        <v>84</v>
      </c>
      <c r="H50" s="3">
        <f t="shared" si="0"/>
        <v>82.142857142857139</v>
      </c>
      <c r="I50">
        <v>5</v>
      </c>
      <c r="K50" s="14">
        <f t="shared" si="2"/>
        <v>82.142857142857139</v>
      </c>
      <c r="L50" s="14" t="str">
        <f t="shared" si="3"/>
        <v/>
      </c>
      <c r="S50" s="12">
        <f t="shared" si="4"/>
        <v>18</v>
      </c>
      <c r="U50" s="84"/>
      <c r="V50" s="14">
        <f>IF(ISBLANK(U50),S50,"")</f>
        <v>18</v>
      </c>
      <c r="W50" s="14" t="str">
        <f>IF(ISBLANK(U50),"",S50)</f>
        <v/>
      </c>
      <c r="X50" s="84"/>
      <c r="Y50" s="84"/>
      <c r="Z50" s="84"/>
      <c r="AA50" s="84"/>
      <c r="AB50" s="84"/>
    </row>
    <row r="51" spans="1:28" x14ac:dyDescent="0.25">
      <c r="A51" s="12">
        <v>50</v>
      </c>
      <c r="B51" t="s">
        <v>3</v>
      </c>
      <c r="C51" s="30" t="s">
        <v>148</v>
      </c>
      <c r="D51" s="30" t="s">
        <v>149</v>
      </c>
      <c r="E51" s="30" t="s">
        <v>150</v>
      </c>
      <c r="F51" s="30">
        <v>72</v>
      </c>
      <c r="G51" s="31">
        <v>84</v>
      </c>
      <c r="H51" s="3">
        <f t="shared" si="0"/>
        <v>85.714285714285708</v>
      </c>
      <c r="I51">
        <v>5</v>
      </c>
      <c r="J51" t="s">
        <v>2</v>
      </c>
      <c r="K51" s="14" t="str">
        <f t="shared" si="2"/>
        <v/>
      </c>
      <c r="L51" s="14">
        <f t="shared" si="3"/>
        <v>85.714285714285708</v>
      </c>
      <c r="M51">
        <v>0</v>
      </c>
      <c r="S51" s="12">
        <f t="shared" si="4"/>
        <v>15</v>
      </c>
      <c r="U51" s="84" t="s">
        <v>2</v>
      </c>
      <c r="V51" s="14" t="str">
        <f>IF(ISBLANK(U51),S51,"")</f>
        <v/>
      </c>
      <c r="W51" s="14">
        <f>IF(ISBLANK(U51),"",S51)</f>
        <v>15</v>
      </c>
      <c r="X51" s="84">
        <v>0</v>
      </c>
      <c r="Y51" s="84"/>
      <c r="Z51" s="84"/>
      <c r="AA51" s="84"/>
      <c r="AB51" s="84"/>
    </row>
    <row r="52" spans="1:28" s="5" customFormat="1" ht="15.75" thickBot="1" x14ac:dyDescent="0.3">
      <c r="A52" s="12">
        <v>51</v>
      </c>
      <c r="B52" s="5" t="s">
        <v>3</v>
      </c>
      <c r="C52" s="5" t="s">
        <v>151</v>
      </c>
      <c r="D52" s="5" t="s">
        <v>152</v>
      </c>
      <c r="E52" s="5" t="s">
        <v>153</v>
      </c>
      <c r="F52" s="5">
        <v>81</v>
      </c>
      <c r="G52" s="5">
        <v>84</v>
      </c>
      <c r="H52" s="2">
        <f t="shared" si="0"/>
        <v>96.428571428571431</v>
      </c>
      <c r="I52" s="12">
        <v>5</v>
      </c>
      <c r="K52" s="2">
        <f t="shared" si="2"/>
        <v>96.428571428571431</v>
      </c>
      <c r="L52" s="2" t="str">
        <f t="shared" si="3"/>
        <v/>
      </c>
      <c r="M52" s="12"/>
      <c r="N52" s="3">
        <f>AVERAGE(H48:H52)</f>
        <v>88.333333333333343</v>
      </c>
      <c r="O52" s="14">
        <f>MAX(H48:H52)</f>
        <v>96.428571428571431</v>
      </c>
      <c r="P52" s="3">
        <f>MIN(H48:H52)</f>
        <v>82.142857142857139</v>
      </c>
      <c r="Q52" s="3">
        <f>O52-P52</f>
        <v>14.285714285714292</v>
      </c>
      <c r="R52" s="3"/>
      <c r="S52" s="12">
        <f t="shared" si="4"/>
        <v>1</v>
      </c>
      <c r="V52" s="2">
        <f>IF(ISBLANK(U52),S52,"")</f>
        <v>1</v>
      </c>
      <c r="W52" s="14" t="str">
        <f>IF(ISBLANK(U52),"",S52)</f>
        <v/>
      </c>
      <c r="Y52" s="3">
        <f>AVERAGE(S48:S52)</f>
        <v>11.4</v>
      </c>
      <c r="Z52" s="14">
        <f>MAX(S48:S52)</f>
        <v>18</v>
      </c>
      <c r="AA52" s="3">
        <f>MIN(S48:S52)</f>
        <v>1</v>
      </c>
      <c r="AB52" s="3">
        <f>Z52-AA52</f>
        <v>17</v>
      </c>
    </row>
    <row r="53" spans="1:28" s="7" customFormat="1" ht="15.75" thickBot="1" x14ac:dyDescent="0.3">
      <c r="A53" s="12">
        <v>52</v>
      </c>
      <c r="H53" s="9"/>
      <c r="I53" s="17">
        <v>5.2</v>
      </c>
      <c r="J53" s="7">
        <f>COUNTA(J27:J52)/COUNT(H27:H52)</f>
        <v>0.19230769230769232</v>
      </c>
      <c r="K53" s="9">
        <f>AVERAGE(K27:K52)</f>
        <v>85.884353741496597</v>
      </c>
      <c r="L53" s="9">
        <f>AVERAGE(L27:L52)</f>
        <v>86.19047619047619</v>
      </c>
      <c r="M53" s="11">
        <f>AVERAGE(M27:M52)</f>
        <v>0.2</v>
      </c>
      <c r="N53" s="7">
        <f>_xlfn.STDEV.P(N27:N52)</f>
        <v>2.7424511016329114</v>
      </c>
      <c r="O53" s="9">
        <f t="shared" ref="O53:Q53" si="5">AVERAGE(O27:O52)</f>
        <v>94.285714285714292</v>
      </c>
      <c r="P53" s="9">
        <f t="shared" si="5"/>
        <v>77.38095238095238</v>
      </c>
      <c r="Q53" s="9">
        <f t="shared" si="5"/>
        <v>16.904761904761912</v>
      </c>
      <c r="R53" s="9"/>
      <c r="S53" s="9"/>
      <c r="U53" s="7">
        <f>COUNTA(U27:U52)/COUNT(S27:S52)</f>
        <v>0.19230769230769232</v>
      </c>
      <c r="V53" s="9">
        <f>AVERAGE(V27:V52)</f>
        <v>12.761904761904763</v>
      </c>
      <c r="W53" s="11">
        <f>1-(AVERAGE(W27:W52)/COUNT(S27:S52))</f>
        <v>0.47692307692307689</v>
      </c>
      <c r="X53" s="9">
        <f>AVERAGE(X27:X52)</f>
        <v>0.2</v>
      </c>
      <c r="Y53" s="7">
        <f>_xlfn.STDEV.P(Y27:Y52)</f>
        <v>2.3713099989480715</v>
      </c>
      <c r="Z53" s="11">
        <f>1-((AVERAGE(Z27:Z52)/COUNT($S$27:$S$52)))</f>
        <v>0.19230769230769229</v>
      </c>
      <c r="AA53" s="11">
        <f>1-((AVERAGE(AA27:AA52)/COUNT($S$27:$S$52)))</f>
        <v>0.9</v>
      </c>
      <c r="AB53" s="9">
        <f t="shared" ref="AB53" si="6">AVERAGE(AB27:AB52)</f>
        <v>18.399999999999999</v>
      </c>
    </row>
    <row r="54" spans="1:28" s="12" customFormat="1" x14ac:dyDescent="0.25">
      <c r="A54" s="12">
        <v>53</v>
      </c>
      <c r="B54" s="12" t="s">
        <v>4</v>
      </c>
      <c r="C54" s="12" t="s">
        <v>154</v>
      </c>
      <c r="D54" s="12" t="s">
        <v>155</v>
      </c>
      <c r="E54" s="12" t="s">
        <v>44</v>
      </c>
      <c r="F54" s="12">
        <v>73</v>
      </c>
      <c r="G54" s="12">
        <v>84</v>
      </c>
      <c r="H54" s="14">
        <f t="shared" si="0"/>
        <v>86.904761904761912</v>
      </c>
      <c r="I54" s="12">
        <v>1</v>
      </c>
      <c r="K54" s="14">
        <f t="shared" ref="K54:K90" si="7">IF(ISBLANK(J54),H54,"")</f>
        <v>86.904761904761912</v>
      </c>
      <c r="L54" s="14" t="str">
        <f t="shared" ref="L54:L90" si="8">IF(ISBLANK(J54),"",H54)</f>
        <v/>
      </c>
      <c r="S54" s="12">
        <f>RANK(H54,$H$54:$H$90)</f>
        <v>13</v>
      </c>
      <c r="V54" s="14">
        <f>IF(ISBLANK(U54),S54,"")</f>
        <v>13</v>
      </c>
      <c r="W54" s="14" t="str">
        <f>IF(ISBLANK(U54),"",S54)</f>
        <v/>
      </c>
    </row>
    <row r="55" spans="1:28" x14ac:dyDescent="0.25">
      <c r="A55" s="12">
        <v>54</v>
      </c>
      <c r="B55" s="39" t="s">
        <v>4</v>
      </c>
      <c r="C55" s="31" t="s">
        <v>156</v>
      </c>
      <c r="D55" s="31" t="s">
        <v>157</v>
      </c>
      <c r="E55" s="31" t="s">
        <v>164</v>
      </c>
      <c r="F55" s="31">
        <v>67</v>
      </c>
      <c r="G55" s="39">
        <v>84</v>
      </c>
      <c r="H55" s="3">
        <f t="shared" si="0"/>
        <v>79.761904761904773</v>
      </c>
      <c r="I55">
        <v>1</v>
      </c>
      <c r="K55" s="14">
        <f t="shared" si="7"/>
        <v>79.761904761904773</v>
      </c>
      <c r="L55" s="14" t="str">
        <f t="shared" si="8"/>
        <v/>
      </c>
      <c r="S55" s="12">
        <f t="shared" ref="S55:S90" si="9">RANK(H55,$H$54:$H$90)</f>
        <v>26</v>
      </c>
      <c r="U55" s="84"/>
      <c r="V55" s="14">
        <f>IF(ISBLANK(U55),S55,"")</f>
        <v>26</v>
      </c>
      <c r="W55" s="14" t="str">
        <f>IF(ISBLANK(U55),"",S55)</f>
        <v/>
      </c>
      <c r="X55" s="84"/>
      <c r="Y55" s="84"/>
      <c r="Z55" s="84"/>
      <c r="AA55" s="84"/>
      <c r="AB55" s="84"/>
    </row>
    <row r="56" spans="1:28" x14ac:dyDescent="0.25">
      <c r="A56" s="12">
        <v>55</v>
      </c>
      <c r="B56" s="39" t="s">
        <v>4</v>
      </c>
      <c r="C56" s="31" t="s">
        <v>158</v>
      </c>
      <c r="D56" s="31" t="s">
        <v>159</v>
      </c>
      <c r="E56" s="31" t="s">
        <v>165</v>
      </c>
      <c r="F56" s="31">
        <v>74</v>
      </c>
      <c r="G56" s="39">
        <v>84</v>
      </c>
      <c r="H56" s="3">
        <f t="shared" si="0"/>
        <v>88.095238095238088</v>
      </c>
      <c r="I56">
        <v>1</v>
      </c>
      <c r="K56" s="14">
        <f t="shared" si="7"/>
        <v>88.095238095238088</v>
      </c>
      <c r="L56" s="14" t="str">
        <f t="shared" si="8"/>
        <v/>
      </c>
      <c r="S56" s="12">
        <f t="shared" si="9"/>
        <v>10</v>
      </c>
      <c r="U56" s="84"/>
      <c r="V56" s="14">
        <f>IF(ISBLANK(U56),S56,"")</f>
        <v>10</v>
      </c>
      <c r="W56" s="14" t="str">
        <f>IF(ISBLANK(U56),"",S56)</f>
        <v/>
      </c>
      <c r="X56" s="84"/>
      <c r="Y56" s="84"/>
      <c r="Z56" s="84"/>
      <c r="AA56" s="84"/>
      <c r="AB56" s="84"/>
    </row>
    <row r="57" spans="1:28" x14ac:dyDescent="0.25">
      <c r="A57" s="12">
        <v>56</v>
      </c>
      <c r="B57" s="39" t="s">
        <v>4</v>
      </c>
      <c r="C57" s="31" t="s">
        <v>160</v>
      </c>
      <c r="D57" s="31" t="s">
        <v>161</v>
      </c>
      <c r="E57" s="31" t="s">
        <v>166</v>
      </c>
      <c r="F57" s="31">
        <v>65</v>
      </c>
      <c r="G57" s="39">
        <v>84</v>
      </c>
      <c r="H57" s="3">
        <f t="shared" si="0"/>
        <v>77.38095238095238</v>
      </c>
      <c r="I57">
        <v>1</v>
      </c>
      <c r="K57" s="14">
        <f t="shared" si="7"/>
        <v>77.38095238095238</v>
      </c>
      <c r="L57" s="14" t="str">
        <f t="shared" si="8"/>
        <v/>
      </c>
      <c r="S57" s="12">
        <f t="shared" si="9"/>
        <v>31</v>
      </c>
      <c r="U57" s="84"/>
      <c r="V57" s="14">
        <f>IF(ISBLANK(U57),S57,"")</f>
        <v>31</v>
      </c>
      <c r="W57" s="14" t="str">
        <f>IF(ISBLANK(U57),"",S57)</f>
        <v/>
      </c>
      <c r="X57" s="84"/>
      <c r="Y57" s="84"/>
      <c r="Z57" s="84"/>
      <c r="AA57" s="84"/>
      <c r="AB57" s="84"/>
    </row>
    <row r="58" spans="1:28" x14ac:dyDescent="0.25">
      <c r="A58" s="12">
        <v>57</v>
      </c>
      <c r="B58" s="39" t="s">
        <v>4</v>
      </c>
      <c r="C58" s="31" t="s">
        <v>162</v>
      </c>
      <c r="D58" s="31" t="s">
        <v>163</v>
      </c>
      <c r="E58" s="31" t="s">
        <v>167</v>
      </c>
      <c r="F58" s="31">
        <v>63</v>
      </c>
      <c r="G58" s="39">
        <v>84</v>
      </c>
      <c r="H58" s="3">
        <f t="shared" si="0"/>
        <v>75</v>
      </c>
      <c r="I58">
        <v>1</v>
      </c>
      <c r="J58" s="41" t="s">
        <v>2</v>
      </c>
      <c r="K58" s="14" t="str">
        <f t="shared" si="7"/>
        <v/>
      </c>
      <c r="L58" s="14">
        <f t="shared" si="8"/>
        <v>75</v>
      </c>
      <c r="M58">
        <v>0</v>
      </c>
      <c r="N58" s="3">
        <f>AVERAGE(H54:H58)</f>
        <v>81.428571428571416</v>
      </c>
      <c r="O58" s="14">
        <f>MAX(H54:H58)</f>
        <v>88.095238095238088</v>
      </c>
      <c r="P58" s="3">
        <f>MIN(H54:H58)</f>
        <v>75</v>
      </c>
      <c r="Q58" s="3">
        <f>O58-P58</f>
        <v>13.095238095238088</v>
      </c>
      <c r="R58" s="3"/>
      <c r="S58" s="12">
        <f t="shared" si="9"/>
        <v>33</v>
      </c>
      <c r="U58" s="84" t="s">
        <v>2</v>
      </c>
      <c r="V58" s="14" t="str">
        <f>IF(ISBLANK(U58),S58,"")</f>
        <v/>
      </c>
      <c r="W58" s="14">
        <f>IF(ISBLANK(U58),"",S58)</f>
        <v>33</v>
      </c>
      <c r="X58" s="84">
        <v>0</v>
      </c>
      <c r="Y58" s="3">
        <f>AVERAGE(S54:S58)</f>
        <v>22.6</v>
      </c>
      <c r="Z58" s="14">
        <f>MAX(S54:S58)</f>
        <v>33</v>
      </c>
      <c r="AA58" s="3">
        <f>MIN(S54:S58)</f>
        <v>10</v>
      </c>
      <c r="AB58" s="3">
        <f>Z58-AA58</f>
        <v>23</v>
      </c>
    </row>
    <row r="59" spans="1:28" x14ac:dyDescent="0.25">
      <c r="A59" s="12">
        <v>58</v>
      </c>
      <c r="B59" s="39" t="s">
        <v>4</v>
      </c>
      <c r="C59" s="32" t="s">
        <v>170</v>
      </c>
      <c r="D59" s="32" t="s">
        <v>171</v>
      </c>
      <c r="E59" s="32" t="s">
        <v>172</v>
      </c>
      <c r="F59" s="32">
        <v>72</v>
      </c>
      <c r="G59" s="39">
        <v>84</v>
      </c>
      <c r="H59" s="3">
        <f t="shared" si="0"/>
        <v>85.714285714285708</v>
      </c>
      <c r="I59">
        <v>2</v>
      </c>
      <c r="K59" s="14">
        <f t="shared" si="7"/>
        <v>85.714285714285708</v>
      </c>
      <c r="L59" s="14" t="str">
        <f t="shared" si="8"/>
        <v/>
      </c>
      <c r="S59" s="12">
        <f t="shared" si="9"/>
        <v>15</v>
      </c>
      <c r="U59" s="84"/>
      <c r="V59" s="14">
        <f>IF(ISBLANK(U59),S59,"")</f>
        <v>15</v>
      </c>
      <c r="W59" s="14" t="str">
        <f>IF(ISBLANK(U59),"",S59)</f>
        <v/>
      </c>
      <c r="X59" s="84"/>
      <c r="Y59" s="84"/>
      <c r="Z59" s="84"/>
      <c r="AA59" s="84"/>
      <c r="AB59" s="84"/>
    </row>
    <row r="60" spans="1:28" x14ac:dyDescent="0.25">
      <c r="A60" s="12">
        <v>59</v>
      </c>
      <c r="B60" s="39" t="s">
        <v>4</v>
      </c>
      <c r="C60" s="32" t="s">
        <v>173</v>
      </c>
      <c r="D60" s="32" t="s">
        <v>174</v>
      </c>
      <c r="E60" s="32" t="s">
        <v>26</v>
      </c>
      <c r="F60" s="32">
        <v>72</v>
      </c>
      <c r="G60" s="39">
        <v>84</v>
      </c>
      <c r="H60" s="3">
        <f t="shared" si="0"/>
        <v>85.714285714285708</v>
      </c>
      <c r="I60">
        <v>2</v>
      </c>
      <c r="J60" t="s">
        <v>2</v>
      </c>
      <c r="K60" s="14" t="str">
        <f t="shared" si="7"/>
        <v/>
      </c>
      <c r="L60" s="14">
        <f t="shared" si="8"/>
        <v>85.714285714285708</v>
      </c>
      <c r="M60">
        <v>0</v>
      </c>
      <c r="S60" s="12">
        <f t="shared" si="9"/>
        <v>15</v>
      </c>
      <c r="U60" s="84" t="s">
        <v>2</v>
      </c>
      <c r="V60" s="14" t="str">
        <f>IF(ISBLANK(U60),S60,"")</f>
        <v/>
      </c>
      <c r="W60" s="14">
        <f>IF(ISBLANK(U60),"",S60)</f>
        <v>15</v>
      </c>
      <c r="X60" s="84">
        <v>0</v>
      </c>
      <c r="Y60" s="84"/>
      <c r="Z60" s="84"/>
      <c r="AA60" s="84"/>
      <c r="AB60" s="84"/>
    </row>
    <row r="61" spans="1:28" x14ac:dyDescent="0.25">
      <c r="A61" s="12">
        <v>60</v>
      </c>
      <c r="B61" s="39" t="s">
        <v>4</v>
      </c>
      <c r="C61" s="32" t="s">
        <v>175</v>
      </c>
      <c r="D61" s="32" t="s">
        <v>176</v>
      </c>
      <c r="E61" s="32" t="s">
        <v>177</v>
      </c>
      <c r="F61" s="32">
        <v>72</v>
      </c>
      <c r="G61" s="39">
        <v>84</v>
      </c>
      <c r="H61" s="3">
        <f t="shared" si="0"/>
        <v>85.714285714285708</v>
      </c>
      <c r="I61">
        <v>2</v>
      </c>
      <c r="K61" s="14">
        <f t="shared" si="7"/>
        <v>85.714285714285708</v>
      </c>
      <c r="L61" s="14" t="str">
        <f t="shared" si="8"/>
        <v/>
      </c>
      <c r="S61" s="12">
        <f t="shared" si="9"/>
        <v>15</v>
      </c>
      <c r="U61" s="84"/>
      <c r="V61" s="14">
        <f>IF(ISBLANK(U61),S61,"")</f>
        <v>15</v>
      </c>
      <c r="W61" s="14" t="str">
        <f>IF(ISBLANK(U61),"",S61)</f>
        <v/>
      </c>
      <c r="X61" s="84"/>
      <c r="Y61" s="84"/>
      <c r="Z61" s="84"/>
      <c r="AA61" s="84"/>
      <c r="AB61" s="84"/>
    </row>
    <row r="62" spans="1:28" x14ac:dyDescent="0.25">
      <c r="A62" s="12">
        <v>61</v>
      </c>
      <c r="B62" s="39" t="s">
        <v>4</v>
      </c>
      <c r="C62" s="32" t="s">
        <v>178</v>
      </c>
      <c r="D62" s="32" t="s">
        <v>179</v>
      </c>
      <c r="E62" s="32" t="s">
        <v>180</v>
      </c>
      <c r="F62" s="32">
        <v>74</v>
      </c>
      <c r="G62" s="39">
        <v>84</v>
      </c>
      <c r="H62" s="3">
        <f t="shared" si="0"/>
        <v>88.095238095238088</v>
      </c>
      <c r="I62">
        <v>2</v>
      </c>
      <c r="K62" s="14">
        <f t="shared" si="7"/>
        <v>88.095238095238088</v>
      </c>
      <c r="L62" s="14" t="str">
        <f t="shared" si="8"/>
        <v/>
      </c>
      <c r="N62" s="3">
        <f>AVERAGE(H59:H62)</f>
        <v>86.309523809523796</v>
      </c>
      <c r="O62" s="14">
        <f>MAX(H59:H62)</f>
        <v>88.095238095238088</v>
      </c>
      <c r="P62" s="3">
        <f>MIN(H59:H62)</f>
        <v>85.714285714285708</v>
      </c>
      <c r="Q62" s="3">
        <f>O62-P62</f>
        <v>2.3809523809523796</v>
      </c>
      <c r="R62" s="3"/>
      <c r="S62" s="12">
        <f t="shared" si="9"/>
        <v>10</v>
      </c>
      <c r="U62" s="84"/>
      <c r="V62" s="14">
        <f>IF(ISBLANK(U62),S62,"")</f>
        <v>10</v>
      </c>
      <c r="W62" s="14" t="str">
        <f>IF(ISBLANK(U62),"",S62)</f>
        <v/>
      </c>
      <c r="X62" s="84"/>
      <c r="Y62" s="3">
        <f>AVERAGE(S59:S62)</f>
        <v>13.75</v>
      </c>
      <c r="Z62" s="14">
        <f>MAX(S59:S62)</f>
        <v>15</v>
      </c>
      <c r="AA62" s="3">
        <f>MIN(S59:S62)</f>
        <v>10</v>
      </c>
      <c r="AB62" s="3">
        <f>Z62-AA62</f>
        <v>5</v>
      </c>
    </row>
    <row r="63" spans="1:28" x14ac:dyDescent="0.25">
      <c r="A63" s="12">
        <v>62</v>
      </c>
      <c r="B63" s="39" t="s">
        <v>4</v>
      </c>
      <c r="C63" s="33" t="s">
        <v>181</v>
      </c>
      <c r="D63" s="33" t="s">
        <v>182</v>
      </c>
      <c r="E63" s="33" t="s">
        <v>165</v>
      </c>
      <c r="F63" s="33">
        <v>61</v>
      </c>
      <c r="G63" s="39">
        <v>84</v>
      </c>
      <c r="H63" s="3">
        <f t="shared" si="0"/>
        <v>72.61904761904762</v>
      </c>
      <c r="I63">
        <v>3</v>
      </c>
      <c r="J63" t="s">
        <v>2</v>
      </c>
      <c r="K63" s="14" t="str">
        <f t="shared" si="7"/>
        <v/>
      </c>
      <c r="L63" s="14">
        <f t="shared" si="8"/>
        <v>72.61904761904762</v>
      </c>
      <c r="M63">
        <v>0</v>
      </c>
      <c r="S63" s="12">
        <f t="shared" si="9"/>
        <v>35</v>
      </c>
      <c r="U63" s="84" t="s">
        <v>2</v>
      </c>
      <c r="V63" s="14" t="str">
        <f>IF(ISBLANK(U63),S63,"")</f>
        <v/>
      </c>
      <c r="W63" s="14">
        <f>IF(ISBLANK(U63),"",S63)</f>
        <v>35</v>
      </c>
      <c r="X63" s="84">
        <v>0</v>
      </c>
      <c r="Y63" s="84"/>
      <c r="Z63" s="84"/>
      <c r="AA63" s="84"/>
      <c r="AB63" s="84"/>
    </row>
    <row r="64" spans="1:28" x14ac:dyDescent="0.25">
      <c r="A64" s="12">
        <v>63</v>
      </c>
      <c r="B64" s="39" t="s">
        <v>4</v>
      </c>
      <c r="C64" s="33" t="s">
        <v>183</v>
      </c>
      <c r="D64" s="33" t="s">
        <v>184</v>
      </c>
      <c r="E64" s="33" t="s">
        <v>185</v>
      </c>
      <c r="F64" s="33">
        <v>83</v>
      </c>
      <c r="G64" s="39">
        <v>84</v>
      </c>
      <c r="H64" s="3">
        <f t="shared" si="0"/>
        <v>98.80952380952381</v>
      </c>
      <c r="I64">
        <v>3</v>
      </c>
      <c r="K64" s="14">
        <f t="shared" si="7"/>
        <v>98.80952380952381</v>
      </c>
      <c r="L64" s="14" t="str">
        <f t="shared" si="8"/>
        <v/>
      </c>
      <c r="S64" s="12">
        <f t="shared" si="9"/>
        <v>1</v>
      </c>
      <c r="U64" s="84"/>
      <c r="V64" s="14">
        <f>IF(ISBLANK(U64),S64,"")</f>
        <v>1</v>
      </c>
      <c r="W64" s="14" t="str">
        <f>IF(ISBLANK(U64),"",S64)</f>
        <v/>
      </c>
      <c r="X64" s="84"/>
      <c r="Y64" s="84"/>
      <c r="Z64" s="84"/>
      <c r="AA64" s="84"/>
      <c r="AB64" s="84"/>
    </row>
    <row r="65" spans="1:28" x14ac:dyDescent="0.25">
      <c r="A65" s="12">
        <v>64</v>
      </c>
      <c r="B65" s="39" t="s">
        <v>4</v>
      </c>
      <c r="C65" s="33" t="s">
        <v>186</v>
      </c>
      <c r="D65" s="33" t="s">
        <v>187</v>
      </c>
      <c r="E65" s="33" t="s">
        <v>164</v>
      </c>
      <c r="F65" s="33">
        <v>62</v>
      </c>
      <c r="G65" s="39">
        <v>84</v>
      </c>
      <c r="H65" s="3">
        <f t="shared" si="0"/>
        <v>73.80952380952381</v>
      </c>
      <c r="I65">
        <v>3</v>
      </c>
      <c r="K65" s="14">
        <f t="shared" si="7"/>
        <v>73.80952380952381</v>
      </c>
      <c r="L65" s="14" t="str">
        <f t="shared" si="8"/>
        <v/>
      </c>
      <c r="S65" s="12">
        <f t="shared" si="9"/>
        <v>34</v>
      </c>
      <c r="U65" s="84"/>
      <c r="V65" s="14">
        <f>IF(ISBLANK(U65),S65,"")</f>
        <v>34</v>
      </c>
      <c r="W65" s="14" t="str">
        <f>IF(ISBLANK(U65),"",S65)</f>
        <v/>
      </c>
      <c r="X65" s="84"/>
      <c r="Y65" s="84"/>
      <c r="Z65" s="84"/>
      <c r="AA65" s="84"/>
      <c r="AB65" s="84"/>
    </row>
    <row r="66" spans="1:28" x14ac:dyDescent="0.25">
      <c r="A66" s="12">
        <v>65</v>
      </c>
      <c r="B66" s="39" t="s">
        <v>4</v>
      </c>
      <c r="C66" s="33" t="s">
        <v>188</v>
      </c>
      <c r="D66" s="33" t="s">
        <v>189</v>
      </c>
      <c r="E66" s="33" t="s">
        <v>80</v>
      </c>
      <c r="F66" s="33">
        <v>61</v>
      </c>
      <c r="G66" s="39">
        <v>84</v>
      </c>
      <c r="H66" s="3">
        <f t="shared" si="0"/>
        <v>72.61904761904762</v>
      </c>
      <c r="I66">
        <v>3</v>
      </c>
      <c r="K66" s="14">
        <f t="shared" si="7"/>
        <v>72.61904761904762</v>
      </c>
      <c r="L66" s="14" t="str">
        <f t="shared" si="8"/>
        <v/>
      </c>
      <c r="N66" s="3">
        <f>AVERAGE(H63:H66)</f>
        <v>79.464285714285722</v>
      </c>
      <c r="O66" s="14">
        <f>MAX(H63:H66)</f>
        <v>98.80952380952381</v>
      </c>
      <c r="P66" s="3">
        <f>MIN(H63:H66)</f>
        <v>72.61904761904762</v>
      </c>
      <c r="Q66" s="3">
        <f>O66-P66</f>
        <v>26.19047619047619</v>
      </c>
      <c r="R66" s="3"/>
      <c r="S66" s="12">
        <f t="shared" si="9"/>
        <v>35</v>
      </c>
      <c r="U66" s="84"/>
      <c r="V66" s="14">
        <f>IF(ISBLANK(U66),S66,"")</f>
        <v>35</v>
      </c>
      <c r="W66" s="14" t="str">
        <f>IF(ISBLANK(U66),"",S66)</f>
        <v/>
      </c>
      <c r="X66" s="84"/>
      <c r="Y66" s="3">
        <f>AVERAGE(S63:S66)</f>
        <v>26.25</v>
      </c>
      <c r="Z66" s="14">
        <f>MAX(S63:S66)</f>
        <v>35</v>
      </c>
      <c r="AA66" s="3">
        <f>MIN(S63:S66)</f>
        <v>1</v>
      </c>
      <c r="AB66" s="3">
        <f>Z66-AA66</f>
        <v>34</v>
      </c>
    </row>
    <row r="67" spans="1:28" x14ac:dyDescent="0.25">
      <c r="A67" s="12">
        <v>66</v>
      </c>
      <c r="B67" s="39" t="s">
        <v>4</v>
      </c>
      <c r="C67" s="34" t="s">
        <v>190</v>
      </c>
      <c r="D67" s="34" t="s">
        <v>191</v>
      </c>
      <c r="E67" s="34" t="s">
        <v>192</v>
      </c>
      <c r="F67" s="34">
        <v>73</v>
      </c>
      <c r="G67" s="39">
        <v>84</v>
      </c>
      <c r="H67" s="3">
        <f t="shared" si="0"/>
        <v>86.904761904761912</v>
      </c>
      <c r="I67">
        <v>4</v>
      </c>
      <c r="K67" s="14">
        <f t="shared" si="7"/>
        <v>86.904761904761912</v>
      </c>
      <c r="L67" s="14" t="str">
        <f t="shared" si="8"/>
        <v/>
      </c>
      <c r="S67" s="12">
        <f t="shared" si="9"/>
        <v>13</v>
      </c>
      <c r="U67" s="84"/>
      <c r="V67" s="14">
        <f>IF(ISBLANK(U67),S67,"")</f>
        <v>13</v>
      </c>
      <c r="W67" s="14" t="str">
        <f>IF(ISBLANK(U67),"",S67)</f>
        <v/>
      </c>
      <c r="X67" s="84"/>
      <c r="Y67" s="84"/>
      <c r="Z67" s="84"/>
      <c r="AA67" s="84"/>
      <c r="AB67" s="84"/>
    </row>
    <row r="68" spans="1:28" x14ac:dyDescent="0.25">
      <c r="A68" s="12">
        <v>67</v>
      </c>
      <c r="B68" s="39" t="s">
        <v>4</v>
      </c>
      <c r="C68" s="34" t="s">
        <v>193</v>
      </c>
      <c r="D68" s="34" t="s">
        <v>194</v>
      </c>
      <c r="E68" s="34" t="s">
        <v>195</v>
      </c>
      <c r="F68" s="34">
        <v>61</v>
      </c>
      <c r="G68" s="39">
        <v>84</v>
      </c>
      <c r="H68" s="3">
        <f t="shared" si="0"/>
        <v>72.61904761904762</v>
      </c>
      <c r="I68">
        <v>4</v>
      </c>
      <c r="K68" s="14">
        <f t="shared" si="7"/>
        <v>72.61904761904762</v>
      </c>
      <c r="L68" s="14" t="str">
        <f t="shared" si="8"/>
        <v/>
      </c>
      <c r="S68" s="12">
        <f t="shared" si="9"/>
        <v>35</v>
      </c>
      <c r="U68" s="84"/>
      <c r="V68" s="14">
        <f>IF(ISBLANK(U68),S68,"")</f>
        <v>35</v>
      </c>
      <c r="W68" s="14" t="str">
        <f>IF(ISBLANK(U68),"",S68)</f>
        <v/>
      </c>
      <c r="X68" s="84"/>
      <c r="Y68" s="84"/>
      <c r="Z68" s="84"/>
      <c r="AA68" s="84"/>
      <c r="AB68" s="84"/>
    </row>
    <row r="69" spans="1:28" x14ac:dyDescent="0.25">
      <c r="A69" s="12">
        <v>68</v>
      </c>
      <c r="B69" s="39" t="s">
        <v>4</v>
      </c>
      <c r="C69" s="34" t="s">
        <v>196</v>
      </c>
      <c r="D69" s="34" t="s">
        <v>197</v>
      </c>
      <c r="E69" s="34" t="s">
        <v>198</v>
      </c>
      <c r="F69" s="34">
        <v>81</v>
      </c>
      <c r="G69" s="39">
        <v>84</v>
      </c>
      <c r="H69" s="3">
        <f t="shared" ref="H69:H135" si="10">F69/G69*100</f>
        <v>96.428571428571431</v>
      </c>
      <c r="I69">
        <v>4</v>
      </c>
      <c r="J69" t="s">
        <v>2</v>
      </c>
      <c r="K69" s="14" t="str">
        <f t="shared" si="7"/>
        <v/>
      </c>
      <c r="L69" s="14">
        <f t="shared" si="8"/>
        <v>96.428571428571431</v>
      </c>
      <c r="M69">
        <v>1</v>
      </c>
      <c r="S69" s="12">
        <f t="shared" si="9"/>
        <v>3</v>
      </c>
      <c r="U69" s="84" t="s">
        <v>2</v>
      </c>
      <c r="V69" s="14" t="str">
        <f>IF(ISBLANK(U69),S69,"")</f>
        <v/>
      </c>
      <c r="W69" s="14">
        <f>IF(ISBLANK(U69),"",S69)</f>
        <v>3</v>
      </c>
      <c r="X69" s="84">
        <v>1</v>
      </c>
      <c r="Y69" s="84"/>
      <c r="Z69" s="84"/>
      <c r="AA69" s="84"/>
      <c r="AB69" s="84"/>
    </row>
    <row r="70" spans="1:28" x14ac:dyDescent="0.25">
      <c r="A70" s="12">
        <v>69</v>
      </c>
      <c r="B70" s="39" t="s">
        <v>4</v>
      </c>
      <c r="C70" s="34" t="s">
        <v>199</v>
      </c>
      <c r="D70" s="34" t="s">
        <v>200</v>
      </c>
      <c r="E70" s="34" t="s">
        <v>201</v>
      </c>
      <c r="F70" s="34">
        <v>65</v>
      </c>
      <c r="G70" s="39">
        <v>84</v>
      </c>
      <c r="H70" s="3">
        <f t="shared" si="10"/>
        <v>77.38095238095238</v>
      </c>
      <c r="I70">
        <v>4</v>
      </c>
      <c r="K70" s="14">
        <f t="shared" si="7"/>
        <v>77.38095238095238</v>
      </c>
      <c r="L70" s="14" t="str">
        <f t="shared" si="8"/>
        <v/>
      </c>
      <c r="N70" s="3">
        <f>AVERAGE(H67:H70)</f>
        <v>83.333333333333343</v>
      </c>
      <c r="O70" s="14">
        <f>MAX(H67:H70)</f>
        <v>96.428571428571431</v>
      </c>
      <c r="P70" s="3">
        <f>MIN(H67:H70)</f>
        <v>72.61904761904762</v>
      </c>
      <c r="Q70" s="3">
        <f>O70-P70</f>
        <v>23.80952380952381</v>
      </c>
      <c r="R70" s="3"/>
      <c r="S70" s="12">
        <f t="shared" si="9"/>
        <v>31</v>
      </c>
      <c r="U70" s="84"/>
      <c r="V70" s="14">
        <f>IF(ISBLANK(U70),S70,"")</f>
        <v>31</v>
      </c>
      <c r="W70" s="14" t="str">
        <f>IF(ISBLANK(U70),"",S70)</f>
        <v/>
      </c>
      <c r="X70" s="84"/>
      <c r="Y70" s="3">
        <f>AVERAGE(S67:S70)</f>
        <v>20.5</v>
      </c>
      <c r="Z70" s="14">
        <f>MAX(S67:S70)</f>
        <v>35</v>
      </c>
      <c r="AA70" s="3">
        <f>MIN(S67:S70)</f>
        <v>3</v>
      </c>
      <c r="AB70" s="3">
        <f>Z70-AA70</f>
        <v>32</v>
      </c>
    </row>
    <row r="71" spans="1:28" x14ac:dyDescent="0.25">
      <c r="A71" s="12">
        <v>70</v>
      </c>
      <c r="B71" s="39" t="s">
        <v>4</v>
      </c>
      <c r="C71" s="35" t="s">
        <v>202</v>
      </c>
      <c r="D71" s="35" t="s">
        <v>203</v>
      </c>
      <c r="E71" s="35" t="s">
        <v>204</v>
      </c>
      <c r="F71" s="35">
        <v>70</v>
      </c>
      <c r="G71" s="39">
        <v>84</v>
      </c>
      <c r="H71" s="3">
        <f t="shared" si="10"/>
        <v>83.333333333333343</v>
      </c>
      <c r="I71">
        <v>5</v>
      </c>
      <c r="K71" s="14">
        <f t="shared" si="7"/>
        <v>83.333333333333343</v>
      </c>
      <c r="L71" s="14" t="str">
        <f t="shared" si="8"/>
        <v/>
      </c>
      <c r="S71" s="12">
        <f t="shared" si="9"/>
        <v>20</v>
      </c>
      <c r="U71" s="84"/>
      <c r="V71" s="14">
        <f>IF(ISBLANK(U71),S71,"")</f>
        <v>20</v>
      </c>
      <c r="W71" s="14" t="str">
        <f>IF(ISBLANK(U71),"",S71)</f>
        <v/>
      </c>
      <c r="X71" s="84"/>
      <c r="Y71" s="84"/>
      <c r="Z71" s="84"/>
      <c r="AA71" s="84"/>
      <c r="AB71" s="84"/>
    </row>
    <row r="72" spans="1:28" x14ac:dyDescent="0.25">
      <c r="A72" s="12">
        <v>71</v>
      </c>
      <c r="B72" s="39" t="s">
        <v>4</v>
      </c>
      <c r="C72" s="35" t="s">
        <v>205</v>
      </c>
      <c r="D72" s="35" t="s">
        <v>206</v>
      </c>
      <c r="E72" s="35" t="s">
        <v>207</v>
      </c>
      <c r="F72" s="35">
        <v>74</v>
      </c>
      <c r="G72" s="39">
        <v>84</v>
      </c>
      <c r="H72" s="3">
        <f t="shared" si="10"/>
        <v>88.095238095238088</v>
      </c>
      <c r="I72">
        <v>5</v>
      </c>
      <c r="K72" s="14">
        <f t="shared" si="7"/>
        <v>88.095238095238088</v>
      </c>
      <c r="L72" s="14" t="str">
        <f t="shared" si="8"/>
        <v/>
      </c>
      <c r="S72" s="12">
        <f t="shared" si="9"/>
        <v>10</v>
      </c>
      <c r="U72" s="84"/>
      <c r="V72" s="14">
        <f>IF(ISBLANK(U72),S72,"")</f>
        <v>10</v>
      </c>
      <c r="W72" s="14" t="str">
        <f>IF(ISBLANK(U72),"",S72)</f>
        <v/>
      </c>
      <c r="X72" s="84"/>
      <c r="Y72" s="84"/>
      <c r="Z72" s="84"/>
      <c r="AA72" s="84"/>
      <c r="AB72" s="84"/>
    </row>
    <row r="73" spans="1:28" x14ac:dyDescent="0.25">
      <c r="A73" s="12">
        <v>72</v>
      </c>
      <c r="B73" s="39" t="s">
        <v>4</v>
      </c>
      <c r="C73" s="35" t="s">
        <v>208</v>
      </c>
      <c r="D73" s="35" t="s">
        <v>209</v>
      </c>
      <c r="E73" s="35" t="s">
        <v>210</v>
      </c>
      <c r="F73" s="35">
        <v>67</v>
      </c>
      <c r="G73" s="39">
        <v>84</v>
      </c>
      <c r="H73" s="3">
        <f t="shared" si="10"/>
        <v>79.761904761904773</v>
      </c>
      <c r="I73">
        <v>5</v>
      </c>
      <c r="K73" s="14">
        <f t="shared" si="7"/>
        <v>79.761904761904773</v>
      </c>
      <c r="L73" s="14" t="str">
        <f t="shared" si="8"/>
        <v/>
      </c>
      <c r="S73" s="12">
        <f t="shared" si="9"/>
        <v>26</v>
      </c>
      <c r="U73" s="84"/>
      <c r="V73" s="14">
        <f>IF(ISBLANK(U73),S73,"")</f>
        <v>26</v>
      </c>
      <c r="W73" s="14" t="str">
        <f>IF(ISBLANK(U73),"",S73)</f>
        <v/>
      </c>
      <c r="X73" s="84"/>
      <c r="Y73" s="84"/>
      <c r="Z73" s="84"/>
      <c r="AA73" s="84"/>
      <c r="AB73" s="84"/>
    </row>
    <row r="74" spans="1:28" x14ac:dyDescent="0.25">
      <c r="A74" s="12">
        <v>73</v>
      </c>
      <c r="B74" s="39" t="s">
        <v>4</v>
      </c>
      <c r="C74" s="35" t="s">
        <v>211</v>
      </c>
      <c r="D74" s="35" t="s">
        <v>212</v>
      </c>
      <c r="E74" s="35" t="s">
        <v>213</v>
      </c>
      <c r="F74" s="35">
        <v>82</v>
      </c>
      <c r="G74" s="39">
        <v>84</v>
      </c>
      <c r="H74" s="3">
        <f t="shared" si="10"/>
        <v>97.61904761904762</v>
      </c>
      <c r="I74">
        <v>5</v>
      </c>
      <c r="J74" t="s">
        <v>2</v>
      </c>
      <c r="K74" s="14" t="str">
        <f t="shared" si="7"/>
        <v/>
      </c>
      <c r="L74" s="14">
        <f t="shared" si="8"/>
        <v>97.61904761904762</v>
      </c>
      <c r="M74">
        <v>1</v>
      </c>
      <c r="N74" s="3">
        <f>AVERAGE(H71:H74)</f>
        <v>87.202380952380963</v>
      </c>
      <c r="O74" s="14">
        <f>MAX(H71:H74)</f>
        <v>97.61904761904762</v>
      </c>
      <c r="P74" s="3">
        <f>MIN(H71:H74)</f>
        <v>79.761904761904773</v>
      </c>
      <c r="Q74" s="3">
        <f>O74-P74</f>
        <v>17.857142857142847</v>
      </c>
      <c r="R74" s="3"/>
      <c r="S74" s="12">
        <f t="shared" si="9"/>
        <v>2</v>
      </c>
      <c r="U74" s="84" t="s">
        <v>2</v>
      </c>
      <c r="V74" s="14" t="str">
        <f>IF(ISBLANK(U74),S74,"")</f>
        <v/>
      </c>
      <c r="W74" s="14">
        <f>IF(ISBLANK(U74),"",S74)</f>
        <v>2</v>
      </c>
      <c r="X74" s="84">
        <v>1</v>
      </c>
      <c r="Y74" s="3">
        <f>AVERAGE(S71:S74)</f>
        <v>14.5</v>
      </c>
      <c r="Z74" s="14">
        <f>MAX(S71:S74)</f>
        <v>26</v>
      </c>
      <c r="AA74" s="3">
        <f>MIN(S71:S74)</f>
        <v>2</v>
      </c>
      <c r="AB74" s="3">
        <f>Z74-AA74</f>
        <v>24</v>
      </c>
    </row>
    <row r="75" spans="1:28" x14ac:dyDescent="0.25">
      <c r="A75" s="12">
        <v>74</v>
      </c>
      <c r="B75" s="39" t="s">
        <v>4</v>
      </c>
      <c r="C75" s="36" t="s">
        <v>214</v>
      </c>
      <c r="D75" s="36" t="s">
        <v>215</v>
      </c>
      <c r="E75" s="36" t="s">
        <v>164</v>
      </c>
      <c r="F75" s="36">
        <v>71</v>
      </c>
      <c r="G75" s="39">
        <v>84</v>
      </c>
      <c r="H75" s="3">
        <f t="shared" si="10"/>
        <v>84.523809523809518</v>
      </c>
      <c r="I75">
        <v>6</v>
      </c>
      <c r="K75" s="14">
        <f t="shared" si="7"/>
        <v>84.523809523809518</v>
      </c>
      <c r="L75" s="14" t="str">
        <f t="shared" si="8"/>
        <v/>
      </c>
      <c r="S75" s="12">
        <f t="shared" si="9"/>
        <v>19</v>
      </c>
      <c r="U75" s="84"/>
      <c r="V75" s="14">
        <f>IF(ISBLANK(U75),S75,"")</f>
        <v>19</v>
      </c>
      <c r="W75" s="14" t="str">
        <f>IF(ISBLANK(U75),"",S75)</f>
        <v/>
      </c>
      <c r="X75" s="84"/>
      <c r="Y75" s="84"/>
      <c r="Z75" s="84"/>
      <c r="AA75" s="84"/>
      <c r="AB75" s="84"/>
    </row>
    <row r="76" spans="1:28" x14ac:dyDescent="0.25">
      <c r="A76" s="12">
        <v>75</v>
      </c>
      <c r="B76" s="39" t="s">
        <v>4</v>
      </c>
      <c r="C76" s="36" t="s">
        <v>216</v>
      </c>
      <c r="D76" s="36" t="s">
        <v>217</v>
      </c>
      <c r="E76" s="36" t="s">
        <v>218</v>
      </c>
      <c r="F76" s="36">
        <v>78</v>
      </c>
      <c r="G76" s="39">
        <v>84</v>
      </c>
      <c r="H76" s="3">
        <f t="shared" si="10"/>
        <v>92.857142857142861</v>
      </c>
      <c r="I76">
        <v>6</v>
      </c>
      <c r="K76" s="14">
        <f t="shared" si="7"/>
        <v>92.857142857142861</v>
      </c>
      <c r="L76" s="14" t="str">
        <f t="shared" si="8"/>
        <v/>
      </c>
      <c r="S76" s="12">
        <f t="shared" si="9"/>
        <v>6</v>
      </c>
      <c r="U76" s="84"/>
      <c r="V76" s="14">
        <f>IF(ISBLANK(U76),S76,"")</f>
        <v>6</v>
      </c>
      <c r="W76" s="14" t="str">
        <f>IF(ISBLANK(U76),"",S76)</f>
        <v/>
      </c>
      <c r="X76" s="84"/>
      <c r="Y76" s="84"/>
      <c r="Z76" s="84"/>
      <c r="AA76" s="84"/>
      <c r="AB76" s="84"/>
    </row>
    <row r="77" spans="1:28" x14ac:dyDescent="0.25">
      <c r="A77" s="12">
        <v>76</v>
      </c>
      <c r="B77" s="39" t="s">
        <v>4</v>
      </c>
      <c r="C77" s="36" t="s">
        <v>219</v>
      </c>
      <c r="D77" s="36" t="s">
        <v>220</v>
      </c>
      <c r="E77" s="36" t="s">
        <v>221</v>
      </c>
      <c r="F77" s="36">
        <v>79</v>
      </c>
      <c r="G77" s="39">
        <v>84</v>
      </c>
      <c r="H77" s="3">
        <f t="shared" si="10"/>
        <v>94.047619047619051</v>
      </c>
      <c r="I77">
        <v>6</v>
      </c>
      <c r="J77" t="s">
        <v>2</v>
      </c>
      <c r="K77" s="14" t="str">
        <f t="shared" si="7"/>
        <v/>
      </c>
      <c r="L77" s="14">
        <f t="shared" si="8"/>
        <v>94.047619047619051</v>
      </c>
      <c r="M77">
        <v>1</v>
      </c>
      <c r="S77" s="12">
        <f t="shared" si="9"/>
        <v>5</v>
      </c>
      <c r="U77" s="84" t="s">
        <v>2</v>
      </c>
      <c r="V77" s="14" t="str">
        <f>IF(ISBLANK(U77),S77,"")</f>
        <v/>
      </c>
      <c r="W77" s="14">
        <f>IF(ISBLANK(U77),"",S77)</f>
        <v>5</v>
      </c>
      <c r="X77" s="84">
        <v>1</v>
      </c>
      <c r="Y77" s="84"/>
      <c r="Z77" s="84"/>
      <c r="AA77" s="84"/>
      <c r="AB77" s="84"/>
    </row>
    <row r="78" spans="1:28" x14ac:dyDescent="0.25">
      <c r="A78" s="12">
        <v>77</v>
      </c>
      <c r="B78" s="39" t="s">
        <v>4</v>
      </c>
      <c r="C78" s="36" t="s">
        <v>222</v>
      </c>
      <c r="D78" s="36" t="s">
        <v>223</v>
      </c>
      <c r="E78" s="36" t="s">
        <v>145</v>
      </c>
      <c r="F78" s="36">
        <v>67</v>
      </c>
      <c r="G78" s="39">
        <v>84</v>
      </c>
      <c r="H78" s="3">
        <f t="shared" si="10"/>
        <v>79.761904761904773</v>
      </c>
      <c r="I78">
        <v>6</v>
      </c>
      <c r="K78" s="14">
        <f t="shared" si="7"/>
        <v>79.761904761904773</v>
      </c>
      <c r="L78" s="14" t="str">
        <f t="shared" si="8"/>
        <v/>
      </c>
      <c r="N78" s="3">
        <f>AVERAGE(H75:H78)</f>
        <v>87.797619047619051</v>
      </c>
      <c r="O78" s="14">
        <f>MAX(H75:H78)</f>
        <v>94.047619047619051</v>
      </c>
      <c r="P78" s="3">
        <f>MIN(H75:H78)</f>
        <v>79.761904761904773</v>
      </c>
      <c r="Q78" s="3">
        <f>O78-P78</f>
        <v>14.285714285714278</v>
      </c>
      <c r="R78" s="3"/>
      <c r="S78" s="12">
        <f t="shared" si="9"/>
        <v>26</v>
      </c>
      <c r="U78" s="84"/>
      <c r="V78" s="14">
        <f>IF(ISBLANK(U78),S78,"")</f>
        <v>26</v>
      </c>
      <c r="W78" s="14" t="str">
        <f>IF(ISBLANK(U78),"",S78)</f>
        <v/>
      </c>
      <c r="X78" s="84"/>
      <c r="Y78" s="3">
        <f>AVERAGE(S75:S78)</f>
        <v>14</v>
      </c>
      <c r="Z78" s="14">
        <f>MAX(S75:S78)</f>
        <v>26</v>
      </c>
      <c r="AA78" s="3">
        <f>MIN(S75:S78)</f>
        <v>5</v>
      </c>
      <c r="AB78" s="3">
        <f>Z78-AA78</f>
        <v>21</v>
      </c>
    </row>
    <row r="79" spans="1:28" x14ac:dyDescent="0.25">
      <c r="A79" s="12">
        <v>78</v>
      </c>
      <c r="B79" s="39" t="s">
        <v>4</v>
      </c>
      <c r="C79" s="37" t="s">
        <v>224</v>
      </c>
      <c r="D79" s="37" t="s">
        <v>225</v>
      </c>
      <c r="E79" s="37" t="s">
        <v>103</v>
      </c>
      <c r="F79" s="37">
        <v>80</v>
      </c>
      <c r="G79" s="39">
        <v>84</v>
      </c>
      <c r="H79" s="3">
        <f t="shared" si="10"/>
        <v>95.238095238095227</v>
      </c>
      <c r="I79">
        <v>7</v>
      </c>
      <c r="K79" s="14">
        <f t="shared" si="7"/>
        <v>95.238095238095227</v>
      </c>
      <c r="L79" s="14" t="str">
        <f t="shared" si="8"/>
        <v/>
      </c>
      <c r="S79" s="12">
        <f t="shared" si="9"/>
        <v>4</v>
      </c>
      <c r="U79" s="84"/>
      <c r="V79" s="14">
        <f>IF(ISBLANK(U79),S79,"")</f>
        <v>4</v>
      </c>
      <c r="W79" s="14" t="str">
        <f>IF(ISBLANK(U79),"",S79)</f>
        <v/>
      </c>
      <c r="X79" s="84"/>
      <c r="Y79" s="84"/>
      <c r="Z79" s="84"/>
      <c r="AA79" s="84"/>
      <c r="AB79" s="84"/>
    </row>
    <row r="80" spans="1:28" x14ac:dyDescent="0.25">
      <c r="A80" s="12">
        <v>79</v>
      </c>
      <c r="B80" s="39" t="s">
        <v>4</v>
      </c>
      <c r="C80" s="37" t="s">
        <v>226</v>
      </c>
      <c r="D80" s="37" t="s">
        <v>227</v>
      </c>
      <c r="E80" s="37" t="s">
        <v>228</v>
      </c>
      <c r="F80" s="37">
        <v>78</v>
      </c>
      <c r="G80" s="39">
        <v>84</v>
      </c>
      <c r="H80" s="3">
        <f t="shared" si="10"/>
        <v>92.857142857142861</v>
      </c>
      <c r="I80">
        <v>7</v>
      </c>
      <c r="K80" s="14">
        <f t="shared" si="7"/>
        <v>92.857142857142861</v>
      </c>
      <c r="L80" s="14" t="str">
        <f t="shared" si="8"/>
        <v/>
      </c>
      <c r="S80" s="12">
        <f t="shared" si="9"/>
        <v>6</v>
      </c>
      <c r="U80" s="84"/>
      <c r="V80" s="14">
        <f>IF(ISBLANK(U80),S80,"")</f>
        <v>6</v>
      </c>
      <c r="W80" s="14" t="str">
        <f>IF(ISBLANK(U80),"",S80)</f>
        <v/>
      </c>
      <c r="X80" s="84"/>
      <c r="Y80" s="84"/>
      <c r="Z80" s="84"/>
      <c r="AA80" s="84"/>
      <c r="AB80" s="84"/>
    </row>
    <row r="81" spans="1:28" x14ac:dyDescent="0.25">
      <c r="A81" s="12">
        <v>80</v>
      </c>
      <c r="B81" s="39" t="s">
        <v>4</v>
      </c>
      <c r="C81" s="37" t="s">
        <v>229</v>
      </c>
      <c r="D81" s="37" t="s">
        <v>230</v>
      </c>
      <c r="E81" s="37" t="s">
        <v>231</v>
      </c>
      <c r="F81" s="37">
        <v>68</v>
      </c>
      <c r="G81" s="39">
        <v>84</v>
      </c>
      <c r="H81" s="3">
        <f t="shared" si="10"/>
        <v>80.952380952380949</v>
      </c>
      <c r="I81">
        <v>7</v>
      </c>
      <c r="J81" t="s">
        <v>2</v>
      </c>
      <c r="K81" s="14" t="str">
        <f t="shared" si="7"/>
        <v/>
      </c>
      <c r="L81" s="14">
        <f t="shared" si="8"/>
        <v>80.952380952380949</v>
      </c>
      <c r="M81">
        <v>0</v>
      </c>
      <c r="S81" s="12">
        <f t="shared" si="9"/>
        <v>24</v>
      </c>
      <c r="U81" s="84" t="s">
        <v>2</v>
      </c>
      <c r="V81" s="14" t="str">
        <f>IF(ISBLANK(U81),S81,"")</f>
        <v/>
      </c>
      <c r="W81" s="14">
        <f>IF(ISBLANK(U81),"",S81)</f>
        <v>24</v>
      </c>
      <c r="X81" s="84">
        <v>0</v>
      </c>
      <c r="Y81" s="84"/>
      <c r="Z81" s="84"/>
      <c r="AA81" s="84"/>
      <c r="AB81" s="84"/>
    </row>
    <row r="82" spans="1:28" x14ac:dyDescent="0.25">
      <c r="A82" s="12">
        <v>81</v>
      </c>
      <c r="B82" s="39" t="s">
        <v>4</v>
      </c>
      <c r="C82" s="37" t="s">
        <v>232</v>
      </c>
      <c r="D82" s="37" t="s">
        <v>233</v>
      </c>
      <c r="E82" s="37" t="s">
        <v>74</v>
      </c>
      <c r="F82" s="37">
        <v>78</v>
      </c>
      <c r="G82" s="39">
        <v>84</v>
      </c>
      <c r="H82" s="3">
        <f t="shared" si="10"/>
        <v>92.857142857142861</v>
      </c>
      <c r="I82">
        <v>7</v>
      </c>
      <c r="K82" s="14">
        <f t="shared" si="7"/>
        <v>92.857142857142861</v>
      </c>
      <c r="L82" s="14" t="str">
        <f t="shared" si="8"/>
        <v/>
      </c>
      <c r="N82" s="3">
        <f>AVERAGE(H79:H82)</f>
        <v>90.476190476190482</v>
      </c>
      <c r="O82" s="14">
        <f>MAX(H79:H82)</f>
        <v>95.238095238095227</v>
      </c>
      <c r="P82" s="3">
        <f>MIN(H79:H82)</f>
        <v>80.952380952380949</v>
      </c>
      <c r="Q82" s="3">
        <f>O82-P82</f>
        <v>14.285714285714278</v>
      </c>
      <c r="R82" s="3"/>
      <c r="S82" s="12">
        <f t="shared" si="9"/>
        <v>6</v>
      </c>
      <c r="U82" s="84"/>
      <c r="V82" s="14">
        <f>IF(ISBLANK(U82),S82,"")</f>
        <v>6</v>
      </c>
      <c r="W82" s="14" t="str">
        <f>IF(ISBLANK(U82),"",S82)</f>
        <v/>
      </c>
      <c r="X82" s="84"/>
      <c r="Y82" s="3">
        <f>AVERAGE(S79:S82)</f>
        <v>10</v>
      </c>
      <c r="Z82" s="14">
        <f>MAX(S79:S82)</f>
        <v>24</v>
      </c>
      <c r="AA82" s="3">
        <f>MIN(S79:S82)</f>
        <v>4</v>
      </c>
      <c r="AB82" s="3">
        <f>Z82-AA82</f>
        <v>20</v>
      </c>
    </row>
    <row r="83" spans="1:28" x14ac:dyDescent="0.25">
      <c r="A83" s="12">
        <v>82</v>
      </c>
      <c r="B83" s="39" t="s">
        <v>4</v>
      </c>
      <c r="C83" s="38" t="s">
        <v>234</v>
      </c>
      <c r="D83" s="38" t="s">
        <v>235</v>
      </c>
      <c r="E83" s="38" t="s">
        <v>236</v>
      </c>
      <c r="F83" s="38">
        <v>68</v>
      </c>
      <c r="G83" s="39">
        <v>84</v>
      </c>
      <c r="H83" s="3">
        <f t="shared" si="10"/>
        <v>80.952380952380949</v>
      </c>
      <c r="I83">
        <v>8</v>
      </c>
      <c r="K83" s="14">
        <f t="shared" si="7"/>
        <v>80.952380952380949</v>
      </c>
      <c r="L83" s="14" t="str">
        <f t="shared" si="8"/>
        <v/>
      </c>
      <c r="S83" s="12">
        <f t="shared" si="9"/>
        <v>24</v>
      </c>
      <c r="U83" s="84"/>
      <c r="V83" s="14">
        <f>IF(ISBLANK(U83),S83,"")</f>
        <v>24</v>
      </c>
      <c r="W83" s="14" t="str">
        <f>IF(ISBLANK(U83),"",S83)</f>
        <v/>
      </c>
      <c r="X83" s="84"/>
      <c r="Y83" s="84"/>
      <c r="Z83" s="84"/>
      <c r="AA83" s="84"/>
      <c r="AB83" s="84"/>
    </row>
    <row r="84" spans="1:28" x14ac:dyDescent="0.25">
      <c r="A84" s="12">
        <v>83</v>
      </c>
      <c r="B84" s="39" t="s">
        <v>4</v>
      </c>
      <c r="C84" s="38" t="s">
        <v>237</v>
      </c>
      <c r="D84" s="38" t="s">
        <v>238</v>
      </c>
      <c r="E84" s="38" t="s">
        <v>239</v>
      </c>
      <c r="F84" s="38">
        <v>67</v>
      </c>
      <c r="G84" s="39">
        <v>84</v>
      </c>
      <c r="H84" s="3">
        <f t="shared" si="10"/>
        <v>79.761904761904773</v>
      </c>
      <c r="I84">
        <v>8</v>
      </c>
      <c r="K84" s="14">
        <f t="shared" si="7"/>
        <v>79.761904761904773</v>
      </c>
      <c r="L84" s="14" t="str">
        <f t="shared" si="8"/>
        <v/>
      </c>
      <c r="S84" s="12">
        <f t="shared" si="9"/>
        <v>26</v>
      </c>
      <c r="U84" s="84"/>
      <c r="V84" s="14">
        <f>IF(ISBLANK(U84),S84,"")</f>
        <v>26</v>
      </c>
      <c r="W84" s="14" t="str">
        <f>IF(ISBLANK(U84),"",S84)</f>
        <v/>
      </c>
      <c r="X84" s="84"/>
      <c r="Y84" s="84"/>
      <c r="Z84" s="84"/>
      <c r="AA84" s="84"/>
      <c r="AB84" s="84"/>
    </row>
    <row r="85" spans="1:28" x14ac:dyDescent="0.25">
      <c r="A85" s="12">
        <v>84</v>
      </c>
      <c r="B85" s="39" t="s">
        <v>4</v>
      </c>
      <c r="C85" s="38" t="s">
        <v>240</v>
      </c>
      <c r="D85" s="38" t="s">
        <v>241</v>
      </c>
      <c r="E85" s="38" t="s">
        <v>242</v>
      </c>
      <c r="F85" s="38">
        <v>72</v>
      </c>
      <c r="G85" s="39">
        <v>84</v>
      </c>
      <c r="H85" s="3">
        <f t="shared" si="10"/>
        <v>85.714285714285708</v>
      </c>
      <c r="I85">
        <v>8</v>
      </c>
      <c r="K85" s="14">
        <f t="shared" si="7"/>
        <v>85.714285714285708</v>
      </c>
      <c r="L85" s="14" t="str">
        <f t="shared" si="8"/>
        <v/>
      </c>
      <c r="S85" s="12">
        <f t="shared" si="9"/>
        <v>15</v>
      </c>
      <c r="U85" s="84"/>
      <c r="V85" s="14">
        <f>IF(ISBLANK(U85),S85,"")</f>
        <v>15</v>
      </c>
      <c r="W85" s="14" t="str">
        <f>IF(ISBLANK(U85),"",S85)</f>
        <v/>
      </c>
      <c r="X85" s="84"/>
      <c r="Y85" s="84"/>
      <c r="Z85" s="84"/>
      <c r="AA85" s="84"/>
      <c r="AB85" s="84"/>
    </row>
    <row r="86" spans="1:28" x14ac:dyDescent="0.25">
      <c r="A86" s="12">
        <v>85</v>
      </c>
      <c r="B86" s="39" t="s">
        <v>4</v>
      </c>
      <c r="C86" s="38" t="s">
        <v>243</v>
      </c>
      <c r="D86" s="38" t="s">
        <v>244</v>
      </c>
      <c r="E86" s="38" t="s">
        <v>245</v>
      </c>
      <c r="F86" s="38">
        <v>69</v>
      </c>
      <c r="G86" s="39">
        <v>84</v>
      </c>
      <c r="H86" s="3">
        <f t="shared" si="10"/>
        <v>82.142857142857139</v>
      </c>
      <c r="I86">
        <v>8</v>
      </c>
      <c r="J86" t="s">
        <v>2</v>
      </c>
      <c r="K86" s="14" t="str">
        <f t="shared" si="7"/>
        <v/>
      </c>
      <c r="L86" s="14">
        <f t="shared" si="8"/>
        <v>82.142857142857139</v>
      </c>
      <c r="M86">
        <v>0</v>
      </c>
      <c r="N86" s="3">
        <f>AVERAGE(H83:H86)</f>
        <v>82.142857142857139</v>
      </c>
      <c r="O86" s="14">
        <f>MAX(H83:H86)</f>
        <v>85.714285714285708</v>
      </c>
      <c r="P86" s="3">
        <f>MIN(H83:H86)</f>
        <v>79.761904761904773</v>
      </c>
      <c r="Q86" s="3">
        <f>O86-P86</f>
        <v>5.9523809523809348</v>
      </c>
      <c r="R86" s="3"/>
      <c r="S86" s="12">
        <f t="shared" si="9"/>
        <v>23</v>
      </c>
      <c r="U86" s="84" t="s">
        <v>2</v>
      </c>
      <c r="V86" s="14" t="str">
        <f>IF(ISBLANK(U86),S86,"")</f>
        <v/>
      </c>
      <c r="W86" s="14">
        <f>IF(ISBLANK(U86),"",S86)</f>
        <v>23</v>
      </c>
      <c r="X86" s="84">
        <v>0</v>
      </c>
      <c r="Y86" s="3">
        <f>AVERAGE(S83:S86)</f>
        <v>22</v>
      </c>
      <c r="Z86" s="14">
        <f>MAX(S83:S86)</f>
        <v>26</v>
      </c>
      <c r="AA86" s="3">
        <f>MIN(S83:S86)</f>
        <v>15</v>
      </c>
      <c r="AB86" s="3">
        <f>Z86-AA86</f>
        <v>11</v>
      </c>
    </row>
    <row r="87" spans="1:28" x14ac:dyDescent="0.25">
      <c r="A87" s="12">
        <v>86</v>
      </c>
      <c r="B87" s="39" t="s">
        <v>4</v>
      </c>
      <c r="C87" s="39" t="s">
        <v>246</v>
      </c>
      <c r="D87" s="39" t="s">
        <v>247</v>
      </c>
      <c r="E87" s="39" t="s">
        <v>248</v>
      </c>
      <c r="F87" s="39">
        <v>77</v>
      </c>
      <c r="G87" s="39">
        <v>84</v>
      </c>
      <c r="H87" s="3">
        <f t="shared" si="10"/>
        <v>91.666666666666657</v>
      </c>
      <c r="I87">
        <v>9</v>
      </c>
      <c r="K87" s="14">
        <f t="shared" si="7"/>
        <v>91.666666666666657</v>
      </c>
      <c r="L87" s="14" t="str">
        <f t="shared" si="8"/>
        <v/>
      </c>
      <c r="S87" s="12">
        <f t="shared" si="9"/>
        <v>9</v>
      </c>
      <c r="U87" s="84"/>
      <c r="V87" s="14">
        <f>IF(ISBLANK(U87),S87,"")</f>
        <v>9</v>
      </c>
      <c r="W87" s="14" t="str">
        <f>IF(ISBLANK(U87),"",S87)</f>
        <v/>
      </c>
      <c r="X87" s="84"/>
      <c r="Y87" s="84"/>
      <c r="Z87" s="84"/>
      <c r="AA87" s="84"/>
      <c r="AB87" s="84"/>
    </row>
    <row r="88" spans="1:28" x14ac:dyDescent="0.25">
      <c r="A88" s="12">
        <v>87</v>
      </c>
      <c r="B88" s="39" t="s">
        <v>4</v>
      </c>
      <c r="C88" s="39" t="s">
        <v>249</v>
      </c>
      <c r="D88" s="39" t="s">
        <v>250</v>
      </c>
      <c r="E88" s="39" t="s">
        <v>165</v>
      </c>
      <c r="F88" s="39">
        <v>70</v>
      </c>
      <c r="G88" s="39">
        <v>84</v>
      </c>
      <c r="H88" s="3">
        <f t="shared" si="10"/>
        <v>83.333333333333343</v>
      </c>
      <c r="I88">
        <v>9</v>
      </c>
      <c r="J88" t="s">
        <v>2</v>
      </c>
      <c r="K88" s="14" t="str">
        <f t="shared" si="7"/>
        <v/>
      </c>
      <c r="L88" s="14">
        <f t="shared" si="8"/>
        <v>83.333333333333343</v>
      </c>
      <c r="M88">
        <v>0</v>
      </c>
      <c r="S88" s="12">
        <f t="shared" si="9"/>
        <v>20</v>
      </c>
      <c r="U88" s="84" t="s">
        <v>2</v>
      </c>
      <c r="V88" s="14" t="str">
        <f>IF(ISBLANK(U88),S88,"")</f>
        <v/>
      </c>
      <c r="W88" s="14">
        <f>IF(ISBLANK(U88),"",S88)</f>
        <v>20</v>
      </c>
      <c r="X88" s="84">
        <v>0</v>
      </c>
      <c r="Y88" s="84"/>
      <c r="Z88" s="84"/>
      <c r="AA88" s="84"/>
      <c r="AB88" s="84"/>
    </row>
    <row r="89" spans="1:28" x14ac:dyDescent="0.25">
      <c r="A89" s="12">
        <v>88</v>
      </c>
      <c r="B89" s="39" t="s">
        <v>4</v>
      </c>
      <c r="C89" s="39" t="s">
        <v>251</v>
      </c>
      <c r="D89" s="39" t="s">
        <v>252</v>
      </c>
      <c r="E89" s="39" t="s">
        <v>71</v>
      </c>
      <c r="F89" s="39">
        <v>66</v>
      </c>
      <c r="G89" s="39">
        <v>84</v>
      </c>
      <c r="H89" s="3">
        <f t="shared" si="10"/>
        <v>78.571428571428569</v>
      </c>
      <c r="I89">
        <v>9</v>
      </c>
      <c r="K89" s="14">
        <f t="shared" si="7"/>
        <v>78.571428571428569</v>
      </c>
      <c r="L89" s="14" t="str">
        <f t="shared" si="8"/>
        <v/>
      </c>
      <c r="S89" s="12">
        <f t="shared" si="9"/>
        <v>30</v>
      </c>
      <c r="U89" s="84"/>
      <c r="V89" s="14">
        <f>IF(ISBLANK(U89),S89,"")</f>
        <v>30</v>
      </c>
      <c r="W89" s="14" t="str">
        <f>IF(ISBLANK(U89),"",S89)</f>
        <v/>
      </c>
      <c r="X89" s="84"/>
      <c r="Y89" s="84"/>
      <c r="Z89" s="84"/>
      <c r="AA89" s="84"/>
      <c r="AB89" s="84"/>
    </row>
    <row r="90" spans="1:28" s="5" customFormat="1" ht="15.75" thickBot="1" x14ac:dyDescent="0.3">
      <c r="A90" s="12">
        <v>89</v>
      </c>
      <c r="B90" s="5" t="s">
        <v>4</v>
      </c>
      <c r="C90" s="5" t="s">
        <v>253</v>
      </c>
      <c r="D90" s="5" t="s">
        <v>254</v>
      </c>
      <c r="E90" s="5" t="s">
        <v>255</v>
      </c>
      <c r="F90" s="5">
        <v>70</v>
      </c>
      <c r="G90" s="5">
        <v>84</v>
      </c>
      <c r="H90" s="2">
        <f t="shared" si="10"/>
        <v>83.333333333333343</v>
      </c>
      <c r="I90" s="12">
        <v>9</v>
      </c>
      <c r="K90" s="2">
        <f t="shared" si="7"/>
        <v>83.333333333333343</v>
      </c>
      <c r="L90" s="2" t="str">
        <f t="shared" si="8"/>
        <v/>
      </c>
      <c r="M90" s="12"/>
      <c r="N90" s="3">
        <f>AVERAGE(H87:H90)</f>
        <v>84.226190476190482</v>
      </c>
      <c r="O90" s="14">
        <f>MAX(H87:H90)</f>
        <v>91.666666666666657</v>
      </c>
      <c r="P90" s="3">
        <f>MIN(H87:H90)</f>
        <v>78.571428571428569</v>
      </c>
      <c r="Q90" s="3">
        <f>O90-P90</f>
        <v>13.095238095238088</v>
      </c>
      <c r="R90" s="3"/>
      <c r="S90" s="12">
        <f t="shared" si="9"/>
        <v>20</v>
      </c>
      <c r="V90" s="2">
        <f>IF(ISBLANK(U90),S90,"")</f>
        <v>20</v>
      </c>
      <c r="W90" s="14" t="str">
        <f>IF(ISBLANK(U90),"",S90)</f>
        <v/>
      </c>
      <c r="Y90" s="3">
        <f>AVERAGE(S87:S90)</f>
        <v>19.75</v>
      </c>
      <c r="Z90" s="14">
        <f>MAX(S87:S90)</f>
        <v>30</v>
      </c>
      <c r="AA90" s="3">
        <f>MIN(S87:S90)</f>
        <v>9</v>
      </c>
      <c r="AB90" s="3">
        <f>Z90-AA90</f>
        <v>21</v>
      </c>
    </row>
    <row r="91" spans="1:28" s="7" customFormat="1" ht="15.75" thickBot="1" x14ac:dyDescent="0.3">
      <c r="A91" s="12">
        <v>90</v>
      </c>
      <c r="H91" s="9"/>
      <c r="I91" s="17">
        <v>4.0999999999999996</v>
      </c>
      <c r="J91" s="7">
        <f>COUNTA(J54:J90)/COUNT(H54:H90)</f>
        <v>0.24324324324324326</v>
      </c>
      <c r="K91" s="9">
        <f>AVERAGE(K54:K90)</f>
        <v>84.396258503401356</v>
      </c>
      <c r="L91" s="9">
        <f>AVERAGE(L54:L90)</f>
        <v>85.317460317460316</v>
      </c>
      <c r="M91" s="11">
        <f>AVERAGE(M54:M90)</f>
        <v>0.33333333333333331</v>
      </c>
      <c r="N91" s="7">
        <f>_xlfn.STDEV.P(N54:N90)</f>
        <v>3.3092055303118513</v>
      </c>
      <c r="O91" s="9">
        <f t="shared" ref="O91:Q91" si="11">AVERAGE(O54:O90)</f>
        <v>92.857142857142833</v>
      </c>
      <c r="P91" s="9">
        <f t="shared" si="11"/>
        <v>78.306878306878318</v>
      </c>
      <c r="Q91" s="9">
        <f t="shared" si="11"/>
        <v>14.550264550264545</v>
      </c>
      <c r="S91" s="9"/>
      <c r="U91" s="7">
        <f>COUNTA(U65:U90)/COUNT(S65:S90)</f>
        <v>0.23076923076923078</v>
      </c>
      <c r="V91" s="9">
        <f>AVERAGE(V65:V90)</f>
        <v>19.75</v>
      </c>
      <c r="W91" s="11">
        <f>1-(AVERAGE(W54:W90)/COUNT(S54:S90))</f>
        <v>0.51951951951951947</v>
      </c>
      <c r="X91" s="9">
        <f>AVERAGE(X65:X90)</f>
        <v>0.5</v>
      </c>
      <c r="Y91" s="7">
        <f>_xlfn.STDEV.P(Y65:Y90)</f>
        <v>5.1475672875244509</v>
      </c>
      <c r="Z91" s="11">
        <f>1-((AVERAGE(Z54:Z90)/COUNT($S$54:$S$90)))</f>
        <v>0.24924924924924918</v>
      </c>
      <c r="AA91" s="11">
        <f>1-((AVERAGE(AA54:AA90)/COUNT($S$54:$S$90)))</f>
        <v>0.82282282282282282</v>
      </c>
      <c r="AB91" s="9">
        <f t="shared" ref="AB91" si="12">AVERAGE(AB65:AB90)</f>
        <v>23.285714285714285</v>
      </c>
    </row>
    <row r="92" spans="1:28" s="12" customFormat="1" x14ac:dyDescent="0.25">
      <c r="A92" s="12">
        <v>91</v>
      </c>
      <c r="B92" s="12" t="s">
        <v>256</v>
      </c>
      <c r="C92" s="12" t="s">
        <v>257</v>
      </c>
      <c r="D92" s="12" t="s">
        <v>258</v>
      </c>
      <c r="E92" s="12" t="s">
        <v>259</v>
      </c>
      <c r="F92" s="12">
        <v>66</v>
      </c>
      <c r="G92" s="12">
        <v>78</v>
      </c>
      <c r="H92" s="14">
        <f t="shared" si="10"/>
        <v>84.615384615384613</v>
      </c>
      <c r="I92" s="12">
        <v>1</v>
      </c>
      <c r="K92" s="14">
        <f t="shared" ref="K92:K106" si="13">IF(ISBLANK(J92),H92,"")</f>
        <v>84.615384615384613</v>
      </c>
      <c r="L92" s="14" t="str">
        <f t="shared" ref="L92:L106" si="14">IF(ISBLANK(J92),"",H92)</f>
        <v/>
      </c>
      <c r="S92" s="12">
        <f>RANK(H92,$H$92:$H$107)</f>
        <v>11</v>
      </c>
      <c r="V92" s="14">
        <f t="shared" ref="V92:V107" si="15">IF(ISBLANK(U92),S92,"")</f>
        <v>11</v>
      </c>
      <c r="W92" s="14" t="str">
        <f t="shared" ref="W92:W107" si="16">IF(ISBLANK(U92),"",S92)</f>
        <v/>
      </c>
    </row>
    <row r="93" spans="1:28" x14ac:dyDescent="0.25">
      <c r="A93" s="12">
        <v>92</v>
      </c>
      <c r="B93" s="12" t="s">
        <v>256</v>
      </c>
      <c r="C93" s="42" t="s">
        <v>260</v>
      </c>
      <c r="D93" s="42" t="s">
        <v>261</v>
      </c>
      <c r="E93" s="42" t="s">
        <v>262</v>
      </c>
      <c r="F93" s="42">
        <v>72</v>
      </c>
      <c r="G93" s="12">
        <v>78</v>
      </c>
      <c r="H93" s="3">
        <f t="shared" si="10"/>
        <v>92.307692307692307</v>
      </c>
      <c r="I93" s="6">
        <v>1</v>
      </c>
      <c r="J93" t="s">
        <v>2</v>
      </c>
      <c r="K93" s="14" t="str">
        <f t="shared" si="13"/>
        <v/>
      </c>
      <c r="L93" s="14">
        <f t="shared" si="14"/>
        <v>92.307692307692307</v>
      </c>
      <c r="M93">
        <v>1</v>
      </c>
      <c r="S93" s="12">
        <f t="shared" ref="S93:S107" si="17">RANK(H93,$H$92:$H$107)</f>
        <v>4</v>
      </c>
      <c r="U93" s="84" t="s">
        <v>2</v>
      </c>
      <c r="V93" s="14" t="str">
        <f t="shared" si="15"/>
        <v/>
      </c>
      <c r="W93" s="14">
        <f t="shared" si="16"/>
        <v>4</v>
      </c>
      <c r="X93" s="84">
        <v>1</v>
      </c>
      <c r="Y93" s="84"/>
      <c r="Z93" s="84"/>
      <c r="AA93" s="84"/>
      <c r="AB93" s="84"/>
    </row>
    <row r="94" spans="1:28" x14ac:dyDescent="0.25">
      <c r="A94" s="12">
        <v>93</v>
      </c>
      <c r="B94" s="12" t="s">
        <v>256</v>
      </c>
      <c r="C94" s="42" t="s">
        <v>263</v>
      </c>
      <c r="D94" s="42" t="s">
        <v>264</v>
      </c>
      <c r="E94" s="42" t="s">
        <v>265</v>
      </c>
      <c r="F94" s="42">
        <v>66</v>
      </c>
      <c r="G94" s="12">
        <v>78</v>
      </c>
      <c r="H94" s="3">
        <f t="shared" si="10"/>
        <v>84.615384615384613</v>
      </c>
      <c r="I94" s="6">
        <v>1</v>
      </c>
      <c r="K94" s="14">
        <f t="shared" si="13"/>
        <v>84.615384615384613</v>
      </c>
      <c r="L94" s="14" t="str">
        <f t="shared" si="14"/>
        <v/>
      </c>
      <c r="S94" s="12">
        <f t="shared" si="17"/>
        <v>11</v>
      </c>
      <c r="U94" s="84"/>
      <c r="V94" s="14">
        <f t="shared" si="15"/>
        <v>11</v>
      </c>
      <c r="W94" s="14" t="str">
        <f t="shared" si="16"/>
        <v/>
      </c>
      <c r="X94" s="84"/>
      <c r="Y94" s="84"/>
      <c r="Z94" s="84"/>
      <c r="AA94" s="84"/>
      <c r="AB94" s="84"/>
    </row>
    <row r="95" spans="1:28" x14ac:dyDescent="0.25">
      <c r="A95" s="12">
        <v>94</v>
      </c>
      <c r="B95" s="12" t="s">
        <v>256</v>
      </c>
      <c r="C95" s="42" t="s">
        <v>266</v>
      </c>
      <c r="D95" s="42" t="s">
        <v>267</v>
      </c>
      <c r="E95" s="42" t="s">
        <v>268</v>
      </c>
      <c r="F95" s="42">
        <v>55</v>
      </c>
      <c r="G95" s="12">
        <v>78</v>
      </c>
      <c r="H95" s="3">
        <f t="shared" si="10"/>
        <v>70.512820512820511</v>
      </c>
      <c r="I95" s="6">
        <v>1</v>
      </c>
      <c r="K95" s="14">
        <f t="shared" si="13"/>
        <v>70.512820512820511</v>
      </c>
      <c r="L95" s="14" t="str">
        <f t="shared" si="14"/>
        <v/>
      </c>
      <c r="N95" s="3">
        <f>AVERAGE(H92:H95)</f>
        <v>83.012820512820511</v>
      </c>
      <c r="O95" s="14">
        <f>MAX(H92:H95)</f>
        <v>92.307692307692307</v>
      </c>
      <c r="P95" s="3">
        <f>MIN(H92:H95)</f>
        <v>70.512820512820511</v>
      </c>
      <c r="Q95" s="3">
        <f>O95-P95</f>
        <v>21.794871794871796</v>
      </c>
      <c r="S95" s="12">
        <f t="shared" si="17"/>
        <v>16</v>
      </c>
      <c r="U95" s="84"/>
      <c r="V95" s="14">
        <f t="shared" si="15"/>
        <v>16</v>
      </c>
      <c r="W95" s="14" t="str">
        <f t="shared" si="16"/>
        <v/>
      </c>
      <c r="X95" s="84"/>
      <c r="Y95" s="3">
        <f>AVERAGE(S92:S95)</f>
        <v>10.5</v>
      </c>
      <c r="Z95" s="14">
        <f>MAX(S92:S95)</f>
        <v>16</v>
      </c>
      <c r="AA95" s="3">
        <f>MIN(S92:S95)</f>
        <v>4</v>
      </c>
      <c r="AB95" s="3">
        <f>Z95-AA95</f>
        <v>12</v>
      </c>
    </row>
    <row r="96" spans="1:28" x14ac:dyDescent="0.25">
      <c r="A96" s="12">
        <v>95</v>
      </c>
      <c r="B96" s="12" t="s">
        <v>256</v>
      </c>
      <c r="C96" s="43" t="s">
        <v>269</v>
      </c>
      <c r="D96" s="43" t="s">
        <v>270</v>
      </c>
      <c r="E96" s="43" t="s">
        <v>80</v>
      </c>
      <c r="F96" s="43">
        <v>70</v>
      </c>
      <c r="G96" s="12">
        <v>78</v>
      </c>
      <c r="H96" s="3">
        <f t="shared" si="10"/>
        <v>89.743589743589752</v>
      </c>
      <c r="I96" s="6">
        <v>2</v>
      </c>
      <c r="J96" t="s">
        <v>2</v>
      </c>
      <c r="K96" s="14" t="str">
        <f t="shared" si="13"/>
        <v/>
      </c>
      <c r="L96" s="14">
        <f t="shared" si="14"/>
        <v>89.743589743589752</v>
      </c>
      <c r="M96">
        <v>0</v>
      </c>
      <c r="S96" s="12">
        <f t="shared" si="17"/>
        <v>7</v>
      </c>
      <c r="U96" s="84" t="s">
        <v>2</v>
      </c>
      <c r="V96" s="14" t="str">
        <f t="shared" si="15"/>
        <v/>
      </c>
      <c r="W96" s="14">
        <f t="shared" si="16"/>
        <v>7</v>
      </c>
      <c r="X96" s="84">
        <v>0</v>
      </c>
      <c r="Y96" s="84"/>
      <c r="Z96" s="84"/>
      <c r="AA96" s="84"/>
      <c r="AB96" s="84"/>
    </row>
    <row r="97" spans="1:28" x14ac:dyDescent="0.25">
      <c r="A97" s="12">
        <v>96</v>
      </c>
      <c r="B97" s="12" t="s">
        <v>256</v>
      </c>
      <c r="C97" s="43" t="s">
        <v>271</v>
      </c>
      <c r="D97" s="43" t="s">
        <v>272</v>
      </c>
      <c r="E97" s="43" t="s">
        <v>218</v>
      </c>
      <c r="F97" s="43">
        <v>68</v>
      </c>
      <c r="G97" s="12">
        <v>78</v>
      </c>
      <c r="H97" s="3">
        <f t="shared" si="10"/>
        <v>87.179487179487182</v>
      </c>
      <c r="I97" s="6">
        <v>2</v>
      </c>
      <c r="K97" s="14">
        <f t="shared" si="13"/>
        <v>87.179487179487182</v>
      </c>
      <c r="L97" s="14" t="str">
        <f t="shared" si="14"/>
        <v/>
      </c>
      <c r="S97" s="12">
        <f t="shared" si="17"/>
        <v>8</v>
      </c>
      <c r="U97" s="84"/>
      <c r="V97" s="14">
        <f t="shared" si="15"/>
        <v>8</v>
      </c>
      <c r="W97" s="14" t="str">
        <f t="shared" si="16"/>
        <v/>
      </c>
      <c r="X97" s="84"/>
      <c r="Y97" s="84"/>
      <c r="Z97" s="84"/>
      <c r="AA97" s="84"/>
      <c r="AB97" s="84"/>
    </row>
    <row r="98" spans="1:28" x14ac:dyDescent="0.25">
      <c r="A98" s="12">
        <v>97</v>
      </c>
      <c r="B98" s="12" t="s">
        <v>256</v>
      </c>
      <c r="C98" s="43" t="s">
        <v>273</v>
      </c>
      <c r="D98" s="43" t="s">
        <v>274</v>
      </c>
      <c r="E98" s="43" t="s">
        <v>275</v>
      </c>
      <c r="F98" s="43">
        <v>74</v>
      </c>
      <c r="G98" s="12">
        <v>78</v>
      </c>
      <c r="H98" s="3">
        <f t="shared" si="10"/>
        <v>94.871794871794862</v>
      </c>
      <c r="I98" s="6">
        <v>2</v>
      </c>
      <c r="K98" s="14">
        <f t="shared" si="13"/>
        <v>94.871794871794862</v>
      </c>
      <c r="L98" s="14" t="str">
        <f t="shared" si="14"/>
        <v/>
      </c>
      <c r="S98" s="12">
        <f t="shared" si="17"/>
        <v>2</v>
      </c>
      <c r="U98" s="84"/>
      <c r="V98" s="14">
        <f t="shared" si="15"/>
        <v>2</v>
      </c>
      <c r="W98" s="14" t="str">
        <f t="shared" si="16"/>
        <v/>
      </c>
      <c r="X98" s="84"/>
      <c r="Y98" s="84"/>
      <c r="Z98" s="84"/>
      <c r="AA98" s="84"/>
      <c r="AB98" s="84"/>
    </row>
    <row r="99" spans="1:28" x14ac:dyDescent="0.25">
      <c r="A99" s="12">
        <v>98</v>
      </c>
      <c r="B99" s="12" t="s">
        <v>256</v>
      </c>
      <c r="C99" s="43" t="s">
        <v>276</v>
      </c>
      <c r="D99" s="43" t="s">
        <v>277</v>
      </c>
      <c r="E99" s="43" t="s">
        <v>278</v>
      </c>
      <c r="F99" s="43">
        <v>65</v>
      </c>
      <c r="G99" s="12">
        <v>78</v>
      </c>
      <c r="H99" s="3">
        <f t="shared" si="10"/>
        <v>83.333333333333343</v>
      </c>
      <c r="I99" s="6">
        <v>2</v>
      </c>
      <c r="K99" s="14">
        <f t="shared" si="13"/>
        <v>83.333333333333343</v>
      </c>
      <c r="L99" s="14" t="str">
        <f t="shared" si="14"/>
        <v/>
      </c>
      <c r="N99" s="3">
        <f>AVERAGE(H96:H99)</f>
        <v>88.782051282051299</v>
      </c>
      <c r="O99" s="14">
        <f>MAX(H96:H99)</f>
        <v>94.871794871794862</v>
      </c>
      <c r="P99" s="3">
        <f>MIN(H96:H99)</f>
        <v>83.333333333333343</v>
      </c>
      <c r="Q99" s="3">
        <f>O99-P99</f>
        <v>11.538461538461519</v>
      </c>
      <c r="S99" s="12">
        <f t="shared" si="17"/>
        <v>14</v>
      </c>
      <c r="U99" s="84"/>
      <c r="V99" s="14">
        <f t="shared" si="15"/>
        <v>14</v>
      </c>
      <c r="W99" s="14" t="str">
        <f t="shared" si="16"/>
        <v/>
      </c>
      <c r="X99" s="84"/>
      <c r="Y99" s="3">
        <f>AVERAGE(S96:S99)</f>
        <v>7.75</v>
      </c>
      <c r="Z99" s="14">
        <f>MAX(S96:S99)</f>
        <v>14</v>
      </c>
      <c r="AA99" s="3">
        <f>MIN(S96:S99)</f>
        <v>2</v>
      </c>
      <c r="AB99" s="3">
        <f>Z99-AA99</f>
        <v>12</v>
      </c>
    </row>
    <row r="100" spans="1:28" x14ac:dyDescent="0.25">
      <c r="A100" s="12">
        <v>99</v>
      </c>
      <c r="B100" s="12" t="s">
        <v>256</v>
      </c>
      <c r="C100" s="44" t="s">
        <v>279</v>
      </c>
      <c r="D100" s="44" t="s">
        <v>280</v>
      </c>
      <c r="E100" s="44" t="s">
        <v>281</v>
      </c>
      <c r="F100" s="44">
        <v>72</v>
      </c>
      <c r="G100" s="12">
        <v>78</v>
      </c>
      <c r="H100" s="3">
        <f t="shared" si="10"/>
        <v>92.307692307692307</v>
      </c>
      <c r="I100" s="6">
        <v>3</v>
      </c>
      <c r="K100" s="14">
        <f t="shared" si="13"/>
        <v>92.307692307692307</v>
      </c>
      <c r="L100" s="14" t="str">
        <f t="shared" si="14"/>
        <v/>
      </c>
      <c r="S100" s="12">
        <f t="shared" si="17"/>
        <v>4</v>
      </c>
      <c r="U100" s="84"/>
      <c r="V100" s="14">
        <f t="shared" si="15"/>
        <v>4</v>
      </c>
      <c r="W100" s="14" t="str">
        <f t="shared" si="16"/>
        <v/>
      </c>
      <c r="X100" s="84"/>
      <c r="Y100" s="84"/>
      <c r="Z100" s="84"/>
      <c r="AA100" s="84"/>
      <c r="AB100" s="84"/>
    </row>
    <row r="101" spans="1:28" x14ac:dyDescent="0.25">
      <c r="A101" s="12">
        <v>100</v>
      </c>
      <c r="B101" s="12" t="s">
        <v>256</v>
      </c>
      <c r="C101" s="44" t="s">
        <v>282</v>
      </c>
      <c r="D101" s="44" t="s">
        <v>283</v>
      </c>
      <c r="E101" s="44" t="s">
        <v>284</v>
      </c>
      <c r="F101" s="44">
        <v>67</v>
      </c>
      <c r="G101" s="12">
        <v>78</v>
      </c>
      <c r="H101" s="3">
        <f t="shared" si="10"/>
        <v>85.897435897435898</v>
      </c>
      <c r="I101" s="6">
        <v>3</v>
      </c>
      <c r="K101" s="14">
        <f t="shared" si="13"/>
        <v>85.897435897435898</v>
      </c>
      <c r="L101" s="14" t="str">
        <f t="shared" si="14"/>
        <v/>
      </c>
      <c r="S101" s="12">
        <f t="shared" si="17"/>
        <v>10</v>
      </c>
      <c r="U101" s="84"/>
      <c r="V101" s="14">
        <f t="shared" si="15"/>
        <v>10</v>
      </c>
      <c r="W101" s="14" t="str">
        <f t="shared" si="16"/>
        <v/>
      </c>
      <c r="X101" s="84"/>
      <c r="Y101" s="84"/>
      <c r="Z101" s="84"/>
      <c r="AA101" s="84"/>
      <c r="AB101" s="84"/>
    </row>
    <row r="102" spans="1:28" x14ac:dyDescent="0.25">
      <c r="A102" s="12">
        <v>101</v>
      </c>
      <c r="B102" s="12" t="s">
        <v>256</v>
      </c>
      <c r="C102" s="44" t="s">
        <v>285</v>
      </c>
      <c r="D102" s="44" t="s">
        <v>286</v>
      </c>
      <c r="E102" s="44" t="s">
        <v>287</v>
      </c>
      <c r="F102" s="44">
        <v>64</v>
      </c>
      <c r="G102" s="12">
        <v>78</v>
      </c>
      <c r="H102" s="3">
        <f t="shared" si="10"/>
        <v>82.051282051282044</v>
      </c>
      <c r="I102" s="6">
        <v>3</v>
      </c>
      <c r="J102" t="s">
        <v>2</v>
      </c>
      <c r="K102" s="14" t="str">
        <f t="shared" si="13"/>
        <v/>
      </c>
      <c r="L102" s="14">
        <f t="shared" si="14"/>
        <v>82.051282051282044</v>
      </c>
      <c r="M102">
        <v>0</v>
      </c>
      <c r="S102" s="12">
        <f t="shared" si="17"/>
        <v>15</v>
      </c>
      <c r="U102" s="84" t="s">
        <v>2</v>
      </c>
      <c r="V102" s="14" t="str">
        <f t="shared" si="15"/>
        <v/>
      </c>
      <c r="W102" s="14">
        <f t="shared" si="16"/>
        <v>15</v>
      </c>
      <c r="X102" s="84">
        <v>0</v>
      </c>
      <c r="Y102" s="84"/>
      <c r="Z102" s="84"/>
      <c r="AA102" s="84"/>
      <c r="AB102" s="84"/>
    </row>
    <row r="103" spans="1:28" x14ac:dyDescent="0.25">
      <c r="A103" s="12">
        <v>102</v>
      </c>
      <c r="B103" s="12" t="s">
        <v>256</v>
      </c>
      <c r="C103" s="44" t="s">
        <v>288</v>
      </c>
      <c r="D103" s="44" t="s">
        <v>289</v>
      </c>
      <c r="E103" s="44" t="s">
        <v>167</v>
      </c>
      <c r="F103" s="44">
        <v>71</v>
      </c>
      <c r="G103" s="12">
        <v>78</v>
      </c>
      <c r="H103" s="3">
        <f t="shared" si="10"/>
        <v>91.025641025641022</v>
      </c>
      <c r="I103" s="6">
        <v>3</v>
      </c>
      <c r="K103" s="14">
        <f t="shared" si="13"/>
        <v>91.025641025641022</v>
      </c>
      <c r="L103" s="14" t="str">
        <f t="shared" si="14"/>
        <v/>
      </c>
      <c r="N103" s="3">
        <f>AVERAGE(H100:H103)</f>
        <v>87.820512820512818</v>
      </c>
      <c r="O103" s="14">
        <f>MAX(H100:H103)</f>
        <v>92.307692307692307</v>
      </c>
      <c r="P103" s="3">
        <f>MIN(H100:H103)</f>
        <v>82.051282051282044</v>
      </c>
      <c r="Q103" s="3">
        <f>O103-P103</f>
        <v>10.256410256410263</v>
      </c>
      <c r="S103" s="12">
        <f t="shared" si="17"/>
        <v>6</v>
      </c>
      <c r="U103" s="84"/>
      <c r="V103" s="14">
        <f t="shared" si="15"/>
        <v>6</v>
      </c>
      <c r="W103" s="14" t="str">
        <f t="shared" si="16"/>
        <v/>
      </c>
      <c r="X103" s="84"/>
      <c r="Y103" s="3">
        <f>AVERAGE(S100:S103)</f>
        <v>8.75</v>
      </c>
      <c r="Z103" s="14">
        <f>MAX(S100:S103)</f>
        <v>15</v>
      </c>
      <c r="AA103" s="3">
        <f>MIN(S100:S103)</f>
        <v>4</v>
      </c>
      <c r="AB103" s="3">
        <f>Z103-AA103</f>
        <v>11</v>
      </c>
    </row>
    <row r="104" spans="1:28" x14ac:dyDescent="0.25">
      <c r="A104" s="12">
        <v>103</v>
      </c>
      <c r="B104" s="12" t="s">
        <v>256</v>
      </c>
      <c r="C104" s="45" t="s">
        <v>290</v>
      </c>
      <c r="D104" s="45" t="s">
        <v>291</v>
      </c>
      <c r="E104" s="45" t="s">
        <v>292</v>
      </c>
      <c r="F104" s="45">
        <v>68</v>
      </c>
      <c r="G104" s="12">
        <v>78</v>
      </c>
      <c r="H104" s="3">
        <f t="shared" si="10"/>
        <v>87.179487179487182</v>
      </c>
      <c r="I104" s="6">
        <v>4</v>
      </c>
      <c r="K104" s="14">
        <f t="shared" si="13"/>
        <v>87.179487179487182</v>
      </c>
      <c r="L104" s="14" t="str">
        <f t="shared" si="14"/>
        <v/>
      </c>
      <c r="S104" s="12">
        <f t="shared" si="17"/>
        <v>8</v>
      </c>
      <c r="U104" s="84"/>
      <c r="V104" s="14">
        <f t="shared" si="15"/>
        <v>8</v>
      </c>
      <c r="W104" s="14" t="str">
        <f t="shared" si="16"/>
        <v/>
      </c>
      <c r="X104" s="84"/>
      <c r="Y104" s="84"/>
      <c r="Z104" s="84"/>
      <c r="AA104" s="84"/>
      <c r="AB104" s="84"/>
    </row>
    <row r="105" spans="1:28" x14ac:dyDescent="0.25">
      <c r="A105" s="12">
        <v>104</v>
      </c>
      <c r="B105" s="12" t="s">
        <v>256</v>
      </c>
      <c r="C105" s="45" t="s">
        <v>293</v>
      </c>
      <c r="D105" s="45" t="s">
        <v>294</v>
      </c>
      <c r="E105" s="45" t="s">
        <v>127</v>
      </c>
      <c r="F105" s="45">
        <v>78</v>
      </c>
      <c r="G105" s="12">
        <v>78</v>
      </c>
      <c r="H105" s="3">
        <f t="shared" si="10"/>
        <v>100</v>
      </c>
      <c r="I105" s="6">
        <v>4</v>
      </c>
      <c r="K105" s="14">
        <f t="shared" si="13"/>
        <v>100</v>
      </c>
      <c r="L105" s="14" t="str">
        <f t="shared" si="14"/>
        <v/>
      </c>
      <c r="S105" s="12">
        <f t="shared" si="17"/>
        <v>1</v>
      </c>
      <c r="U105" s="84"/>
      <c r="V105" s="14">
        <f t="shared" si="15"/>
        <v>1</v>
      </c>
      <c r="W105" s="14" t="str">
        <f t="shared" si="16"/>
        <v/>
      </c>
      <c r="X105" s="84"/>
      <c r="Y105" s="84"/>
      <c r="Z105" s="84"/>
      <c r="AA105" s="84"/>
      <c r="AB105" s="84"/>
    </row>
    <row r="106" spans="1:28" x14ac:dyDescent="0.25">
      <c r="A106" s="12">
        <v>105</v>
      </c>
      <c r="B106" s="12" t="s">
        <v>256</v>
      </c>
      <c r="C106" s="45" t="s">
        <v>295</v>
      </c>
      <c r="D106" s="45" t="s">
        <v>296</v>
      </c>
      <c r="E106" s="45" t="s">
        <v>284</v>
      </c>
      <c r="F106" s="45">
        <v>73</v>
      </c>
      <c r="G106" s="12">
        <v>78</v>
      </c>
      <c r="H106" s="3">
        <f t="shared" si="10"/>
        <v>93.589743589743591</v>
      </c>
      <c r="I106" s="6">
        <v>4</v>
      </c>
      <c r="J106" t="s">
        <v>2</v>
      </c>
      <c r="K106" s="14" t="str">
        <f t="shared" si="13"/>
        <v/>
      </c>
      <c r="L106" s="14">
        <f t="shared" si="14"/>
        <v>93.589743589743591</v>
      </c>
      <c r="M106">
        <v>0</v>
      </c>
      <c r="S106" s="12">
        <f t="shared" si="17"/>
        <v>3</v>
      </c>
      <c r="U106" s="84" t="s">
        <v>2</v>
      </c>
      <c r="V106" s="14" t="str">
        <f t="shared" si="15"/>
        <v/>
      </c>
      <c r="W106" s="14">
        <f t="shared" si="16"/>
        <v>3</v>
      </c>
      <c r="X106" s="84">
        <v>0</v>
      </c>
      <c r="Y106" s="84"/>
      <c r="Z106" s="84"/>
      <c r="AA106" s="84"/>
      <c r="AB106" s="84"/>
    </row>
    <row r="107" spans="1:28" s="5" customFormat="1" ht="15.75" thickBot="1" x14ac:dyDescent="0.3">
      <c r="A107" s="12">
        <v>106</v>
      </c>
      <c r="B107" s="5" t="s">
        <v>256</v>
      </c>
      <c r="C107" s="5" t="s">
        <v>297</v>
      </c>
      <c r="D107" s="5" t="s">
        <v>298</v>
      </c>
      <c r="E107" s="5" t="s">
        <v>74</v>
      </c>
      <c r="F107" s="5">
        <v>66</v>
      </c>
      <c r="G107" s="5">
        <v>78</v>
      </c>
      <c r="H107" s="2">
        <f t="shared" si="10"/>
        <v>84.615384615384613</v>
      </c>
      <c r="I107" s="6">
        <v>4</v>
      </c>
      <c r="K107" s="2">
        <f t="shared" ref="K107" si="18">IF(ISBLANK(J107),H107,"")</f>
        <v>84.615384615384613</v>
      </c>
      <c r="L107" s="2" t="str">
        <f t="shared" ref="L107" si="19">IF(ISBLANK(J107),"",H107)</f>
        <v/>
      </c>
      <c r="M107" s="12"/>
      <c r="N107" s="3">
        <f>AVERAGE(H104:H107)</f>
        <v>91.34615384615384</v>
      </c>
      <c r="O107" s="14">
        <f>MAX(H104:H107)</f>
        <v>100</v>
      </c>
      <c r="P107" s="3">
        <f>MIN(H104:H107)</f>
        <v>84.615384615384613</v>
      </c>
      <c r="Q107" s="3">
        <f>O107-P107</f>
        <v>15.384615384615387</v>
      </c>
      <c r="S107" s="12">
        <f t="shared" si="17"/>
        <v>11</v>
      </c>
      <c r="V107" s="2">
        <f t="shared" si="15"/>
        <v>11</v>
      </c>
      <c r="W107" s="14" t="str">
        <f t="shared" si="16"/>
        <v/>
      </c>
      <c r="Y107" s="3">
        <f>AVERAGE(S104:S107)</f>
        <v>5.75</v>
      </c>
      <c r="Z107" s="14">
        <f>MAX(S104:S107)</f>
        <v>11</v>
      </c>
      <c r="AA107" s="3">
        <f>MIN(S104:S107)</f>
        <v>1</v>
      </c>
      <c r="AB107" s="3">
        <f>Z107-AA107</f>
        <v>10</v>
      </c>
    </row>
    <row r="108" spans="1:28" s="7" customFormat="1" ht="15.75" thickBot="1" x14ac:dyDescent="0.3">
      <c r="A108" s="12">
        <v>107</v>
      </c>
      <c r="H108" s="9"/>
      <c r="I108" s="17">
        <v>4</v>
      </c>
      <c r="J108" s="7">
        <f>COUNTA(J92:J107)/COUNT(H92:H107)</f>
        <v>0.25</v>
      </c>
      <c r="K108" s="9">
        <f>AVERAGE(K92:K107)</f>
        <v>87.179487179487168</v>
      </c>
      <c r="L108" s="9">
        <f>AVERAGE(L92:L107)</f>
        <v>89.42307692307692</v>
      </c>
      <c r="M108" s="11">
        <f>AVERAGE(M92:M107)</f>
        <v>0.25</v>
      </c>
      <c r="N108" s="7">
        <f>_xlfn.STDEV.P(N92:N107)</f>
        <v>3.0183987502944496</v>
      </c>
      <c r="O108" s="9">
        <f t="shared" ref="O108:Q108" si="20">AVERAGE(O92:O107)</f>
        <v>94.871794871794876</v>
      </c>
      <c r="P108" s="9">
        <f t="shared" si="20"/>
        <v>80.128205128205138</v>
      </c>
      <c r="Q108" s="9">
        <f t="shared" si="20"/>
        <v>14.743589743589741</v>
      </c>
      <c r="U108" s="7">
        <f>COUNTA(U92:U107)/COUNT(S92:S107)</f>
        <v>0.25</v>
      </c>
      <c r="V108" s="9">
        <f>AVERAGE(V92:V107)</f>
        <v>8.5</v>
      </c>
      <c r="W108" s="11">
        <f>1-(AVERAGE(W92:W107)/COUNT(S92:S107))</f>
        <v>0.546875</v>
      </c>
      <c r="X108" s="9">
        <f>AVERAGE(X92:X107)</f>
        <v>0.25</v>
      </c>
      <c r="Y108" s="7">
        <f>_xlfn.STDEV.P(Y92:Y107)</f>
        <v>1.7173289580042608</v>
      </c>
      <c r="Z108" s="11">
        <f>1-((AVERAGE(Z92:Z107)/COUNT($S$92:$S$107)))</f>
        <v>0.125</v>
      </c>
      <c r="AA108" s="11">
        <f>1-((AVERAGE(AA92:AA107)/COUNT($S$92:$S$107)))</f>
        <v>0.828125</v>
      </c>
      <c r="AB108" s="9">
        <f t="shared" ref="AB108" si="21">AVERAGE(AB92:AB107)</f>
        <v>11.25</v>
      </c>
    </row>
    <row r="109" spans="1:28" x14ac:dyDescent="0.25">
      <c r="A109" s="12">
        <v>108</v>
      </c>
      <c r="B109" s="12" t="s">
        <v>299</v>
      </c>
      <c r="C109" s="47" t="s">
        <v>300</v>
      </c>
      <c r="D109" s="47" t="s">
        <v>301</v>
      </c>
      <c r="E109" s="47" t="s">
        <v>302</v>
      </c>
      <c r="F109" s="47">
        <v>71</v>
      </c>
      <c r="G109" s="12">
        <v>78</v>
      </c>
      <c r="H109" s="3">
        <f t="shared" si="10"/>
        <v>91.025641025641022</v>
      </c>
      <c r="I109" s="6">
        <v>1</v>
      </c>
      <c r="J109" s="52" t="s">
        <v>2</v>
      </c>
      <c r="K109" s="14" t="str">
        <f t="shared" ref="K109:K124" si="22">IF(ISBLANK(J109),H109,"")</f>
        <v/>
      </c>
      <c r="L109" s="14">
        <f t="shared" ref="L109:L124" si="23">IF(ISBLANK(J109),"",H109)</f>
        <v>91.025641025641022</v>
      </c>
      <c r="M109">
        <v>0</v>
      </c>
      <c r="S109" s="12">
        <f t="shared" ref="S109:S126" si="24">RANK(H109,$H$109:$H$126)</f>
        <v>6</v>
      </c>
      <c r="U109" s="84" t="s">
        <v>2</v>
      </c>
      <c r="V109" s="14" t="str">
        <f>IF(ISBLANK(U109),S109,"")</f>
        <v/>
      </c>
      <c r="W109" s="14">
        <f>IF(ISBLANK(U109),"",S109)</f>
        <v>6</v>
      </c>
      <c r="X109" s="84">
        <v>0</v>
      </c>
      <c r="Y109" s="84"/>
      <c r="Z109" s="84"/>
      <c r="AA109" s="84"/>
      <c r="AB109" s="84"/>
    </row>
    <row r="110" spans="1:28" x14ac:dyDescent="0.25">
      <c r="A110" s="12">
        <v>109</v>
      </c>
      <c r="B110" s="12" t="s">
        <v>299</v>
      </c>
      <c r="C110" s="47" t="s">
        <v>303</v>
      </c>
      <c r="D110" s="47" t="s">
        <v>304</v>
      </c>
      <c r="E110" s="47" t="s">
        <v>121</v>
      </c>
      <c r="F110" s="47">
        <v>72</v>
      </c>
      <c r="G110" s="12">
        <v>78</v>
      </c>
      <c r="H110" s="3">
        <f t="shared" si="10"/>
        <v>92.307692307692307</v>
      </c>
      <c r="I110" s="6">
        <v>1</v>
      </c>
      <c r="K110" s="14">
        <f t="shared" si="22"/>
        <v>92.307692307692307</v>
      </c>
      <c r="L110" s="14" t="str">
        <f t="shared" si="23"/>
        <v/>
      </c>
      <c r="S110" s="12">
        <f t="shared" si="24"/>
        <v>4</v>
      </c>
      <c r="U110" s="84"/>
      <c r="V110" s="14">
        <f>IF(ISBLANK(U110),S110,"")</f>
        <v>4</v>
      </c>
      <c r="W110" s="14" t="str">
        <f>IF(ISBLANK(U110),"",S110)</f>
        <v/>
      </c>
      <c r="X110" s="84"/>
      <c r="Y110" s="84"/>
      <c r="Z110" s="84"/>
      <c r="AA110" s="84"/>
      <c r="AB110" s="84"/>
    </row>
    <row r="111" spans="1:28" x14ac:dyDescent="0.25">
      <c r="A111" s="12">
        <v>110</v>
      </c>
      <c r="B111" s="12" t="s">
        <v>299</v>
      </c>
      <c r="C111" s="47" t="s">
        <v>305</v>
      </c>
      <c r="D111" s="47" t="s">
        <v>306</v>
      </c>
      <c r="E111" s="47" t="s">
        <v>307</v>
      </c>
      <c r="F111" s="47">
        <v>74</v>
      </c>
      <c r="G111" s="12">
        <v>78</v>
      </c>
      <c r="H111" s="3">
        <f t="shared" si="10"/>
        <v>94.871794871794862</v>
      </c>
      <c r="I111" s="6">
        <v>1</v>
      </c>
      <c r="K111" s="14">
        <f t="shared" si="22"/>
        <v>94.871794871794862</v>
      </c>
      <c r="L111" s="14" t="str">
        <f t="shared" si="23"/>
        <v/>
      </c>
      <c r="S111" s="12">
        <f>RANK(H111,$H$109:$H$126)</f>
        <v>2</v>
      </c>
      <c r="U111" s="84"/>
      <c r="V111" s="14">
        <f>IF(ISBLANK(U111),S111,"")</f>
        <v>2</v>
      </c>
      <c r="W111" s="14" t="str">
        <f>IF(ISBLANK(U111),"",S111)</f>
        <v/>
      </c>
      <c r="X111" s="84"/>
      <c r="Y111" s="84"/>
      <c r="Z111" s="84"/>
      <c r="AA111" s="84"/>
      <c r="AB111" s="84"/>
    </row>
    <row r="112" spans="1:28" x14ac:dyDescent="0.25">
      <c r="A112" s="12">
        <v>111</v>
      </c>
      <c r="B112" s="12" t="s">
        <v>299</v>
      </c>
      <c r="C112" s="47" t="s">
        <v>308</v>
      </c>
      <c r="D112" s="47" t="s">
        <v>309</v>
      </c>
      <c r="E112" s="47" t="s">
        <v>80</v>
      </c>
      <c r="F112" s="47">
        <v>73</v>
      </c>
      <c r="G112" s="12">
        <v>78</v>
      </c>
      <c r="H112" s="3">
        <f t="shared" si="10"/>
        <v>93.589743589743591</v>
      </c>
      <c r="I112" s="6">
        <v>1</v>
      </c>
      <c r="K112" s="14">
        <f t="shared" si="22"/>
        <v>93.589743589743591</v>
      </c>
      <c r="L112" s="14" t="str">
        <f t="shared" si="23"/>
        <v/>
      </c>
      <c r="N112" s="3">
        <f>AVERAGE(H109:H112)</f>
        <v>92.948717948717942</v>
      </c>
      <c r="O112" s="14">
        <f>MAX(H109:H112)</f>
        <v>94.871794871794862</v>
      </c>
      <c r="P112" s="3">
        <f>MIN(H109:H112)</f>
        <v>91.025641025641022</v>
      </c>
      <c r="Q112" s="3">
        <f>O112-P112</f>
        <v>3.8461538461538396</v>
      </c>
      <c r="S112" s="12">
        <f t="shared" si="24"/>
        <v>3</v>
      </c>
      <c r="U112" s="84"/>
      <c r="V112" s="14">
        <f>IF(ISBLANK(U112),S112,"")</f>
        <v>3</v>
      </c>
      <c r="W112" s="14" t="str">
        <f>IF(ISBLANK(U112),"",S112)</f>
        <v/>
      </c>
      <c r="X112" s="84"/>
      <c r="Y112" s="3">
        <f>AVERAGE(S109:S112)</f>
        <v>3.75</v>
      </c>
      <c r="Z112" s="14">
        <f>MAX(S109:S112)</f>
        <v>6</v>
      </c>
      <c r="AA112" s="3">
        <f>MIN(S109:S112)</f>
        <v>2</v>
      </c>
      <c r="AB112" s="3">
        <f>Z112-AA112</f>
        <v>4</v>
      </c>
    </row>
    <row r="113" spans="1:28" x14ac:dyDescent="0.25">
      <c r="A113" s="12">
        <v>112</v>
      </c>
      <c r="B113" s="12" t="s">
        <v>299</v>
      </c>
      <c r="C113" s="48" t="s">
        <v>310</v>
      </c>
      <c r="D113" s="48" t="s">
        <v>311</v>
      </c>
      <c r="E113" s="48" t="s">
        <v>165</v>
      </c>
      <c r="F113" s="48">
        <v>54</v>
      </c>
      <c r="G113" s="12">
        <v>78</v>
      </c>
      <c r="H113" s="3">
        <f t="shared" si="10"/>
        <v>69.230769230769226</v>
      </c>
      <c r="I113" s="6">
        <v>2</v>
      </c>
      <c r="K113" s="14">
        <f t="shared" si="22"/>
        <v>69.230769230769226</v>
      </c>
      <c r="L113" s="14" t="str">
        <f t="shared" si="23"/>
        <v/>
      </c>
      <c r="S113" s="12">
        <f t="shared" si="24"/>
        <v>17</v>
      </c>
      <c r="U113" s="84"/>
      <c r="V113" s="14">
        <f>IF(ISBLANK(U113),S113,"")</f>
        <v>17</v>
      </c>
      <c r="W113" s="14" t="str">
        <f>IF(ISBLANK(U113),"",S113)</f>
        <v/>
      </c>
      <c r="X113" s="84"/>
      <c r="Y113" s="84"/>
      <c r="Z113" s="84"/>
      <c r="AA113" s="84"/>
      <c r="AB113" s="84"/>
    </row>
    <row r="114" spans="1:28" x14ac:dyDescent="0.25">
      <c r="A114" s="12">
        <v>113</v>
      </c>
      <c r="B114" s="12" t="s">
        <v>299</v>
      </c>
      <c r="C114" s="48" t="s">
        <v>312</v>
      </c>
      <c r="D114" s="48" t="s">
        <v>313</v>
      </c>
      <c r="E114" s="48" t="s">
        <v>13</v>
      </c>
      <c r="F114" s="48">
        <v>72</v>
      </c>
      <c r="G114" s="12">
        <v>78</v>
      </c>
      <c r="H114" s="3">
        <f t="shared" si="10"/>
        <v>92.307692307692307</v>
      </c>
      <c r="I114" s="6">
        <v>2</v>
      </c>
      <c r="J114" t="s">
        <v>2</v>
      </c>
      <c r="K114" s="14" t="str">
        <f t="shared" si="22"/>
        <v/>
      </c>
      <c r="L114" s="14">
        <f t="shared" si="23"/>
        <v>92.307692307692307</v>
      </c>
      <c r="M114">
        <v>1</v>
      </c>
      <c r="S114" s="12">
        <f t="shared" si="24"/>
        <v>4</v>
      </c>
      <c r="U114" s="84" t="s">
        <v>2</v>
      </c>
      <c r="V114" s="14" t="str">
        <f>IF(ISBLANK(U114),S114,"")</f>
        <v/>
      </c>
      <c r="W114" s="14">
        <f>IF(ISBLANK(U114),"",S114)</f>
        <v>4</v>
      </c>
      <c r="X114" s="84">
        <v>1</v>
      </c>
      <c r="Y114" s="84"/>
      <c r="Z114" s="84"/>
      <c r="AA114" s="84"/>
      <c r="AB114" s="84"/>
    </row>
    <row r="115" spans="1:28" x14ac:dyDescent="0.25">
      <c r="A115" s="12">
        <v>114</v>
      </c>
      <c r="B115" s="12" t="s">
        <v>299</v>
      </c>
      <c r="C115" s="48" t="s">
        <v>314</v>
      </c>
      <c r="D115" s="48" t="s">
        <v>315</v>
      </c>
      <c r="E115" s="48" t="s">
        <v>292</v>
      </c>
      <c r="F115" s="48">
        <v>66</v>
      </c>
      <c r="G115" s="12">
        <v>78</v>
      </c>
      <c r="H115" s="3">
        <f t="shared" si="10"/>
        <v>84.615384615384613</v>
      </c>
      <c r="I115" s="6">
        <v>2</v>
      </c>
      <c r="K115" s="14">
        <f t="shared" si="22"/>
        <v>84.615384615384613</v>
      </c>
      <c r="L115" s="14" t="str">
        <f t="shared" si="23"/>
        <v/>
      </c>
      <c r="N115" s="3">
        <f>AVERAGE(H113:H115)</f>
        <v>82.051282051282058</v>
      </c>
      <c r="O115" s="14">
        <f>MAX(H113:H115)</f>
        <v>92.307692307692307</v>
      </c>
      <c r="P115" s="3">
        <f>MIN(H113:H115)</f>
        <v>69.230769230769226</v>
      </c>
      <c r="Q115" s="3">
        <f>O115-P115</f>
        <v>23.07692307692308</v>
      </c>
      <c r="S115" s="12">
        <f t="shared" si="24"/>
        <v>11</v>
      </c>
      <c r="U115" s="84"/>
      <c r="V115" s="14">
        <f>IF(ISBLANK(U115),S115,"")</f>
        <v>11</v>
      </c>
      <c r="W115" s="14" t="str">
        <f>IF(ISBLANK(U115),"",S115)</f>
        <v/>
      </c>
      <c r="X115" s="84"/>
      <c r="Y115" s="3">
        <f>AVERAGE(S113:S115)</f>
        <v>10.666666666666666</v>
      </c>
      <c r="Z115" s="14">
        <f>MAX(S113:S115)</f>
        <v>17</v>
      </c>
      <c r="AA115" s="3">
        <f>MIN(S113:S115)</f>
        <v>4</v>
      </c>
      <c r="AB115" s="3">
        <f>Z115-AA115</f>
        <v>13</v>
      </c>
    </row>
    <row r="116" spans="1:28" x14ac:dyDescent="0.25">
      <c r="A116" s="12">
        <v>115</v>
      </c>
      <c r="B116" s="12" t="s">
        <v>299</v>
      </c>
      <c r="C116" s="49" t="s">
        <v>316</v>
      </c>
      <c r="D116" s="49" t="s">
        <v>317</v>
      </c>
      <c r="E116" s="49" t="s">
        <v>275</v>
      </c>
      <c r="F116" s="49">
        <v>56</v>
      </c>
      <c r="G116" s="12">
        <v>78</v>
      </c>
      <c r="H116" s="3">
        <f t="shared" si="10"/>
        <v>71.794871794871796</v>
      </c>
      <c r="I116" s="6">
        <v>3</v>
      </c>
      <c r="J116" t="s">
        <v>2</v>
      </c>
      <c r="K116" s="14" t="str">
        <f t="shared" si="22"/>
        <v/>
      </c>
      <c r="L116" s="14">
        <f t="shared" si="23"/>
        <v>71.794871794871796</v>
      </c>
      <c r="M116">
        <v>0</v>
      </c>
      <c r="S116" s="12">
        <f t="shared" si="24"/>
        <v>16</v>
      </c>
      <c r="U116" s="84" t="s">
        <v>2</v>
      </c>
      <c r="V116" s="14" t="str">
        <f>IF(ISBLANK(U116),S116,"")</f>
        <v/>
      </c>
      <c r="W116" s="14">
        <f>IF(ISBLANK(U116),"",S116)</f>
        <v>16</v>
      </c>
      <c r="X116" s="84">
        <v>0</v>
      </c>
      <c r="Y116" s="84"/>
      <c r="Z116" s="84"/>
      <c r="AA116" s="84"/>
      <c r="AB116" s="84"/>
    </row>
    <row r="117" spans="1:28" x14ac:dyDescent="0.25">
      <c r="A117" s="12">
        <v>116</v>
      </c>
      <c r="B117" s="12" t="s">
        <v>299</v>
      </c>
      <c r="C117" s="49" t="s">
        <v>318</v>
      </c>
      <c r="D117" s="49" t="s">
        <v>315</v>
      </c>
      <c r="E117" s="49" t="s">
        <v>166</v>
      </c>
      <c r="F117" s="49">
        <v>63</v>
      </c>
      <c r="G117" s="12">
        <v>78</v>
      </c>
      <c r="H117" s="3">
        <f t="shared" si="10"/>
        <v>80.769230769230774</v>
      </c>
      <c r="I117" s="6">
        <v>3</v>
      </c>
      <c r="K117" s="14">
        <f t="shared" si="22"/>
        <v>80.769230769230774</v>
      </c>
      <c r="L117" s="14" t="str">
        <f t="shared" si="23"/>
        <v/>
      </c>
      <c r="S117" s="12">
        <f t="shared" si="24"/>
        <v>13</v>
      </c>
      <c r="U117" s="84"/>
      <c r="V117" s="14">
        <f>IF(ISBLANK(U117),S117,"")</f>
        <v>13</v>
      </c>
      <c r="W117" s="14" t="str">
        <f>IF(ISBLANK(U117),"",S117)</f>
        <v/>
      </c>
      <c r="X117" s="84"/>
      <c r="Y117" s="84"/>
      <c r="Z117" s="84"/>
      <c r="AA117" s="84"/>
      <c r="AB117" s="84"/>
    </row>
    <row r="118" spans="1:28" x14ac:dyDescent="0.25">
      <c r="A118" s="12">
        <v>117</v>
      </c>
      <c r="B118" s="12" t="s">
        <v>299</v>
      </c>
      <c r="C118" s="49" t="s">
        <v>319</v>
      </c>
      <c r="D118" s="49" t="s">
        <v>320</v>
      </c>
      <c r="E118" s="49" t="s">
        <v>321</v>
      </c>
      <c r="F118" s="49">
        <v>75</v>
      </c>
      <c r="G118" s="12">
        <v>78</v>
      </c>
      <c r="H118" s="3">
        <f t="shared" si="10"/>
        <v>96.15384615384616</v>
      </c>
      <c r="I118" s="6">
        <v>3</v>
      </c>
      <c r="K118" s="14">
        <f t="shared" si="22"/>
        <v>96.15384615384616</v>
      </c>
      <c r="L118" s="14" t="str">
        <f t="shared" si="23"/>
        <v/>
      </c>
      <c r="N118" s="3">
        <f>AVERAGE(H116:H118)</f>
        <v>82.90598290598291</v>
      </c>
      <c r="O118" s="14">
        <f>MAX(H116:H118)</f>
        <v>96.15384615384616</v>
      </c>
      <c r="P118" s="3">
        <f>MIN(H116:H118)</f>
        <v>71.794871794871796</v>
      </c>
      <c r="Q118" s="3">
        <f>O118-P118</f>
        <v>24.358974358974365</v>
      </c>
      <c r="S118" s="12">
        <f t="shared" si="24"/>
        <v>1</v>
      </c>
      <c r="U118" s="84"/>
      <c r="V118" s="14">
        <f>IF(ISBLANK(U118),S118,"")</f>
        <v>1</v>
      </c>
      <c r="W118" s="14" t="str">
        <f>IF(ISBLANK(U118),"",S118)</f>
        <v/>
      </c>
      <c r="X118" s="84"/>
      <c r="Y118" s="3">
        <f>AVERAGE(S116:S118)</f>
        <v>10</v>
      </c>
      <c r="Z118" s="14">
        <f>MAX(S116:S118)</f>
        <v>16</v>
      </c>
      <c r="AA118" s="3">
        <f>MIN(S116:S118)</f>
        <v>1</v>
      </c>
      <c r="AB118" s="3">
        <f>Z118-AA118</f>
        <v>15</v>
      </c>
    </row>
    <row r="119" spans="1:28" x14ac:dyDescent="0.25">
      <c r="A119" s="12">
        <v>118</v>
      </c>
      <c r="B119" s="12" t="s">
        <v>299</v>
      </c>
      <c r="C119" s="50" t="s">
        <v>322</v>
      </c>
      <c r="D119" s="50" t="s">
        <v>323</v>
      </c>
      <c r="E119" s="50" t="s">
        <v>103</v>
      </c>
      <c r="F119" s="50">
        <v>52</v>
      </c>
      <c r="G119" s="12">
        <v>78</v>
      </c>
      <c r="H119" s="3">
        <f t="shared" si="10"/>
        <v>66.666666666666657</v>
      </c>
      <c r="I119" s="6">
        <v>4</v>
      </c>
      <c r="K119" s="14">
        <f t="shared" si="22"/>
        <v>66.666666666666657</v>
      </c>
      <c r="L119" s="14" t="str">
        <f t="shared" si="23"/>
        <v/>
      </c>
      <c r="S119" s="12">
        <f t="shared" si="24"/>
        <v>18</v>
      </c>
      <c r="U119" s="84"/>
      <c r="V119" s="14">
        <f>IF(ISBLANK(U119),S119,"")</f>
        <v>18</v>
      </c>
      <c r="W119" s="14" t="str">
        <f>IF(ISBLANK(U119),"",S119)</f>
        <v/>
      </c>
      <c r="X119" s="84"/>
      <c r="Y119" s="84"/>
      <c r="Z119" s="84"/>
      <c r="AA119" s="84"/>
      <c r="AB119" s="84"/>
    </row>
    <row r="120" spans="1:28" x14ac:dyDescent="0.25">
      <c r="A120" s="12">
        <v>119</v>
      </c>
      <c r="B120" s="12" t="s">
        <v>299</v>
      </c>
      <c r="C120" s="50" t="s">
        <v>324</v>
      </c>
      <c r="D120" s="50" t="s">
        <v>325</v>
      </c>
      <c r="E120" s="50" t="s">
        <v>326</v>
      </c>
      <c r="F120" s="50">
        <v>69</v>
      </c>
      <c r="G120" s="12">
        <v>78</v>
      </c>
      <c r="H120" s="3">
        <f t="shared" si="10"/>
        <v>88.461538461538453</v>
      </c>
      <c r="I120" s="6">
        <v>4</v>
      </c>
      <c r="K120" s="14">
        <f t="shared" si="22"/>
        <v>88.461538461538453</v>
      </c>
      <c r="L120" s="14" t="str">
        <f t="shared" si="23"/>
        <v/>
      </c>
      <c r="S120" s="12">
        <f t="shared" si="24"/>
        <v>10</v>
      </c>
      <c r="U120" s="84"/>
      <c r="V120" s="14">
        <f>IF(ISBLANK(U120),S120,"")</f>
        <v>10</v>
      </c>
      <c r="W120" s="14" t="str">
        <f>IF(ISBLANK(U120),"",S120)</f>
        <v/>
      </c>
      <c r="X120" s="84"/>
      <c r="Y120" s="84"/>
      <c r="Z120" s="84"/>
      <c r="AA120" s="84"/>
      <c r="AB120" s="84"/>
    </row>
    <row r="121" spans="1:28" x14ac:dyDescent="0.25">
      <c r="A121" s="12">
        <v>120</v>
      </c>
      <c r="B121" s="12" t="s">
        <v>299</v>
      </c>
      <c r="C121" s="50" t="s">
        <v>327</v>
      </c>
      <c r="D121" s="50" t="s">
        <v>328</v>
      </c>
      <c r="E121" s="50" t="s">
        <v>329</v>
      </c>
      <c r="F121" s="50">
        <v>70</v>
      </c>
      <c r="G121" s="12">
        <v>78</v>
      </c>
      <c r="H121" s="3">
        <f t="shared" si="10"/>
        <v>89.743589743589752</v>
      </c>
      <c r="I121" s="6">
        <v>4</v>
      </c>
      <c r="K121" s="14">
        <f t="shared" si="22"/>
        <v>89.743589743589752</v>
      </c>
      <c r="L121" s="14" t="str">
        <f t="shared" si="23"/>
        <v/>
      </c>
      <c r="S121" s="12">
        <f t="shared" si="24"/>
        <v>8</v>
      </c>
      <c r="U121" s="84"/>
      <c r="V121" s="14">
        <f>IF(ISBLANK(U121),S121,"")</f>
        <v>8</v>
      </c>
      <c r="W121" s="14" t="str">
        <f>IF(ISBLANK(U121),"",S121)</f>
        <v/>
      </c>
      <c r="X121" s="84"/>
      <c r="Y121" s="84"/>
      <c r="Z121" s="84"/>
      <c r="AA121" s="84"/>
      <c r="AB121" s="84"/>
    </row>
    <row r="122" spans="1:28" x14ac:dyDescent="0.25">
      <c r="A122" s="12">
        <v>121</v>
      </c>
      <c r="B122" s="12" t="s">
        <v>299</v>
      </c>
      <c r="C122" s="50" t="s">
        <v>330</v>
      </c>
      <c r="D122" s="50" t="s">
        <v>331</v>
      </c>
      <c r="E122" s="50" t="s">
        <v>332</v>
      </c>
      <c r="F122" s="50">
        <v>70</v>
      </c>
      <c r="G122" s="12">
        <v>78</v>
      </c>
      <c r="H122" s="3">
        <f t="shared" si="10"/>
        <v>89.743589743589752</v>
      </c>
      <c r="I122" s="6">
        <v>4</v>
      </c>
      <c r="J122" s="53" t="s">
        <v>2</v>
      </c>
      <c r="K122" s="14" t="str">
        <f t="shared" si="22"/>
        <v/>
      </c>
      <c r="L122" s="14">
        <f t="shared" si="23"/>
        <v>89.743589743589752</v>
      </c>
      <c r="M122">
        <v>1</v>
      </c>
      <c r="N122" s="3">
        <f>AVERAGE(H119:H122)</f>
        <v>83.65384615384616</v>
      </c>
      <c r="O122" s="14">
        <f>MAX(H119:H122)</f>
        <v>89.743589743589752</v>
      </c>
      <c r="P122" s="3">
        <f>MIN(H119:H122)</f>
        <v>66.666666666666657</v>
      </c>
      <c r="Q122" s="3">
        <f>O122-P122</f>
        <v>23.076923076923094</v>
      </c>
      <c r="S122" s="12">
        <f t="shared" si="24"/>
        <v>8</v>
      </c>
      <c r="U122" s="84" t="s">
        <v>2</v>
      </c>
      <c r="V122" s="14" t="str">
        <f>IF(ISBLANK(U122),S122,"")</f>
        <v/>
      </c>
      <c r="W122" s="14">
        <f>IF(ISBLANK(U122),"",S122)</f>
        <v>8</v>
      </c>
      <c r="X122" s="84">
        <v>1</v>
      </c>
      <c r="Y122" s="3">
        <f>AVERAGE(S119:S122)</f>
        <v>11</v>
      </c>
      <c r="Z122" s="14">
        <f>MAX(S119:S122)</f>
        <v>18</v>
      </c>
      <c r="AA122" s="3">
        <f>MIN(S119:S122)</f>
        <v>8</v>
      </c>
      <c r="AB122" s="3">
        <f>Z122-AA122</f>
        <v>10</v>
      </c>
    </row>
    <row r="123" spans="1:28" x14ac:dyDescent="0.25">
      <c r="A123" s="12">
        <v>122</v>
      </c>
      <c r="B123" s="12" t="s">
        <v>299</v>
      </c>
      <c r="C123" s="51" t="s">
        <v>333</v>
      </c>
      <c r="D123" s="51" t="s">
        <v>334</v>
      </c>
      <c r="E123" s="51" t="s">
        <v>41</v>
      </c>
      <c r="F123" s="51">
        <v>60</v>
      </c>
      <c r="G123" s="12">
        <v>78</v>
      </c>
      <c r="H123" s="3">
        <f t="shared" si="10"/>
        <v>76.923076923076934</v>
      </c>
      <c r="I123" s="6">
        <v>5</v>
      </c>
      <c r="K123" s="14">
        <f t="shared" si="22"/>
        <v>76.923076923076934</v>
      </c>
      <c r="L123" s="14" t="str">
        <f t="shared" si="23"/>
        <v/>
      </c>
      <c r="S123" s="12">
        <f t="shared" si="24"/>
        <v>15</v>
      </c>
      <c r="U123" s="84"/>
      <c r="V123" s="14">
        <f>IF(ISBLANK(U123),S123,"")</f>
        <v>15</v>
      </c>
      <c r="W123" s="14" t="str">
        <f>IF(ISBLANK(U123),"",S123)</f>
        <v/>
      </c>
      <c r="X123" s="84"/>
      <c r="Y123" s="84"/>
      <c r="Z123" s="84"/>
      <c r="AA123" s="84"/>
      <c r="AB123" s="84"/>
    </row>
    <row r="124" spans="1:28" x14ac:dyDescent="0.25">
      <c r="A124" s="12">
        <v>123</v>
      </c>
      <c r="B124" s="12" t="s">
        <v>299</v>
      </c>
      <c r="C124" s="51" t="s">
        <v>335</v>
      </c>
      <c r="D124" s="51" t="s">
        <v>336</v>
      </c>
      <c r="E124" s="51" t="s">
        <v>164</v>
      </c>
      <c r="F124" s="51">
        <v>63</v>
      </c>
      <c r="G124" s="12">
        <v>78</v>
      </c>
      <c r="H124" s="3">
        <f t="shared" si="10"/>
        <v>80.769230769230774</v>
      </c>
      <c r="I124" s="6">
        <v>5</v>
      </c>
      <c r="K124" s="14">
        <f t="shared" si="22"/>
        <v>80.769230769230774</v>
      </c>
      <c r="L124" s="14" t="str">
        <f t="shared" si="23"/>
        <v/>
      </c>
      <c r="S124" s="12">
        <f t="shared" si="24"/>
        <v>13</v>
      </c>
      <c r="U124" s="84"/>
      <c r="V124" s="14">
        <f>IF(ISBLANK(U124),S124,"")</f>
        <v>13</v>
      </c>
      <c r="W124" s="14" t="str">
        <f>IF(ISBLANK(U124),"",S124)</f>
        <v/>
      </c>
      <c r="X124" s="84"/>
      <c r="Y124" s="84"/>
      <c r="Z124" s="84"/>
      <c r="AA124" s="84"/>
      <c r="AB124" s="84"/>
    </row>
    <row r="125" spans="1:28" x14ac:dyDescent="0.25">
      <c r="A125" s="12">
        <v>124</v>
      </c>
      <c r="B125" s="12" t="s">
        <v>299</v>
      </c>
      <c r="C125" s="51" t="s">
        <v>337</v>
      </c>
      <c r="D125" s="51" t="s">
        <v>338</v>
      </c>
      <c r="E125" s="51" t="s">
        <v>339</v>
      </c>
      <c r="F125" s="51">
        <v>65</v>
      </c>
      <c r="G125" s="12">
        <v>78</v>
      </c>
      <c r="H125" s="3">
        <f t="shared" si="10"/>
        <v>83.333333333333343</v>
      </c>
      <c r="I125" s="6">
        <v>5</v>
      </c>
      <c r="K125" s="14">
        <f t="shared" ref="K125:K126" si="25">IF(ISBLANK(J125),H125,"")</f>
        <v>83.333333333333343</v>
      </c>
      <c r="L125" s="14" t="str">
        <f t="shared" ref="L125:L126" si="26">IF(ISBLANK(J125),"",H125)</f>
        <v/>
      </c>
      <c r="S125" s="12">
        <f t="shared" si="24"/>
        <v>12</v>
      </c>
      <c r="U125" s="84"/>
      <c r="V125" s="14">
        <f>IF(ISBLANK(U125),S125,"")</f>
        <v>12</v>
      </c>
      <c r="W125" s="14" t="str">
        <f>IF(ISBLANK(U125),"",S125)</f>
        <v/>
      </c>
      <c r="X125" s="84"/>
      <c r="Y125" s="84"/>
      <c r="Z125" s="84"/>
      <c r="AA125" s="84"/>
      <c r="AB125" s="84"/>
    </row>
    <row r="126" spans="1:28" s="5" customFormat="1" ht="15.75" thickBot="1" x14ac:dyDescent="0.3">
      <c r="A126" s="12">
        <v>125</v>
      </c>
      <c r="B126" s="5" t="s">
        <v>299</v>
      </c>
      <c r="C126" s="5" t="s">
        <v>340</v>
      </c>
      <c r="D126" s="5" t="s">
        <v>341</v>
      </c>
      <c r="E126" s="5" t="s">
        <v>106</v>
      </c>
      <c r="F126" s="5">
        <v>71</v>
      </c>
      <c r="G126" s="5">
        <v>78</v>
      </c>
      <c r="H126" s="2">
        <f t="shared" si="10"/>
        <v>91.025641025641022</v>
      </c>
      <c r="I126" s="6">
        <v>5</v>
      </c>
      <c r="J126" s="5" t="s">
        <v>2</v>
      </c>
      <c r="K126" s="2" t="str">
        <f t="shared" si="25"/>
        <v/>
      </c>
      <c r="L126" s="2">
        <f t="shared" si="26"/>
        <v>91.025641025641022</v>
      </c>
      <c r="M126" s="12">
        <v>1</v>
      </c>
      <c r="N126" s="3">
        <f>AVERAGE(H123:H126)</f>
        <v>83.012820512820525</v>
      </c>
      <c r="O126" s="14">
        <f>MAX(H123:H126)</f>
        <v>91.025641025641022</v>
      </c>
      <c r="P126" s="3">
        <f>MIN(H123:H126)</f>
        <v>76.923076923076934</v>
      </c>
      <c r="Q126" s="3">
        <f>O126-P126</f>
        <v>14.102564102564088</v>
      </c>
      <c r="S126" s="12">
        <f t="shared" si="24"/>
        <v>6</v>
      </c>
      <c r="U126" s="5" t="s">
        <v>2</v>
      </c>
      <c r="V126" s="2" t="str">
        <f>IF(ISBLANK(U126),S126,"")</f>
        <v/>
      </c>
      <c r="W126" s="14">
        <f>IF(ISBLANK(U126),"",S126)</f>
        <v>6</v>
      </c>
      <c r="X126" s="5">
        <v>1</v>
      </c>
      <c r="Y126" s="3">
        <f>AVERAGE(S123:S126)</f>
        <v>11.5</v>
      </c>
      <c r="Z126" s="14">
        <f>MAX(S123:S126)</f>
        <v>15</v>
      </c>
      <c r="AA126" s="3">
        <f>MIN(S123:S126)</f>
        <v>6</v>
      </c>
      <c r="AB126" s="3">
        <f>Z126-AA126</f>
        <v>9</v>
      </c>
    </row>
    <row r="127" spans="1:28" s="7" customFormat="1" ht="15.75" thickBot="1" x14ac:dyDescent="0.3">
      <c r="A127" s="12">
        <v>126</v>
      </c>
      <c r="H127" s="9"/>
      <c r="I127" s="17">
        <f>_xlfn.PERCENTRANK.EXC(H109:H126,L127)</f>
        <v>0.45600000000000002</v>
      </c>
      <c r="J127" s="7">
        <f>COUNTA(J109:J126)/COUNT(H109:H126)</f>
        <v>0.27777777777777779</v>
      </c>
      <c r="K127" s="9">
        <f>AVERAGE(K109:K126)</f>
        <v>84.418145956607503</v>
      </c>
      <c r="L127" s="9">
        <f>AVERAGE(L109:L126)</f>
        <v>87.179487179487182</v>
      </c>
      <c r="M127" s="11">
        <f>AVERAGE(M109:M126)</f>
        <v>0.6</v>
      </c>
      <c r="N127" s="7">
        <f>_xlfn.STDEV.P(N109:N126)</f>
        <v>4.0493567136923918</v>
      </c>
      <c r="O127" s="9">
        <f t="shared" ref="O127:Q127" si="27">AVERAGE(O109:O126)</f>
        <v>92.820512820512818</v>
      </c>
      <c r="P127" s="9">
        <f t="shared" si="27"/>
        <v>75.128205128205124</v>
      </c>
      <c r="Q127" s="9">
        <f t="shared" si="27"/>
        <v>17.692307692307693</v>
      </c>
      <c r="U127" s="7">
        <f>COUNTA(U109:U126)/COUNT(S109:S126)</f>
        <v>0.27777777777777779</v>
      </c>
      <c r="V127" s="9">
        <f>AVERAGE(V109:V126)</f>
        <v>9.7692307692307701</v>
      </c>
      <c r="W127" s="11">
        <f>1-(AVERAGE(W109:W126)/COUNT(S109:S126))</f>
        <v>0.55555555555555558</v>
      </c>
      <c r="X127" s="9">
        <f>AVERAGE(X109:X126)</f>
        <v>0.6</v>
      </c>
      <c r="Y127" s="7">
        <f>_xlfn.STDEV.P(Y109:Y126)</f>
        <v>2.8585155432691129</v>
      </c>
      <c r="Z127" s="11">
        <f>1-((AVERAGE(Z109:Z126)/COUNT($S$109:$S$126)))</f>
        <v>0.19999999999999996</v>
      </c>
      <c r="AA127" s="11">
        <f>1-((AVERAGE(AA109:AA126)/COUNT($S$109:$S$126)))</f>
        <v>0.76666666666666661</v>
      </c>
      <c r="AB127" s="9">
        <f t="shared" ref="AB127" si="28">AVERAGE(AB109:AB126)</f>
        <v>10.199999999999999</v>
      </c>
    </row>
    <row r="128" spans="1:28" x14ac:dyDescent="0.25">
      <c r="A128" s="12">
        <v>127</v>
      </c>
      <c r="B128" s="6" t="s">
        <v>355</v>
      </c>
      <c r="C128" s="54" t="s">
        <v>342</v>
      </c>
      <c r="D128" s="54" t="s">
        <v>343</v>
      </c>
      <c r="E128" s="54" t="s">
        <v>344</v>
      </c>
      <c r="F128" s="54">
        <v>60</v>
      </c>
      <c r="G128" s="6">
        <v>72</v>
      </c>
      <c r="H128" s="3">
        <f t="shared" si="10"/>
        <v>83.333333333333343</v>
      </c>
      <c r="I128" s="6">
        <v>1</v>
      </c>
      <c r="J128" t="s">
        <v>2</v>
      </c>
      <c r="K128" s="14" t="str">
        <f t="shared" ref="K128:K160" si="29">IF(ISBLANK(J128),H128,"")</f>
        <v/>
      </c>
      <c r="L128" s="14">
        <f t="shared" ref="L128:L160" si="30">IF(ISBLANK(J128),"",H128)</f>
        <v>83.333333333333343</v>
      </c>
      <c r="M128">
        <v>0</v>
      </c>
      <c r="S128" s="12">
        <f>RANK(H128,$H$128:$H$162)</f>
        <v>20</v>
      </c>
      <c r="U128" s="84" t="s">
        <v>2</v>
      </c>
      <c r="V128" s="14" t="str">
        <f>IF(ISBLANK(U128),S128,"")</f>
        <v/>
      </c>
      <c r="W128" s="14">
        <f>IF(ISBLANK(U128),"",S128)</f>
        <v>20</v>
      </c>
      <c r="X128" s="84">
        <v>0</v>
      </c>
      <c r="Y128" s="84"/>
      <c r="Z128" s="84"/>
      <c r="AA128" s="84"/>
      <c r="AB128" s="84"/>
    </row>
    <row r="129" spans="1:28" x14ac:dyDescent="0.25">
      <c r="A129" s="12">
        <v>128</v>
      </c>
      <c r="B129" s="6" t="s">
        <v>355</v>
      </c>
      <c r="C129" s="54" t="s">
        <v>345</v>
      </c>
      <c r="D129" s="54" t="s">
        <v>346</v>
      </c>
      <c r="E129" s="54" t="s">
        <v>347</v>
      </c>
      <c r="F129" s="54">
        <v>54</v>
      </c>
      <c r="G129" s="6">
        <v>72</v>
      </c>
      <c r="H129" s="3">
        <f t="shared" si="10"/>
        <v>75</v>
      </c>
      <c r="I129" s="6">
        <v>1</v>
      </c>
      <c r="K129" s="14">
        <f t="shared" si="29"/>
        <v>75</v>
      </c>
      <c r="L129" s="14" t="str">
        <f t="shared" si="30"/>
        <v/>
      </c>
      <c r="S129" s="12">
        <f>RANK(H129,$H$128:$H$162)</f>
        <v>28</v>
      </c>
      <c r="U129" s="84"/>
      <c r="V129" s="14">
        <f>IF(ISBLANK(U129),S129,"")</f>
        <v>28</v>
      </c>
      <c r="W129" s="14" t="str">
        <f>IF(ISBLANK(U129),"",S129)</f>
        <v/>
      </c>
      <c r="X129" s="84"/>
      <c r="Y129" s="84"/>
      <c r="Z129" s="84"/>
      <c r="AA129" s="84"/>
      <c r="AB129" s="84"/>
    </row>
    <row r="130" spans="1:28" x14ac:dyDescent="0.25">
      <c r="A130" s="12">
        <v>129</v>
      </c>
      <c r="B130" s="6" t="s">
        <v>355</v>
      </c>
      <c r="C130" s="54" t="s">
        <v>348</v>
      </c>
      <c r="D130" s="54" t="s">
        <v>349</v>
      </c>
      <c r="E130" s="54" t="s">
        <v>198</v>
      </c>
      <c r="F130" s="54">
        <v>67</v>
      </c>
      <c r="G130" s="6">
        <v>72</v>
      </c>
      <c r="H130" s="3">
        <f t="shared" si="10"/>
        <v>93.055555555555557</v>
      </c>
      <c r="I130" s="6">
        <v>1</v>
      </c>
      <c r="K130" s="14">
        <f t="shared" si="29"/>
        <v>93.055555555555557</v>
      </c>
      <c r="L130" s="14" t="str">
        <f t="shared" si="30"/>
        <v/>
      </c>
      <c r="S130" s="12">
        <f t="shared" ref="S130:S147" si="31">RANK(H130,$H$128:$H$162)</f>
        <v>6</v>
      </c>
      <c r="U130" s="84"/>
      <c r="V130" s="14">
        <f>IF(ISBLANK(U130),S130,"")</f>
        <v>6</v>
      </c>
      <c r="W130" s="14" t="str">
        <f>IF(ISBLANK(U130),"",S130)</f>
        <v/>
      </c>
      <c r="X130" s="84"/>
      <c r="Y130" s="84"/>
      <c r="Z130" s="84"/>
      <c r="AA130" s="84"/>
      <c r="AB130" s="84"/>
    </row>
    <row r="131" spans="1:28" x14ac:dyDescent="0.25">
      <c r="A131" s="12">
        <v>130</v>
      </c>
      <c r="B131" s="6" t="s">
        <v>355</v>
      </c>
      <c r="C131" s="54" t="s">
        <v>350</v>
      </c>
      <c r="D131" s="54" t="s">
        <v>351</v>
      </c>
      <c r="E131" s="54" t="s">
        <v>57</v>
      </c>
      <c r="F131" s="54">
        <v>60</v>
      </c>
      <c r="G131" s="6">
        <v>72</v>
      </c>
      <c r="H131" s="3">
        <f t="shared" si="10"/>
        <v>83.333333333333343</v>
      </c>
      <c r="I131" s="6">
        <v>1</v>
      </c>
      <c r="K131" s="14">
        <f t="shared" si="29"/>
        <v>83.333333333333343</v>
      </c>
      <c r="L131" s="14" t="str">
        <f t="shared" si="30"/>
        <v/>
      </c>
      <c r="S131" s="12">
        <f t="shared" si="31"/>
        <v>20</v>
      </c>
      <c r="U131" s="84"/>
      <c r="V131" s="14">
        <f>IF(ISBLANK(U131),S131,"")</f>
        <v>20</v>
      </c>
      <c r="W131" s="14" t="str">
        <f>IF(ISBLANK(U131),"",S131)</f>
        <v/>
      </c>
      <c r="X131" s="84"/>
      <c r="Y131" s="84"/>
      <c r="Z131" s="84"/>
      <c r="AA131" s="84"/>
      <c r="AB131" s="84"/>
    </row>
    <row r="132" spans="1:28" x14ac:dyDescent="0.25">
      <c r="A132" s="12">
        <v>131</v>
      </c>
      <c r="B132" s="6" t="s">
        <v>355</v>
      </c>
      <c r="C132" s="54" t="s">
        <v>352</v>
      </c>
      <c r="D132" s="54" t="s">
        <v>353</v>
      </c>
      <c r="E132" s="54" t="s">
        <v>354</v>
      </c>
      <c r="F132" s="54">
        <v>58</v>
      </c>
      <c r="G132" s="6">
        <v>72</v>
      </c>
      <c r="H132" s="3">
        <f t="shared" si="10"/>
        <v>80.555555555555557</v>
      </c>
      <c r="I132" s="6">
        <v>1</v>
      </c>
      <c r="K132" s="14">
        <f t="shared" si="29"/>
        <v>80.555555555555557</v>
      </c>
      <c r="L132" s="14" t="str">
        <f t="shared" si="30"/>
        <v/>
      </c>
      <c r="N132" s="3">
        <f>AVERAGE(H128:H132)</f>
        <v>83.055555555555571</v>
      </c>
      <c r="O132" s="14">
        <f>MAX(H128:H132)</f>
        <v>93.055555555555557</v>
      </c>
      <c r="P132" s="3">
        <f>MIN(H128:H132)</f>
        <v>75</v>
      </c>
      <c r="Q132" s="3">
        <f>O132-P132</f>
        <v>18.055555555555557</v>
      </c>
      <c r="S132" s="12">
        <f t="shared" si="31"/>
        <v>25</v>
      </c>
      <c r="U132" s="84"/>
      <c r="V132" s="14">
        <f>IF(ISBLANK(U132),S132,"")</f>
        <v>25</v>
      </c>
      <c r="W132" s="14" t="str">
        <f>IF(ISBLANK(U132),"",S132)</f>
        <v/>
      </c>
      <c r="X132" s="84"/>
      <c r="Y132" s="3">
        <f>AVERAGE(S128:S132)</f>
        <v>19.8</v>
      </c>
      <c r="Z132" s="14">
        <f>MAX(S128:S132)</f>
        <v>28</v>
      </c>
      <c r="AA132" s="3">
        <f>MIN(S128:S132)</f>
        <v>6</v>
      </c>
      <c r="AB132" s="3">
        <f>Z132-AA132</f>
        <v>22</v>
      </c>
    </row>
    <row r="133" spans="1:28" x14ac:dyDescent="0.25">
      <c r="A133" s="12">
        <v>132</v>
      </c>
      <c r="B133" s="6" t="s">
        <v>355</v>
      </c>
      <c r="C133" s="55" t="s">
        <v>356</v>
      </c>
      <c r="D133" s="55" t="s">
        <v>357</v>
      </c>
      <c r="E133" s="55" t="s">
        <v>358</v>
      </c>
      <c r="F133" s="55">
        <v>59</v>
      </c>
      <c r="G133" s="6">
        <v>72</v>
      </c>
      <c r="H133" s="3">
        <f t="shared" si="10"/>
        <v>81.944444444444443</v>
      </c>
      <c r="I133" s="6">
        <v>2</v>
      </c>
      <c r="J133" t="s">
        <v>2</v>
      </c>
      <c r="K133" s="14" t="str">
        <f t="shared" si="29"/>
        <v/>
      </c>
      <c r="L133" s="14">
        <f t="shared" si="30"/>
        <v>81.944444444444443</v>
      </c>
      <c r="M133">
        <v>0</v>
      </c>
      <c r="S133" s="12">
        <f t="shared" si="31"/>
        <v>23</v>
      </c>
      <c r="U133" s="84" t="s">
        <v>2</v>
      </c>
      <c r="V133" s="14" t="str">
        <f>IF(ISBLANK(U133),S133,"")</f>
        <v/>
      </c>
      <c r="W133" s="14">
        <f>IF(ISBLANK(U133),"",S133)</f>
        <v>23</v>
      </c>
      <c r="X133" s="84">
        <v>0</v>
      </c>
      <c r="Y133" s="84"/>
      <c r="Z133" s="84"/>
      <c r="AA133" s="84"/>
      <c r="AB133" s="84"/>
    </row>
    <row r="134" spans="1:28" x14ac:dyDescent="0.25">
      <c r="A134" s="12">
        <v>133</v>
      </c>
      <c r="B134" s="6" t="s">
        <v>355</v>
      </c>
      <c r="C134" s="55" t="s">
        <v>359</v>
      </c>
      <c r="D134" s="55" t="s">
        <v>360</v>
      </c>
      <c r="E134" s="55" t="s">
        <v>44</v>
      </c>
      <c r="F134" s="55">
        <v>57</v>
      </c>
      <c r="G134" s="6">
        <v>72</v>
      </c>
      <c r="H134" s="3">
        <f t="shared" si="10"/>
        <v>79.166666666666657</v>
      </c>
      <c r="I134" s="6">
        <v>2</v>
      </c>
      <c r="K134" s="14">
        <f t="shared" si="29"/>
        <v>79.166666666666657</v>
      </c>
      <c r="L134" s="14" t="str">
        <f t="shared" si="30"/>
        <v/>
      </c>
      <c r="S134" s="12">
        <f t="shared" si="31"/>
        <v>27</v>
      </c>
      <c r="U134" s="84"/>
      <c r="V134" s="14">
        <f>IF(ISBLANK(U134),S134,"")</f>
        <v>27</v>
      </c>
      <c r="W134" s="14" t="str">
        <f>IF(ISBLANK(U134),"",S134)</f>
        <v/>
      </c>
      <c r="X134" s="84"/>
      <c r="Y134" s="84"/>
      <c r="Z134" s="84"/>
      <c r="AA134" s="84"/>
      <c r="AB134" s="84"/>
    </row>
    <row r="135" spans="1:28" x14ac:dyDescent="0.25">
      <c r="A135" s="12">
        <v>134</v>
      </c>
      <c r="B135" s="6" t="s">
        <v>355</v>
      </c>
      <c r="C135" s="55" t="s">
        <v>361</v>
      </c>
      <c r="D135" s="55" t="s">
        <v>362</v>
      </c>
      <c r="E135" s="55" t="s">
        <v>287</v>
      </c>
      <c r="F135" s="55">
        <v>60</v>
      </c>
      <c r="G135" s="6">
        <v>72</v>
      </c>
      <c r="H135" s="3">
        <f t="shared" si="10"/>
        <v>83.333333333333343</v>
      </c>
      <c r="I135" s="6">
        <v>2</v>
      </c>
      <c r="K135" s="14">
        <f t="shared" si="29"/>
        <v>83.333333333333343</v>
      </c>
      <c r="L135" s="14" t="str">
        <f t="shared" si="30"/>
        <v/>
      </c>
      <c r="S135" s="12">
        <f t="shared" si="31"/>
        <v>20</v>
      </c>
      <c r="U135" s="84"/>
      <c r="V135" s="14">
        <f>IF(ISBLANK(U135),S135,"")</f>
        <v>20</v>
      </c>
      <c r="W135" s="14" t="str">
        <f>IF(ISBLANK(U135),"",S135)</f>
        <v/>
      </c>
      <c r="X135" s="84"/>
      <c r="Y135" s="84"/>
      <c r="Z135" s="84"/>
      <c r="AA135" s="84"/>
      <c r="AB135" s="84"/>
    </row>
    <row r="136" spans="1:28" x14ac:dyDescent="0.25">
      <c r="A136" s="12">
        <v>135</v>
      </c>
      <c r="B136" s="6" t="s">
        <v>355</v>
      </c>
      <c r="C136" s="55" t="s">
        <v>363</v>
      </c>
      <c r="D136" s="55" t="s">
        <v>364</v>
      </c>
      <c r="E136" s="55" t="s">
        <v>13</v>
      </c>
      <c r="F136" s="55">
        <v>62</v>
      </c>
      <c r="G136" s="6">
        <v>72</v>
      </c>
      <c r="H136" s="3">
        <f t="shared" ref="H136:H202" si="32">F136/G136*100</f>
        <v>86.111111111111114</v>
      </c>
      <c r="I136" s="6">
        <v>2</v>
      </c>
      <c r="K136" s="14">
        <f t="shared" si="29"/>
        <v>86.111111111111114</v>
      </c>
      <c r="L136" s="14" t="str">
        <f t="shared" si="30"/>
        <v/>
      </c>
      <c r="S136" s="12">
        <f t="shared" si="31"/>
        <v>15</v>
      </c>
      <c r="U136" s="84"/>
      <c r="V136" s="14">
        <f>IF(ISBLANK(U136),S136,"")</f>
        <v>15</v>
      </c>
      <c r="W136" s="14" t="str">
        <f>IF(ISBLANK(U136),"",S136)</f>
        <v/>
      </c>
      <c r="X136" s="84"/>
      <c r="Y136" s="84"/>
      <c r="Z136" s="84"/>
      <c r="AA136" s="84"/>
      <c r="AB136" s="84"/>
    </row>
    <row r="137" spans="1:28" x14ac:dyDescent="0.25">
      <c r="A137" s="12">
        <v>136</v>
      </c>
      <c r="B137" s="6" t="s">
        <v>355</v>
      </c>
      <c r="C137" s="55" t="s">
        <v>365</v>
      </c>
      <c r="D137" s="55" t="s">
        <v>366</v>
      </c>
      <c r="E137" s="55" t="s">
        <v>367</v>
      </c>
      <c r="F137" s="55">
        <v>59</v>
      </c>
      <c r="G137" s="6">
        <v>72</v>
      </c>
      <c r="H137" s="3">
        <f t="shared" si="32"/>
        <v>81.944444444444443</v>
      </c>
      <c r="I137" s="6">
        <v>2</v>
      </c>
      <c r="K137" s="14">
        <f t="shared" si="29"/>
        <v>81.944444444444443</v>
      </c>
      <c r="L137" s="14" t="str">
        <f t="shared" si="30"/>
        <v/>
      </c>
      <c r="N137" s="3">
        <f>AVERAGE(H133:H137)</f>
        <v>82.5</v>
      </c>
      <c r="O137" s="14">
        <f>MAX(H133:H137)</f>
        <v>86.111111111111114</v>
      </c>
      <c r="P137" s="3">
        <f>MIN(H133:H137)</f>
        <v>79.166666666666657</v>
      </c>
      <c r="Q137" s="3">
        <f>O137-P137</f>
        <v>6.9444444444444571</v>
      </c>
      <c r="S137" s="12">
        <f t="shared" si="31"/>
        <v>23</v>
      </c>
      <c r="U137" s="84"/>
      <c r="V137" s="14">
        <f>IF(ISBLANK(U137),S137,"")</f>
        <v>23</v>
      </c>
      <c r="W137" s="14" t="str">
        <f>IF(ISBLANK(U137),"",S137)</f>
        <v/>
      </c>
      <c r="X137" s="84"/>
      <c r="Y137" s="3">
        <f>AVERAGE(S133:S137)</f>
        <v>21.6</v>
      </c>
      <c r="Z137" s="14">
        <f>MAX(S133:S137)</f>
        <v>27</v>
      </c>
      <c r="AA137" s="3">
        <f>MIN(S133:S137)</f>
        <v>15</v>
      </c>
      <c r="AB137" s="3">
        <f>Z137-AA137</f>
        <v>12</v>
      </c>
    </row>
    <row r="138" spans="1:28" x14ac:dyDescent="0.25">
      <c r="A138" s="12">
        <v>137</v>
      </c>
      <c r="B138" s="6" t="s">
        <v>355</v>
      </c>
      <c r="C138" s="56" t="s">
        <v>368</v>
      </c>
      <c r="D138" s="56" t="s">
        <v>369</v>
      </c>
      <c r="E138" s="56" t="s">
        <v>370</v>
      </c>
      <c r="F138" s="56">
        <v>68</v>
      </c>
      <c r="G138" s="6">
        <v>72</v>
      </c>
      <c r="H138" s="3">
        <f t="shared" si="32"/>
        <v>94.444444444444443</v>
      </c>
      <c r="I138" s="6">
        <v>3</v>
      </c>
      <c r="K138" s="14">
        <f t="shared" si="29"/>
        <v>94.444444444444443</v>
      </c>
      <c r="L138" s="14" t="str">
        <f t="shared" si="30"/>
        <v/>
      </c>
      <c r="S138" s="12">
        <f t="shared" si="31"/>
        <v>4</v>
      </c>
      <c r="U138" s="84"/>
      <c r="V138" s="14">
        <f>IF(ISBLANK(U138),S138,"")</f>
        <v>4</v>
      </c>
      <c r="W138" s="14" t="str">
        <f>IF(ISBLANK(U138),"",S138)</f>
        <v/>
      </c>
      <c r="X138" s="84"/>
      <c r="Y138" s="84"/>
      <c r="Z138" s="84"/>
      <c r="AA138" s="84"/>
      <c r="AB138" s="84"/>
    </row>
    <row r="139" spans="1:28" x14ac:dyDescent="0.25">
      <c r="A139" s="12">
        <v>138</v>
      </c>
      <c r="B139" s="6" t="s">
        <v>355</v>
      </c>
      <c r="C139" s="56" t="s">
        <v>371</v>
      </c>
      <c r="D139" s="56" t="s">
        <v>372</v>
      </c>
      <c r="E139" s="56" t="s">
        <v>373</v>
      </c>
      <c r="F139" s="56">
        <v>65</v>
      </c>
      <c r="G139" s="6">
        <v>72</v>
      </c>
      <c r="H139" s="3">
        <f t="shared" si="32"/>
        <v>90.277777777777786</v>
      </c>
      <c r="I139" s="6">
        <v>3</v>
      </c>
      <c r="K139" s="14">
        <f t="shared" si="29"/>
        <v>90.277777777777786</v>
      </c>
      <c r="L139" s="14" t="str">
        <f t="shared" si="30"/>
        <v/>
      </c>
      <c r="S139" s="12">
        <f t="shared" si="31"/>
        <v>9</v>
      </c>
      <c r="U139" s="84"/>
      <c r="V139" s="14">
        <f>IF(ISBLANK(U139),S139,"")</f>
        <v>9</v>
      </c>
      <c r="W139" s="14" t="str">
        <f>IF(ISBLANK(U139),"",S139)</f>
        <v/>
      </c>
      <c r="X139" s="84"/>
      <c r="Y139" s="84"/>
      <c r="Z139" s="84"/>
      <c r="AA139" s="84"/>
      <c r="AB139" s="84"/>
    </row>
    <row r="140" spans="1:28" x14ac:dyDescent="0.25">
      <c r="A140" s="12">
        <v>139</v>
      </c>
      <c r="B140" s="6" t="s">
        <v>355</v>
      </c>
      <c r="C140" s="56" t="s">
        <v>374</v>
      </c>
      <c r="D140" s="56" t="s">
        <v>375</v>
      </c>
      <c r="E140" s="56" t="s">
        <v>376</v>
      </c>
      <c r="F140" s="56">
        <v>62</v>
      </c>
      <c r="G140" s="6">
        <v>72</v>
      </c>
      <c r="H140" s="3">
        <f t="shared" si="32"/>
        <v>86.111111111111114</v>
      </c>
      <c r="I140" s="6">
        <v>3</v>
      </c>
      <c r="K140" s="14">
        <f t="shared" si="29"/>
        <v>86.111111111111114</v>
      </c>
      <c r="L140" s="14" t="str">
        <f t="shared" si="30"/>
        <v/>
      </c>
      <c r="S140" s="12">
        <f t="shared" si="31"/>
        <v>15</v>
      </c>
      <c r="U140" s="84"/>
      <c r="V140" s="14">
        <f>IF(ISBLANK(U140),S140,"")</f>
        <v>15</v>
      </c>
      <c r="W140" s="14" t="str">
        <f>IF(ISBLANK(U140),"",S140)</f>
        <v/>
      </c>
      <c r="X140" s="84"/>
      <c r="Y140" s="84"/>
      <c r="Z140" s="84"/>
      <c r="AA140" s="84"/>
      <c r="AB140" s="84"/>
    </row>
    <row r="141" spans="1:28" x14ac:dyDescent="0.25">
      <c r="A141" s="12">
        <v>140</v>
      </c>
      <c r="B141" s="6" t="s">
        <v>355</v>
      </c>
      <c r="C141" s="56" t="s">
        <v>377</v>
      </c>
      <c r="D141" s="56" t="s">
        <v>378</v>
      </c>
      <c r="E141" s="56" t="s">
        <v>142</v>
      </c>
      <c r="F141" s="56">
        <v>62</v>
      </c>
      <c r="G141" s="6">
        <v>72</v>
      </c>
      <c r="H141" s="3">
        <f t="shared" si="32"/>
        <v>86.111111111111114</v>
      </c>
      <c r="I141" s="6">
        <v>3</v>
      </c>
      <c r="J141" t="s">
        <v>2</v>
      </c>
      <c r="K141" s="14" t="str">
        <f t="shared" si="29"/>
        <v/>
      </c>
      <c r="L141" s="14">
        <f t="shared" si="30"/>
        <v>86.111111111111114</v>
      </c>
      <c r="M141">
        <v>0</v>
      </c>
      <c r="S141" s="12">
        <f t="shared" si="31"/>
        <v>15</v>
      </c>
      <c r="U141" s="84" t="s">
        <v>2</v>
      </c>
      <c r="V141" s="14" t="str">
        <f>IF(ISBLANK(U141),S141,"")</f>
        <v/>
      </c>
      <c r="W141" s="14">
        <f>IF(ISBLANK(U141),"",S141)</f>
        <v>15</v>
      </c>
      <c r="X141" s="84">
        <v>0</v>
      </c>
      <c r="Y141" s="84"/>
      <c r="Z141" s="84"/>
      <c r="AA141" s="84"/>
      <c r="AB141" s="84"/>
    </row>
    <row r="142" spans="1:28" x14ac:dyDescent="0.25">
      <c r="A142" s="12">
        <v>141</v>
      </c>
      <c r="B142" s="6" t="s">
        <v>355</v>
      </c>
      <c r="C142" s="56" t="s">
        <v>379</v>
      </c>
      <c r="D142" s="56" t="s">
        <v>380</v>
      </c>
      <c r="E142" s="56" t="s">
        <v>381</v>
      </c>
      <c r="F142" s="56">
        <v>54</v>
      </c>
      <c r="G142" s="6">
        <v>72</v>
      </c>
      <c r="H142" s="3">
        <f t="shared" si="32"/>
        <v>75</v>
      </c>
      <c r="I142" s="6">
        <v>3</v>
      </c>
      <c r="K142" s="14">
        <f t="shared" si="29"/>
        <v>75</v>
      </c>
      <c r="L142" s="14" t="str">
        <f t="shared" si="30"/>
        <v/>
      </c>
      <c r="N142" s="3">
        <f>AVERAGE(H138:H142)</f>
        <v>86.388888888888886</v>
      </c>
      <c r="O142" s="14">
        <f>MAX(H138:H142)</f>
        <v>94.444444444444443</v>
      </c>
      <c r="P142" s="3">
        <f>MIN(H138:H142)</f>
        <v>75</v>
      </c>
      <c r="Q142" s="3">
        <f>O142-P142</f>
        <v>19.444444444444443</v>
      </c>
      <c r="S142" s="12">
        <f t="shared" si="31"/>
        <v>28</v>
      </c>
      <c r="U142" s="84"/>
      <c r="V142" s="14">
        <f>IF(ISBLANK(U142),S142,"")</f>
        <v>28</v>
      </c>
      <c r="W142" s="14" t="str">
        <f>IF(ISBLANK(U142),"",S142)</f>
        <v/>
      </c>
      <c r="X142" s="84"/>
      <c r="Y142" s="3">
        <f>AVERAGE(S138:S142)</f>
        <v>14.2</v>
      </c>
      <c r="Z142" s="14">
        <f>MAX(S138:S142)</f>
        <v>28</v>
      </c>
      <c r="AA142" s="3">
        <f>MIN(S138:S142)</f>
        <v>4</v>
      </c>
      <c r="AB142" s="3">
        <f>Z142-AA142</f>
        <v>24</v>
      </c>
    </row>
    <row r="143" spans="1:28" x14ac:dyDescent="0.25">
      <c r="A143" s="12">
        <v>142</v>
      </c>
      <c r="B143" s="6" t="s">
        <v>355</v>
      </c>
      <c r="C143" s="57" t="s">
        <v>382</v>
      </c>
      <c r="D143" s="57" t="s">
        <v>383</v>
      </c>
      <c r="E143" s="57" t="s">
        <v>142</v>
      </c>
      <c r="F143" s="57">
        <v>45</v>
      </c>
      <c r="G143" s="6">
        <v>72</v>
      </c>
      <c r="H143" s="3">
        <f t="shared" si="32"/>
        <v>62.5</v>
      </c>
      <c r="I143" s="6">
        <v>4</v>
      </c>
      <c r="K143" s="14">
        <f t="shared" si="29"/>
        <v>62.5</v>
      </c>
      <c r="L143" s="14" t="str">
        <f t="shared" si="30"/>
        <v/>
      </c>
      <c r="S143" s="12">
        <f t="shared" si="31"/>
        <v>35</v>
      </c>
      <c r="U143" s="84"/>
      <c r="V143" s="14">
        <f>IF(ISBLANK(U143),S143,"")</f>
        <v>35</v>
      </c>
      <c r="W143" s="14" t="str">
        <f>IF(ISBLANK(U143),"",S143)</f>
        <v/>
      </c>
      <c r="X143" s="84"/>
      <c r="Y143" s="84"/>
      <c r="Z143" s="84"/>
      <c r="AA143" s="84"/>
      <c r="AB143" s="84"/>
    </row>
    <row r="144" spans="1:28" x14ac:dyDescent="0.25">
      <c r="A144" s="12">
        <v>143</v>
      </c>
      <c r="B144" s="6" t="s">
        <v>355</v>
      </c>
      <c r="C144" s="57" t="s">
        <v>384</v>
      </c>
      <c r="D144" s="57" t="s">
        <v>385</v>
      </c>
      <c r="E144" s="57" t="s">
        <v>172</v>
      </c>
      <c r="F144" s="57">
        <v>52</v>
      </c>
      <c r="G144" s="6">
        <v>72</v>
      </c>
      <c r="H144" s="3">
        <f t="shared" si="32"/>
        <v>72.222222222222214</v>
      </c>
      <c r="I144" s="6">
        <v>4</v>
      </c>
      <c r="K144" s="14">
        <f t="shared" si="29"/>
        <v>72.222222222222214</v>
      </c>
      <c r="L144" s="14" t="str">
        <f t="shared" si="30"/>
        <v/>
      </c>
      <c r="S144" s="12">
        <f t="shared" si="31"/>
        <v>31</v>
      </c>
      <c r="U144" s="84"/>
      <c r="V144" s="14">
        <f>IF(ISBLANK(U144),S144,"")</f>
        <v>31</v>
      </c>
      <c r="W144" s="14" t="str">
        <f>IF(ISBLANK(U144),"",S144)</f>
        <v/>
      </c>
      <c r="X144" s="84"/>
      <c r="Y144" s="84"/>
      <c r="Z144" s="84"/>
      <c r="AA144" s="84"/>
      <c r="AB144" s="84"/>
    </row>
    <row r="145" spans="1:28" x14ac:dyDescent="0.25">
      <c r="A145" s="12">
        <v>144</v>
      </c>
      <c r="B145" s="6" t="s">
        <v>355</v>
      </c>
      <c r="C145" s="57" t="s">
        <v>386</v>
      </c>
      <c r="D145" s="57" t="s">
        <v>387</v>
      </c>
      <c r="E145" s="57" t="s">
        <v>388</v>
      </c>
      <c r="F145" s="57">
        <v>65</v>
      </c>
      <c r="G145" s="6">
        <v>72</v>
      </c>
      <c r="H145" s="3">
        <f t="shared" si="32"/>
        <v>90.277777777777786</v>
      </c>
      <c r="I145" s="6">
        <v>4</v>
      </c>
      <c r="J145" t="s">
        <v>2</v>
      </c>
      <c r="K145" s="14" t="str">
        <f t="shared" si="29"/>
        <v/>
      </c>
      <c r="L145" s="14">
        <f t="shared" si="30"/>
        <v>90.277777777777786</v>
      </c>
      <c r="M145">
        <v>1</v>
      </c>
      <c r="S145" s="12">
        <f t="shared" si="31"/>
        <v>9</v>
      </c>
      <c r="U145" s="84" t="s">
        <v>2</v>
      </c>
      <c r="V145" s="14" t="str">
        <f>IF(ISBLANK(U145),S145,"")</f>
        <v/>
      </c>
      <c r="W145" s="14">
        <f>IF(ISBLANK(U145),"",S145)</f>
        <v>9</v>
      </c>
      <c r="X145" s="84">
        <v>1</v>
      </c>
      <c r="Y145" s="84"/>
      <c r="Z145" s="84"/>
      <c r="AA145" s="84"/>
      <c r="AB145" s="84"/>
    </row>
    <row r="146" spans="1:28" x14ac:dyDescent="0.25">
      <c r="A146" s="12">
        <v>145</v>
      </c>
      <c r="B146" s="6" t="s">
        <v>355</v>
      </c>
      <c r="C146" s="57" t="s">
        <v>389</v>
      </c>
      <c r="D146" s="57" t="s">
        <v>390</v>
      </c>
      <c r="E146" s="57" t="s">
        <v>287</v>
      </c>
      <c r="F146" s="57">
        <v>63</v>
      </c>
      <c r="G146" s="6">
        <v>72</v>
      </c>
      <c r="H146" s="3">
        <f t="shared" si="32"/>
        <v>87.5</v>
      </c>
      <c r="I146" s="6">
        <v>4</v>
      </c>
      <c r="K146" s="14">
        <f t="shared" si="29"/>
        <v>87.5</v>
      </c>
      <c r="L146" s="14" t="str">
        <f t="shared" si="30"/>
        <v/>
      </c>
      <c r="S146" s="12">
        <f t="shared" si="31"/>
        <v>13</v>
      </c>
      <c r="U146" s="84"/>
      <c r="V146" s="14">
        <f>IF(ISBLANK(U146),S146,"")</f>
        <v>13</v>
      </c>
      <c r="W146" s="14" t="str">
        <f>IF(ISBLANK(U146),"",S146)</f>
        <v/>
      </c>
      <c r="X146" s="84"/>
      <c r="Y146" s="84"/>
      <c r="Z146" s="84"/>
      <c r="AA146" s="84"/>
      <c r="AB146" s="84"/>
    </row>
    <row r="147" spans="1:28" x14ac:dyDescent="0.25">
      <c r="A147" s="12">
        <v>146</v>
      </c>
      <c r="B147" s="6" t="s">
        <v>355</v>
      </c>
      <c r="C147" s="57" t="s">
        <v>391</v>
      </c>
      <c r="D147" s="57" t="s">
        <v>392</v>
      </c>
      <c r="E147" s="57" t="s">
        <v>393</v>
      </c>
      <c r="F147" s="57">
        <v>58</v>
      </c>
      <c r="G147" s="6">
        <v>72</v>
      </c>
      <c r="H147" s="3">
        <f t="shared" si="32"/>
        <v>80.555555555555557</v>
      </c>
      <c r="I147" s="6">
        <v>4</v>
      </c>
      <c r="K147" s="14">
        <f t="shared" si="29"/>
        <v>80.555555555555557</v>
      </c>
      <c r="L147" s="14" t="str">
        <f t="shared" si="30"/>
        <v/>
      </c>
      <c r="N147" s="3">
        <f>AVERAGE(H143:H147)</f>
        <v>78.611111111111114</v>
      </c>
      <c r="O147" s="14">
        <f>MAX(H143:H147)</f>
        <v>90.277777777777786</v>
      </c>
      <c r="P147" s="3">
        <f>MIN(H143:H147)</f>
        <v>62.5</v>
      </c>
      <c r="Q147" s="3">
        <f>O147-P147</f>
        <v>27.777777777777786</v>
      </c>
      <c r="S147" s="12">
        <f t="shared" si="31"/>
        <v>25</v>
      </c>
      <c r="U147" s="84"/>
      <c r="V147" s="14">
        <f>IF(ISBLANK(U147),S147,"")</f>
        <v>25</v>
      </c>
      <c r="W147" s="14" t="str">
        <f>IF(ISBLANK(U147),"",S147)</f>
        <v/>
      </c>
      <c r="X147" s="84"/>
      <c r="Y147" s="3">
        <f>AVERAGE(S143:S147)</f>
        <v>22.6</v>
      </c>
      <c r="Z147" s="14">
        <f>MAX(S143:S147)</f>
        <v>35</v>
      </c>
      <c r="AA147" s="3">
        <f>MIN(S143:S147)</f>
        <v>9</v>
      </c>
      <c r="AB147" s="3">
        <f>Z147-AA147</f>
        <v>26</v>
      </c>
    </row>
    <row r="148" spans="1:28" x14ac:dyDescent="0.25">
      <c r="A148" s="12">
        <v>147</v>
      </c>
      <c r="B148" s="6" t="s">
        <v>355</v>
      </c>
      <c r="C148" s="58" t="s">
        <v>394</v>
      </c>
      <c r="D148" s="58" t="s">
        <v>395</v>
      </c>
      <c r="E148" s="58" t="s">
        <v>204</v>
      </c>
      <c r="F148" s="58">
        <v>70</v>
      </c>
      <c r="G148" s="6">
        <v>72</v>
      </c>
      <c r="H148" s="3">
        <f t="shared" si="32"/>
        <v>97.222222222222214</v>
      </c>
      <c r="I148" s="6">
        <v>5</v>
      </c>
      <c r="K148" s="14">
        <f t="shared" si="29"/>
        <v>97.222222222222214</v>
      </c>
      <c r="L148" s="14" t="str">
        <f t="shared" si="30"/>
        <v/>
      </c>
      <c r="S148" s="12">
        <f>RANK(H148,$H$128:$H$162)</f>
        <v>2</v>
      </c>
      <c r="U148" s="84"/>
      <c r="V148" s="14">
        <f>IF(ISBLANK(U148),S148,"")</f>
        <v>2</v>
      </c>
      <c r="W148" s="14" t="str">
        <f>IF(ISBLANK(U148),"",S148)</f>
        <v/>
      </c>
      <c r="X148" s="84"/>
      <c r="Y148" s="84"/>
      <c r="Z148" s="84"/>
      <c r="AA148" s="84"/>
      <c r="AB148" s="84"/>
    </row>
    <row r="149" spans="1:28" x14ac:dyDescent="0.25">
      <c r="A149" s="12">
        <v>148</v>
      </c>
      <c r="B149" s="6" t="s">
        <v>355</v>
      </c>
      <c r="C149" s="58" t="s">
        <v>396</v>
      </c>
      <c r="D149" s="58" t="s">
        <v>397</v>
      </c>
      <c r="E149" s="58" t="s">
        <v>44</v>
      </c>
      <c r="F149" s="58">
        <v>69</v>
      </c>
      <c r="G149" s="6">
        <v>72</v>
      </c>
      <c r="H149" s="3">
        <f t="shared" si="32"/>
        <v>95.833333333333343</v>
      </c>
      <c r="I149" s="6">
        <v>5</v>
      </c>
      <c r="J149" t="s">
        <v>2</v>
      </c>
      <c r="K149" s="14" t="str">
        <f t="shared" si="29"/>
        <v/>
      </c>
      <c r="L149" s="14">
        <f t="shared" si="30"/>
        <v>95.833333333333343</v>
      </c>
      <c r="M149">
        <v>0</v>
      </c>
      <c r="S149" s="12">
        <f>RANK(H149,$H$128:$H$162)</f>
        <v>3</v>
      </c>
      <c r="U149" s="84" t="s">
        <v>2</v>
      </c>
      <c r="V149" s="14" t="str">
        <f>IF(ISBLANK(U149),S149,"")</f>
        <v/>
      </c>
      <c r="W149" s="14">
        <f>IF(ISBLANK(U149),"",S149)</f>
        <v>3</v>
      </c>
      <c r="X149" s="84">
        <v>0</v>
      </c>
      <c r="Y149" s="84"/>
      <c r="Z149" s="84"/>
      <c r="AA149" s="84"/>
      <c r="AB149" s="84"/>
    </row>
    <row r="150" spans="1:28" x14ac:dyDescent="0.25">
      <c r="A150" s="12">
        <v>149</v>
      </c>
      <c r="B150" s="6" t="s">
        <v>355</v>
      </c>
      <c r="C150" s="58" t="s">
        <v>398</v>
      </c>
      <c r="D150" s="58" t="s">
        <v>399</v>
      </c>
      <c r="E150" s="58" t="s">
        <v>400</v>
      </c>
      <c r="F150" s="58">
        <v>68</v>
      </c>
      <c r="G150" s="6">
        <v>72</v>
      </c>
      <c r="H150" s="3">
        <f t="shared" si="32"/>
        <v>94.444444444444443</v>
      </c>
      <c r="I150" s="6">
        <v>5</v>
      </c>
      <c r="K150" s="14">
        <f t="shared" si="29"/>
        <v>94.444444444444443</v>
      </c>
      <c r="L150" s="14" t="str">
        <f t="shared" si="30"/>
        <v/>
      </c>
      <c r="S150" s="12">
        <f t="shared" ref="S150:S162" si="33">RANK(H150,$H$128:$H$162)</f>
        <v>4</v>
      </c>
      <c r="U150" s="84"/>
      <c r="V150" s="14">
        <f>IF(ISBLANK(U150),S150,"")</f>
        <v>4</v>
      </c>
      <c r="W150" s="14" t="str">
        <f>IF(ISBLANK(U150),"",S150)</f>
        <v/>
      </c>
      <c r="X150" s="84"/>
      <c r="Y150" s="84"/>
      <c r="Z150" s="84"/>
      <c r="AA150" s="84"/>
      <c r="AB150" s="84"/>
    </row>
    <row r="151" spans="1:28" x14ac:dyDescent="0.25">
      <c r="A151" s="12">
        <v>150</v>
      </c>
      <c r="B151" s="6" t="s">
        <v>355</v>
      </c>
      <c r="C151" s="58" t="s">
        <v>401</v>
      </c>
      <c r="D151" s="58" t="s">
        <v>402</v>
      </c>
      <c r="E151" s="58" t="s">
        <v>130</v>
      </c>
      <c r="F151" s="58">
        <v>67</v>
      </c>
      <c r="G151" s="6">
        <v>72</v>
      </c>
      <c r="H151" s="3">
        <f t="shared" si="32"/>
        <v>93.055555555555557</v>
      </c>
      <c r="I151" s="6">
        <v>5</v>
      </c>
      <c r="K151" s="14">
        <f t="shared" si="29"/>
        <v>93.055555555555557</v>
      </c>
      <c r="L151" s="14" t="str">
        <f t="shared" si="30"/>
        <v/>
      </c>
      <c r="S151" s="12">
        <f t="shared" si="33"/>
        <v>6</v>
      </c>
      <c r="U151" s="84"/>
      <c r="V151" s="14">
        <f>IF(ISBLANK(U151),S151,"")</f>
        <v>6</v>
      </c>
      <c r="W151" s="14" t="str">
        <f>IF(ISBLANK(U151),"",S151)</f>
        <v/>
      </c>
      <c r="X151" s="84"/>
      <c r="Y151" s="84"/>
      <c r="Z151" s="84"/>
      <c r="AA151" s="84"/>
      <c r="AB151" s="84"/>
    </row>
    <row r="152" spans="1:28" x14ac:dyDescent="0.25">
      <c r="A152" s="12">
        <v>151</v>
      </c>
      <c r="B152" s="6" t="s">
        <v>355</v>
      </c>
      <c r="C152" s="58" t="s">
        <v>403</v>
      </c>
      <c r="D152" s="58" t="s">
        <v>97</v>
      </c>
      <c r="E152" s="58" t="s">
        <v>35</v>
      </c>
      <c r="F152" s="58">
        <v>53</v>
      </c>
      <c r="G152" s="6">
        <v>72</v>
      </c>
      <c r="H152" s="3">
        <f t="shared" si="32"/>
        <v>73.611111111111114</v>
      </c>
      <c r="I152" s="6">
        <v>5</v>
      </c>
      <c r="K152" s="14">
        <f t="shared" si="29"/>
        <v>73.611111111111114</v>
      </c>
      <c r="L152" s="14" t="str">
        <f t="shared" si="30"/>
        <v/>
      </c>
      <c r="N152" s="3">
        <f>AVERAGE(H148:H152)</f>
        <v>90.833333333333329</v>
      </c>
      <c r="O152" s="14">
        <f>MAX(H148:H152)</f>
        <v>97.222222222222214</v>
      </c>
      <c r="P152" s="3">
        <f>MIN(H148:H152)</f>
        <v>73.611111111111114</v>
      </c>
      <c r="Q152" s="3">
        <f>O152-P152</f>
        <v>23.6111111111111</v>
      </c>
      <c r="S152" s="12">
        <f t="shared" si="33"/>
        <v>30</v>
      </c>
      <c r="U152" s="84"/>
      <c r="V152" s="14">
        <f>IF(ISBLANK(U152),S152,"")</f>
        <v>30</v>
      </c>
      <c r="W152" s="14" t="str">
        <f>IF(ISBLANK(U152),"",S152)</f>
        <v/>
      </c>
      <c r="X152" s="84"/>
      <c r="Y152" s="3">
        <f>AVERAGE(S148:S152)</f>
        <v>9</v>
      </c>
      <c r="Z152" s="14">
        <f>MAX(S148:S152)</f>
        <v>30</v>
      </c>
      <c r="AA152" s="3">
        <f>MIN(S148:S152)</f>
        <v>2</v>
      </c>
      <c r="AB152" s="3">
        <f>Z152-AA152</f>
        <v>28</v>
      </c>
    </row>
    <row r="153" spans="1:28" x14ac:dyDescent="0.25">
      <c r="A153" s="12">
        <v>152</v>
      </c>
      <c r="B153" s="6" t="s">
        <v>355</v>
      </c>
      <c r="C153" s="59" t="s">
        <v>404</v>
      </c>
      <c r="D153" s="59" t="s">
        <v>405</v>
      </c>
      <c r="E153" s="59" t="s">
        <v>406</v>
      </c>
      <c r="F153" s="59">
        <v>65</v>
      </c>
      <c r="G153" s="6">
        <v>72</v>
      </c>
      <c r="H153" s="3">
        <f t="shared" si="32"/>
        <v>90.277777777777786</v>
      </c>
      <c r="I153" s="6">
        <v>6</v>
      </c>
      <c r="K153" s="14">
        <f t="shared" si="29"/>
        <v>90.277777777777786</v>
      </c>
      <c r="L153" s="14" t="str">
        <f t="shared" si="30"/>
        <v/>
      </c>
      <c r="S153" s="12">
        <f t="shared" si="33"/>
        <v>9</v>
      </c>
      <c r="U153" s="84"/>
      <c r="V153" s="14">
        <f>IF(ISBLANK(U153),S153,"")</f>
        <v>9</v>
      </c>
      <c r="W153" s="14" t="str">
        <f>IF(ISBLANK(U153),"",S153)</f>
        <v/>
      </c>
      <c r="X153" s="84"/>
      <c r="Y153" s="84"/>
      <c r="Z153" s="84"/>
      <c r="AA153" s="84"/>
      <c r="AB153" s="84"/>
    </row>
    <row r="154" spans="1:28" x14ac:dyDescent="0.25">
      <c r="A154" s="12">
        <v>153</v>
      </c>
      <c r="B154" s="6" t="s">
        <v>355</v>
      </c>
      <c r="C154" s="59" t="s">
        <v>407</v>
      </c>
      <c r="D154" s="59" t="s">
        <v>408</v>
      </c>
      <c r="E154" s="59" t="s">
        <v>302</v>
      </c>
      <c r="F154" s="59">
        <v>66</v>
      </c>
      <c r="G154" s="6">
        <v>72</v>
      </c>
      <c r="H154" s="3">
        <f t="shared" si="32"/>
        <v>91.666666666666657</v>
      </c>
      <c r="I154" s="6">
        <v>6</v>
      </c>
      <c r="K154" s="14">
        <f t="shared" si="29"/>
        <v>91.666666666666657</v>
      </c>
      <c r="L154" s="14" t="str">
        <f t="shared" si="30"/>
        <v/>
      </c>
      <c r="S154" s="12">
        <f t="shared" si="33"/>
        <v>8</v>
      </c>
      <c r="U154" s="84"/>
      <c r="V154" s="14">
        <f>IF(ISBLANK(U154),S154,"")</f>
        <v>8</v>
      </c>
      <c r="W154" s="14" t="str">
        <f>IF(ISBLANK(U154),"",S154)</f>
        <v/>
      </c>
      <c r="X154" s="84"/>
      <c r="Y154" s="84"/>
      <c r="Z154" s="84"/>
      <c r="AA154" s="84"/>
      <c r="AB154" s="84"/>
    </row>
    <row r="155" spans="1:28" x14ac:dyDescent="0.25">
      <c r="A155" s="12">
        <v>154</v>
      </c>
      <c r="B155" s="6" t="s">
        <v>355</v>
      </c>
      <c r="C155" s="59" t="s">
        <v>409</v>
      </c>
      <c r="D155" s="59" t="s">
        <v>410</v>
      </c>
      <c r="E155" s="59" t="s">
        <v>411</v>
      </c>
      <c r="F155" s="59">
        <v>50</v>
      </c>
      <c r="G155" s="6">
        <v>72</v>
      </c>
      <c r="H155" s="3">
        <f t="shared" si="32"/>
        <v>69.444444444444443</v>
      </c>
      <c r="I155" s="6">
        <v>6</v>
      </c>
      <c r="K155" s="14">
        <f t="shared" si="29"/>
        <v>69.444444444444443</v>
      </c>
      <c r="L155" s="14" t="str">
        <f t="shared" si="30"/>
        <v/>
      </c>
      <c r="S155" s="12">
        <f t="shared" si="33"/>
        <v>33</v>
      </c>
      <c r="U155" s="84"/>
      <c r="V155" s="14">
        <f>IF(ISBLANK(U155),S155,"")</f>
        <v>33</v>
      </c>
      <c r="W155" s="14" t="str">
        <f>IF(ISBLANK(U155),"",S155)</f>
        <v/>
      </c>
      <c r="X155" s="84"/>
      <c r="Y155" s="84"/>
      <c r="Z155" s="84"/>
      <c r="AA155" s="84"/>
      <c r="AB155" s="84"/>
    </row>
    <row r="156" spans="1:28" x14ac:dyDescent="0.25">
      <c r="A156" s="12">
        <v>155</v>
      </c>
      <c r="B156" s="6" t="s">
        <v>355</v>
      </c>
      <c r="C156" s="59" t="s">
        <v>412</v>
      </c>
      <c r="D156" s="59" t="s">
        <v>413</v>
      </c>
      <c r="E156" s="59" t="s">
        <v>414</v>
      </c>
      <c r="F156" s="59">
        <v>63</v>
      </c>
      <c r="G156" s="6">
        <v>72</v>
      </c>
      <c r="H156" s="3">
        <f t="shared" si="32"/>
        <v>87.5</v>
      </c>
      <c r="I156" s="6">
        <v>6</v>
      </c>
      <c r="J156" t="s">
        <v>2</v>
      </c>
      <c r="K156" s="14" t="str">
        <f t="shared" si="29"/>
        <v/>
      </c>
      <c r="L156" s="14">
        <f t="shared" si="30"/>
        <v>87.5</v>
      </c>
      <c r="M156">
        <v>0</v>
      </c>
      <c r="S156" s="12">
        <f t="shared" si="33"/>
        <v>13</v>
      </c>
      <c r="U156" s="84" t="s">
        <v>2</v>
      </c>
      <c r="V156" s="14" t="str">
        <f>IF(ISBLANK(U156),S156,"")</f>
        <v/>
      </c>
      <c r="W156" s="14">
        <f>IF(ISBLANK(U156),"",S156)</f>
        <v>13</v>
      </c>
      <c r="X156" s="84">
        <v>0</v>
      </c>
      <c r="Y156" s="84"/>
      <c r="Z156" s="84"/>
      <c r="AA156" s="84"/>
      <c r="AB156" s="84"/>
    </row>
    <row r="157" spans="1:28" x14ac:dyDescent="0.25">
      <c r="A157" s="12">
        <v>156</v>
      </c>
      <c r="B157" s="6" t="s">
        <v>355</v>
      </c>
      <c r="C157" s="59" t="s">
        <v>415</v>
      </c>
      <c r="D157" s="59" t="s">
        <v>416</v>
      </c>
      <c r="E157" s="59" t="s">
        <v>417</v>
      </c>
      <c r="F157" s="59">
        <v>48</v>
      </c>
      <c r="G157" s="6">
        <v>72</v>
      </c>
      <c r="H157" s="3">
        <f t="shared" si="32"/>
        <v>66.666666666666657</v>
      </c>
      <c r="I157" s="6">
        <v>6</v>
      </c>
      <c r="K157" s="14">
        <f t="shared" si="29"/>
        <v>66.666666666666657</v>
      </c>
      <c r="L157" s="14" t="str">
        <f t="shared" si="30"/>
        <v/>
      </c>
      <c r="N157" s="3">
        <f>AVERAGE(H153:H157)</f>
        <v>81.111111111111114</v>
      </c>
      <c r="O157" s="14">
        <f>MAX(H153:H157)</f>
        <v>91.666666666666657</v>
      </c>
      <c r="P157" s="3">
        <f>MIN(H153:H157)</f>
        <v>66.666666666666657</v>
      </c>
      <c r="Q157" s="3">
        <f>O157-P157</f>
        <v>25</v>
      </c>
      <c r="S157" s="12">
        <f t="shared" si="33"/>
        <v>34</v>
      </c>
      <c r="U157" s="84"/>
      <c r="V157" s="14">
        <f>IF(ISBLANK(U157),S157,"")</f>
        <v>34</v>
      </c>
      <c r="W157" s="14" t="str">
        <f>IF(ISBLANK(U157),"",S157)</f>
        <v/>
      </c>
      <c r="X157" s="84"/>
      <c r="Y157" s="3">
        <f>AVERAGE(S153:S157)</f>
        <v>19.399999999999999</v>
      </c>
      <c r="Z157" s="14">
        <f>MAX(S153:S157)</f>
        <v>34</v>
      </c>
      <c r="AA157" s="3">
        <f>MIN(S153:S157)</f>
        <v>8</v>
      </c>
      <c r="AB157" s="3">
        <f>Z157-AA157</f>
        <v>26</v>
      </c>
    </row>
    <row r="158" spans="1:28" x14ac:dyDescent="0.25">
      <c r="A158" s="12">
        <v>157</v>
      </c>
      <c r="B158" s="6" t="s">
        <v>355</v>
      </c>
      <c r="C158" s="60" t="s">
        <v>418</v>
      </c>
      <c r="D158" s="60" t="s">
        <v>419</v>
      </c>
      <c r="E158" s="60" t="s">
        <v>420</v>
      </c>
      <c r="F158" s="60">
        <v>62</v>
      </c>
      <c r="G158" s="6">
        <v>72</v>
      </c>
      <c r="H158" s="3">
        <f t="shared" si="32"/>
        <v>86.111111111111114</v>
      </c>
      <c r="I158" s="6">
        <v>7</v>
      </c>
      <c r="J158" t="s">
        <v>2</v>
      </c>
      <c r="K158" s="14" t="str">
        <f t="shared" si="29"/>
        <v/>
      </c>
      <c r="L158" s="14">
        <f t="shared" si="30"/>
        <v>86.111111111111114</v>
      </c>
      <c r="M158">
        <v>0</v>
      </c>
      <c r="S158" s="12">
        <f t="shared" si="33"/>
        <v>15</v>
      </c>
      <c r="U158" s="84" t="s">
        <v>2</v>
      </c>
      <c r="V158" s="14" t="str">
        <f>IF(ISBLANK(U158),S158,"")</f>
        <v/>
      </c>
      <c r="W158" s="14">
        <f>IF(ISBLANK(U158),"",S158)</f>
        <v>15</v>
      </c>
      <c r="X158" s="84">
        <v>0</v>
      </c>
      <c r="Y158" s="84"/>
      <c r="Z158" s="84"/>
      <c r="AA158" s="84"/>
      <c r="AB158" s="84"/>
    </row>
    <row r="159" spans="1:28" x14ac:dyDescent="0.25">
      <c r="A159" s="12">
        <v>158</v>
      </c>
      <c r="B159" s="6" t="s">
        <v>355</v>
      </c>
      <c r="C159" s="60" t="s">
        <v>421</v>
      </c>
      <c r="D159" s="60" t="s">
        <v>422</v>
      </c>
      <c r="E159" s="60" t="s">
        <v>423</v>
      </c>
      <c r="F159" s="60">
        <v>52</v>
      </c>
      <c r="G159" s="6">
        <v>72</v>
      </c>
      <c r="H159" s="3">
        <f t="shared" si="32"/>
        <v>72.222222222222214</v>
      </c>
      <c r="I159" s="6">
        <v>7</v>
      </c>
      <c r="K159" s="14">
        <f t="shared" si="29"/>
        <v>72.222222222222214</v>
      </c>
      <c r="L159" s="14" t="str">
        <f t="shared" si="30"/>
        <v/>
      </c>
      <c r="S159" s="12">
        <f t="shared" si="33"/>
        <v>31</v>
      </c>
      <c r="U159" s="84"/>
      <c r="V159" s="14">
        <f>IF(ISBLANK(U159),S159,"")</f>
        <v>31</v>
      </c>
      <c r="W159" s="14" t="str">
        <f>IF(ISBLANK(U159),"",S159)</f>
        <v/>
      </c>
      <c r="X159" s="84"/>
      <c r="Y159" s="84"/>
      <c r="Z159" s="84"/>
      <c r="AA159" s="84"/>
      <c r="AB159" s="84"/>
    </row>
    <row r="160" spans="1:28" x14ac:dyDescent="0.25">
      <c r="A160" s="12">
        <v>159</v>
      </c>
      <c r="B160" s="6" t="s">
        <v>355</v>
      </c>
      <c r="C160" s="60" t="s">
        <v>424</v>
      </c>
      <c r="D160" s="60" t="s">
        <v>425</v>
      </c>
      <c r="E160" s="60" t="s">
        <v>284</v>
      </c>
      <c r="F160" s="60">
        <v>71</v>
      </c>
      <c r="G160" s="6">
        <v>72</v>
      </c>
      <c r="H160" s="3">
        <f t="shared" si="32"/>
        <v>98.611111111111114</v>
      </c>
      <c r="I160" s="6">
        <v>7</v>
      </c>
      <c r="K160" s="14">
        <f t="shared" si="29"/>
        <v>98.611111111111114</v>
      </c>
      <c r="L160" s="14" t="str">
        <f t="shared" si="30"/>
        <v/>
      </c>
      <c r="S160" s="12">
        <f t="shared" si="33"/>
        <v>1</v>
      </c>
      <c r="U160" s="84"/>
      <c r="V160" s="14">
        <f>IF(ISBLANK(U160),S160,"")</f>
        <v>1</v>
      </c>
      <c r="W160" s="14" t="str">
        <f>IF(ISBLANK(U160),"",S160)</f>
        <v/>
      </c>
      <c r="X160" s="84"/>
      <c r="Y160" s="84"/>
      <c r="Z160" s="84"/>
      <c r="AA160" s="84"/>
      <c r="AB160" s="84"/>
    </row>
    <row r="161" spans="1:28" x14ac:dyDescent="0.25">
      <c r="A161" s="12">
        <v>160</v>
      </c>
      <c r="B161" s="6" t="s">
        <v>355</v>
      </c>
      <c r="C161" s="60" t="s">
        <v>426</v>
      </c>
      <c r="D161" s="60" t="s">
        <v>427</v>
      </c>
      <c r="E161" s="60" t="s">
        <v>35</v>
      </c>
      <c r="F161" s="60">
        <v>62</v>
      </c>
      <c r="G161" s="6">
        <v>72</v>
      </c>
      <c r="H161" s="3">
        <f t="shared" si="32"/>
        <v>86.111111111111114</v>
      </c>
      <c r="I161" s="6">
        <v>7</v>
      </c>
      <c r="K161" s="14">
        <f t="shared" ref="K161:K162" si="34">IF(ISBLANK(J161),H161,"")</f>
        <v>86.111111111111114</v>
      </c>
      <c r="L161" s="14" t="str">
        <f t="shared" ref="L161:L162" si="35">IF(ISBLANK(J161),"",H161)</f>
        <v/>
      </c>
      <c r="S161" s="12">
        <f t="shared" si="33"/>
        <v>15</v>
      </c>
      <c r="U161" s="84"/>
      <c r="V161" s="14">
        <f>IF(ISBLANK(U161),S161,"")</f>
        <v>15</v>
      </c>
      <c r="W161" s="14" t="str">
        <f>IF(ISBLANK(U161),"",S161)</f>
        <v/>
      </c>
      <c r="X161" s="84"/>
      <c r="Y161" s="84"/>
      <c r="Z161" s="84"/>
      <c r="AA161" s="84"/>
      <c r="AB161" s="84"/>
    </row>
    <row r="162" spans="1:28" s="5" customFormat="1" ht="15.75" thickBot="1" x14ac:dyDescent="0.3">
      <c r="A162" s="12">
        <v>161</v>
      </c>
      <c r="B162" s="4" t="s">
        <v>355</v>
      </c>
      <c r="C162" s="5" t="s">
        <v>428</v>
      </c>
      <c r="D162" s="5" t="s">
        <v>429</v>
      </c>
      <c r="E162" s="5" t="s">
        <v>281</v>
      </c>
      <c r="F162" s="5">
        <v>65</v>
      </c>
      <c r="G162" s="4">
        <v>72</v>
      </c>
      <c r="H162" s="2">
        <f t="shared" si="32"/>
        <v>90.277777777777786</v>
      </c>
      <c r="I162" s="6">
        <v>7</v>
      </c>
      <c r="K162" s="2">
        <f t="shared" si="34"/>
        <v>90.277777777777786</v>
      </c>
      <c r="L162" s="2" t="str">
        <f t="shared" si="35"/>
        <v/>
      </c>
      <c r="M162" s="12"/>
      <c r="N162" s="3">
        <f>AVERAGE(H158:H162)</f>
        <v>86.666666666666657</v>
      </c>
      <c r="O162" s="14">
        <f>MAX(H158:H162)</f>
        <v>98.611111111111114</v>
      </c>
      <c r="P162" s="3">
        <f>MIN(H158:H162)</f>
        <v>72.222222222222214</v>
      </c>
      <c r="Q162" s="3">
        <f>O162-P162</f>
        <v>26.3888888888889</v>
      </c>
      <c r="S162" s="12">
        <f t="shared" si="33"/>
        <v>9</v>
      </c>
      <c r="V162" s="2">
        <f>IF(ISBLANK(U162),S162,"")</f>
        <v>9</v>
      </c>
      <c r="W162" s="14" t="str">
        <f>IF(ISBLANK(U162),"",S162)</f>
        <v/>
      </c>
      <c r="Y162" s="3">
        <f>AVERAGE(S158:S162)</f>
        <v>14.2</v>
      </c>
      <c r="Z162" s="14">
        <f>MAX(S158:S162)</f>
        <v>31</v>
      </c>
      <c r="AA162" s="3">
        <f>MIN(S158:S162)</f>
        <v>1</v>
      </c>
      <c r="AB162" s="3">
        <f>Z162-AA162</f>
        <v>30</v>
      </c>
    </row>
    <row r="163" spans="1:28" s="7" customFormat="1" ht="15.75" thickBot="1" x14ac:dyDescent="0.3">
      <c r="A163" s="12">
        <v>162</v>
      </c>
      <c r="H163" s="9"/>
      <c r="I163" s="17">
        <v>5</v>
      </c>
      <c r="J163" s="7">
        <f>COUNTA(J128:J162)/COUNT(H128:H162)</f>
        <v>0.2</v>
      </c>
      <c r="K163" s="9">
        <f>AVERAGE(K128:K162)</f>
        <v>83.382936507936535</v>
      </c>
      <c r="L163" s="9">
        <f>AVERAGE(L128:L162)</f>
        <v>87.301587301587304</v>
      </c>
      <c r="M163" s="11">
        <f>AVERAGE(M128:M162)</f>
        <v>0.14285714285714285</v>
      </c>
      <c r="N163" s="7">
        <f>_xlfn.STDEV.P(N128:N162)</f>
        <v>3.776727211533164</v>
      </c>
      <c r="O163" s="9">
        <f t="shared" ref="O163:Q163" si="36">AVERAGE(O128:O162)</f>
        <v>93.055555555555557</v>
      </c>
      <c r="P163" s="9">
        <f t="shared" si="36"/>
        <v>72.023809523809504</v>
      </c>
      <c r="Q163" s="9">
        <f t="shared" si="36"/>
        <v>21.031746031746032</v>
      </c>
      <c r="U163" s="7">
        <f>COUNTA(U128:U162)/COUNT(S128:S162)</f>
        <v>0.2</v>
      </c>
      <c r="V163" s="9">
        <f>AVERAGE(V128:V162)</f>
        <v>18.071428571428573</v>
      </c>
      <c r="W163" s="11">
        <f>1-(AVERAGE(W128:W162)/COUNT(S128:S162))</f>
        <v>0.6</v>
      </c>
      <c r="X163" s="9">
        <f>AVERAGE(X128:X162)</f>
        <v>0.14285714285714285</v>
      </c>
      <c r="Y163" s="7">
        <f>_xlfn.STDEV.P(Y128:Y162)</f>
        <v>4.5565830377149608</v>
      </c>
      <c r="Z163" s="11">
        <f>1-((AVERAGE(Z128:Z162)/COUNT($S$128:$S$162)))</f>
        <v>0.1306122448979592</v>
      </c>
      <c r="AA163" s="11">
        <f>1-((AVERAGE(AA128:AA162)/COUNT($S$128:$S$162)))</f>
        <v>0.81632653061224492</v>
      </c>
      <c r="AB163" s="9">
        <f t="shared" ref="AB163" si="37">AVERAGE(AB128:AB162)</f>
        <v>24</v>
      </c>
    </row>
    <row r="164" spans="1:28" x14ac:dyDescent="0.25">
      <c r="A164" s="12">
        <v>163</v>
      </c>
      <c r="B164" s="6" t="s">
        <v>440</v>
      </c>
      <c r="C164" s="61" t="s">
        <v>430</v>
      </c>
      <c r="D164" s="61" t="s">
        <v>431</v>
      </c>
      <c r="E164" s="61" t="s">
        <v>432</v>
      </c>
      <c r="F164" s="61">
        <v>48</v>
      </c>
      <c r="G164" s="6">
        <v>50</v>
      </c>
      <c r="H164" s="3">
        <f t="shared" si="32"/>
        <v>96</v>
      </c>
      <c r="I164" s="6">
        <v>1</v>
      </c>
      <c r="K164" s="14">
        <f t="shared" ref="K164:K194" si="38">IF(ISBLANK(J164),H164,"")</f>
        <v>96</v>
      </c>
      <c r="L164" s="14" t="str">
        <f t="shared" ref="L164:L194" si="39">IF(ISBLANK(J164),"",H164)</f>
        <v/>
      </c>
      <c r="S164" s="12">
        <f>RANK(H164,$H$164:$H$196)</f>
        <v>5</v>
      </c>
      <c r="U164" s="84"/>
      <c r="V164" s="14">
        <f>IF(ISBLANK(U164),S164,"")</f>
        <v>5</v>
      </c>
      <c r="W164" s="14" t="str">
        <f>IF(ISBLANK(U164),"",S164)</f>
        <v/>
      </c>
      <c r="X164" s="84"/>
      <c r="Y164" s="84"/>
      <c r="Z164" s="84"/>
      <c r="AA164" s="84"/>
      <c r="AB164" s="84"/>
    </row>
    <row r="165" spans="1:28" x14ac:dyDescent="0.25">
      <c r="A165" s="12">
        <v>164</v>
      </c>
      <c r="B165" s="6" t="s">
        <v>440</v>
      </c>
      <c r="C165" s="61" t="s">
        <v>433</v>
      </c>
      <c r="D165" s="61" t="s">
        <v>434</v>
      </c>
      <c r="E165" s="61" t="s">
        <v>435</v>
      </c>
      <c r="F165" s="61">
        <v>40</v>
      </c>
      <c r="G165" s="6">
        <v>50</v>
      </c>
      <c r="H165" s="3">
        <f t="shared" si="32"/>
        <v>80</v>
      </c>
      <c r="I165" s="6">
        <v>1</v>
      </c>
      <c r="K165" s="14">
        <f t="shared" si="38"/>
        <v>80</v>
      </c>
      <c r="L165" s="14" t="str">
        <f t="shared" si="39"/>
        <v/>
      </c>
      <c r="S165" s="12">
        <f>RANK(H165,$H$164:$H$196)</f>
        <v>29</v>
      </c>
      <c r="U165" s="84"/>
      <c r="V165" s="14">
        <f>IF(ISBLANK(U165),S165,"")</f>
        <v>29</v>
      </c>
      <c r="W165" s="14" t="str">
        <f>IF(ISBLANK(U165),"",S165)</f>
        <v/>
      </c>
      <c r="X165" s="84"/>
      <c r="Y165" s="84"/>
      <c r="Z165" s="84"/>
      <c r="AA165" s="84"/>
      <c r="AB165" s="84"/>
    </row>
    <row r="166" spans="1:28" x14ac:dyDescent="0.25">
      <c r="A166" s="12">
        <v>165</v>
      </c>
      <c r="B166" s="6" t="s">
        <v>440</v>
      </c>
      <c r="C166" s="61" t="s">
        <v>436</v>
      </c>
      <c r="D166" s="61" t="s">
        <v>437</v>
      </c>
      <c r="E166" s="61" t="s">
        <v>35</v>
      </c>
      <c r="F166" s="61">
        <v>39</v>
      </c>
      <c r="G166" s="6">
        <v>50</v>
      </c>
      <c r="H166" s="3">
        <f t="shared" si="32"/>
        <v>78</v>
      </c>
      <c r="I166" s="6">
        <v>1</v>
      </c>
      <c r="J166" t="s">
        <v>2</v>
      </c>
      <c r="K166" s="14" t="str">
        <f t="shared" si="38"/>
        <v/>
      </c>
      <c r="L166" s="14">
        <f t="shared" si="39"/>
        <v>78</v>
      </c>
      <c r="M166">
        <v>0</v>
      </c>
      <c r="S166" s="12">
        <f t="shared" ref="S166:S196" si="40">RANK(H166,$H$164:$H$196)</f>
        <v>30</v>
      </c>
      <c r="U166" s="84" t="s">
        <v>2</v>
      </c>
      <c r="V166" s="14" t="str">
        <f>IF(ISBLANK(U166),S166,"")</f>
        <v/>
      </c>
      <c r="W166" s="14">
        <f>IF(ISBLANK(U166),"",S166)</f>
        <v>30</v>
      </c>
      <c r="X166" s="84">
        <v>0</v>
      </c>
      <c r="Y166" s="84"/>
      <c r="Z166" s="84"/>
      <c r="AA166" s="84"/>
      <c r="AB166" s="84"/>
    </row>
    <row r="167" spans="1:28" x14ac:dyDescent="0.25">
      <c r="A167" s="12">
        <v>166</v>
      </c>
      <c r="B167" s="6" t="s">
        <v>440</v>
      </c>
      <c r="C167" s="61" t="s">
        <v>438</v>
      </c>
      <c r="D167" s="61" t="s">
        <v>439</v>
      </c>
      <c r="E167" s="61" t="s">
        <v>284</v>
      </c>
      <c r="F167" s="61">
        <v>41</v>
      </c>
      <c r="G167" s="6">
        <v>50</v>
      </c>
      <c r="H167" s="3">
        <f t="shared" si="32"/>
        <v>82</v>
      </c>
      <c r="I167" s="6">
        <v>1</v>
      </c>
      <c r="K167" s="14">
        <f t="shared" si="38"/>
        <v>82</v>
      </c>
      <c r="L167" s="14" t="str">
        <f t="shared" si="39"/>
        <v/>
      </c>
      <c r="N167" s="3">
        <f>AVERAGE(H164:H167)</f>
        <v>84</v>
      </c>
      <c r="O167" s="14">
        <f>MAX(H164:H167)</f>
        <v>96</v>
      </c>
      <c r="P167" s="3">
        <f>MIN(H164:H167)</f>
        <v>78</v>
      </c>
      <c r="Q167" s="3">
        <f>O167-P167</f>
        <v>18</v>
      </c>
      <c r="S167" s="12">
        <f t="shared" si="40"/>
        <v>28</v>
      </c>
      <c r="U167" s="84"/>
      <c r="V167" s="14">
        <f>IF(ISBLANK(U167),S167,"")</f>
        <v>28</v>
      </c>
      <c r="W167" s="14" t="str">
        <f>IF(ISBLANK(U167),"",S167)</f>
        <v/>
      </c>
      <c r="X167" s="84"/>
      <c r="Y167" s="3">
        <f>AVERAGE(S164:S167)</f>
        <v>23</v>
      </c>
      <c r="Z167" s="14">
        <f>MAX(S164:S167)</f>
        <v>30</v>
      </c>
      <c r="AA167" s="3">
        <f>MIN(S164:S167)</f>
        <v>5</v>
      </c>
      <c r="AB167" s="3">
        <f>Z167-AA167</f>
        <v>25</v>
      </c>
    </row>
    <row r="168" spans="1:28" x14ac:dyDescent="0.25">
      <c r="A168" s="12">
        <v>167</v>
      </c>
      <c r="B168" s="6" t="s">
        <v>440</v>
      </c>
      <c r="C168" s="62" t="s">
        <v>441</v>
      </c>
      <c r="D168" s="62" t="s">
        <v>442</v>
      </c>
      <c r="E168" s="62" t="s">
        <v>265</v>
      </c>
      <c r="F168" s="62">
        <v>44</v>
      </c>
      <c r="G168" s="6">
        <v>50</v>
      </c>
      <c r="H168" s="3">
        <f t="shared" si="32"/>
        <v>88</v>
      </c>
      <c r="I168" s="6">
        <v>2</v>
      </c>
      <c r="J168" t="s">
        <v>2</v>
      </c>
      <c r="K168" s="14" t="str">
        <f t="shared" si="38"/>
        <v/>
      </c>
      <c r="L168" s="14">
        <f t="shared" si="39"/>
        <v>88</v>
      </c>
      <c r="M168">
        <v>0</v>
      </c>
      <c r="S168" s="12">
        <f t="shared" si="40"/>
        <v>20</v>
      </c>
      <c r="U168" s="84" t="s">
        <v>2</v>
      </c>
      <c r="V168" s="14" t="str">
        <f>IF(ISBLANK(U168),S168,"")</f>
        <v/>
      </c>
      <c r="W168" s="14">
        <f>IF(ISBLANK(U168),"",S168)</f>
        <v>20</v>
      </c>
      <c r="X168" s="84">
        <v>0</v>
      </c>
      <c r="Y168" s="84"/>
      <c r="Z168" s="84"/>
      <c r="AA168" s="84"/>
      <c r="AB168" s="84"/>
    </row>
    <row r="169" spans="1:28" x14ac:dyDescent="0.25">
      <c r="A169" s="12">
        <v>168</v>
      </c>
      <c r="B169" s="6" t="s">
        <v>440</v>
      </c>
      <c r="C169" s="62" t="s">
        <v>443</v>
      </c>
      <c r="D169" s="62" t="s">
        <v>444</v>
      </c>
      <c r="E169" s="62" t="s">
        <v>445</v>
      </c>
      <c r="F169" s="62">
        <v>43</v>
      </c>
      <c r="G169" s="6">
        <v>50</v>
      </c>
      <c r="H169" s="3">
        <f t="shared" si="32"/>
        <v>86</v>
      </c>
      <c r="I169" s="6">
        <v>2</v>
      </c>
      <c r="K169" s="14">
        <f t="shared" si="38"/>
        <v>86</v>
      </c>
      <c r="L169" s="14" t="str">
        <f t="shared" si="39"/>
        <v/>
      </c>
      <c r="S169" s="12">
        <f t="shared" si="40"/>
        <v>22</v>
      </c>
      <c r="U169" s="84"/>
      <c r="V169" s="14">
        <f>IF(ISBLANK(U169),S169,"")</f>
        <v>22</v>
      </c>
      <c r="W169" s="14" t="str">
        <f>IF(ISBLANK(U169),"",S169)</f>
        <v/>
      </c>
      <c r="X169" s="84"/>
      <c r="Y169" s="84"/>
      <c r="Z169" s="84"/>
      <c r="AA169" s="84"/>
      <c r="AB169" s="84"/>
    </row>
    <row r="170" spans="1:28" x14ac:dyDescent="0.25">
      <c r="A170" s="12">
        <v>169</v>
      </c>
      <c r="B170" s="6" t="s">
        <v>440</v>
      </c>
      <c r="C170" s="62" t="s">
        <v>446</v>
      </c>
      <c r="D170" s="62" t="s">
        <v>447</v>
      </c>
      <c r="E170" s="62" t="s">
        <v>35</v>
      </c>
      <c r="F170" s="62">
        <v>46</v>
      </c>
      <c r="G170" s="6">
        <v>50</v>
      </c>
      <c r="H170" s="3">
        <f t="shared" si="32"/>
        <v>92</v>
      </c>
      <c r="I170" s="6">
        <v>2</v>
      </c>
      <c r="K170" s="14">
        <f t="shared" si="38"/>
        <v>92</v>
      </c>
      <c r="L170" s="14" t="str">
        <f t="shared" si="39"/>
        <v/>
      </c>
      <c r="S170" s="12">
        <f t="shared" si="40"/>
        <v>9</v>
      </c>
      <c r="U170" s="84"/>
      <c r="V170" s="14">
        <f>IF(ISBLANK(U170),S170,"")</f>
        <v>9</v>
      </c>
      <c r="W170" s="14" t="str">
        <f>IF(ISBLANK(U170),"",S170)</f>
        <v/>
      </c>
      <c r="X170" s="84"/>
      <c r="Y170" s="84"/>
      <c r="Z170" s="84"/>
      <c r="AA170" s="84"/>
      <c r="AB170" s="84"/>
    </row>
    <row r="171" spans="1:28" x14ac:dyDescent="0.25">
      <c r="A171" s="12">
        <v>170</v>
      </c>
      <c r="B171" s="6" t="s">
        <v>440</v>
      </c>
      <c r="C171" s="62" t="s">
        <v>448</v>
      </c>
      <c r="D171" s="62" t="s">
        <v>449</v>
      </c>
      <c r="E171" s="62" t="s">
        <v>450</v>
      </c>
      <c r="F171" s="62">
        <v>43</v>
      </c>
      <c r="G171" s="6">
        <v>50</v>
      </c>
      <c r="H171" s="3">
        <f t="shared" si="32"/>
        <v>86</v>
      </c>
      <c r="I171" s="6">
        <v>2</v>
      </c>
      <c r="K171" s="14">
        <f t="shared" si="38"/>
        <v>86</v>
      </c>
      <c r="L171" s="14" t="str">
        <f t="shared" si="39"/>
        <v/>
      </c>
      <c r="N171" s="3">
        <f>AVERAGE(H168:H171)</f>
        <v>88</v>
      </c>
      <c r="O171" s="14">
        <f>MAX(H168:H171)</f>
        <v>92</v>
      </c>
      <c r="P171" s="3">
        <f>MIN(H168:H171)</f>
        <v>86</v>
      </c>
      <c r="Q171" s="3">
        <f>O171-P171</f>
        <v>6</v>
      </c>
      <c r="S171" s="12">
        <f t="shared" si="40"/>
        <v>22</v>
      </c>
      <c r="U171" s="84"/>
      <c r="V171" s="14">
        <f>IF(ISBLANK(U171),S171,"")</f>
        <v>22</v>
      </c>
      <c r="W171" s="14" t="str">
        <f>IF(ISBLANK(U171),"",S171)</f>
        <v/>
      </c>
      <c r="X171" s="84"/>
      <c r="Y171" s="3">
        <f>AVERAGE(S168:S171)</f>
        <v>18.25</v>
      </c>
      <c r="Z171" s="14">
        <f>MAX(S168:S171)</f>
        <v>22</v>
      </c>
      <c r="AA171" s="3">
        <f>MIN(S168:S171)</f>
        <v>9</v>
      </c>
      <c r="AB171" s="3">
        <f>Z171-AA171</f>
        <v>13</v>
      </c>
    </row>
    <row r="172" spans="1:28" x14ac:dyDescent="0.25">
      <c r="A172" s="12">
        <v>171</v>
      </c>
      <c r="B172" s="6" t="s">
        <v>440</v>
      </c>
      <c r="C172" s="63" t="s">
        <v>451</v>
      </c>
      <c r="D172" s="63" t="s">
        <v>452</v>
      </c>
      <c r="E172" s="63" t="s">
        <v>453</v>
      </c>
      <c r="F172" s="63">
        <v>49</v>
      </c>
      <c r="G172" s="6">
        <v>50</v>
      </c>
      <c r="H172" s="3">
        <f t="shared" si="32"/>
        <v>98</v>
      </c>
      <c r="I172" s="6">
        <v>3</v>
      </c>
      <c r="K172" s="14">
        <f t="shared" si="38"/>
        <v>98</v>
      </c>
      <c r="L172" s="14" t="str">
        <f t="shared" si="39"/>
        <v/>
      </c>
      <c r="S172" s="12">
        <f t="shared" si="40"/>
        <v>1</v>
      </c>
      <c r="U172" s="84"/>
      <c r="V172" s="14">
        <f>IF(ISBLANK(U172),S172,"")</f>
        <v>1</v>
      </c>
      <c r="W172" s="14" t="str">
        <f>IF(ISBLANK(U172),"",S172)</f>
        <v/>
      </c>
      <c r="X172" s="84"/>
      <c r="Y172" s="84"/>
      <c r="Z172" s="84"/>
      <c r="AA172" s="84"/>
      <c r="AB172" s="84"/>
    </row>
    <row r="173" spans="1:28" x14ac:dyDescent="0.25">
      <c r="A173" s="12">
        <v>172</v>
      </c>
      <c r="B173" s="6" t="s">
        <v>440</v>
      </c>
      <c r="C173" s="63" t="s">
        <v>454</v>
      </c>
      <c r="D173" s="63" t="s">
        <v>455</v>
      </c>
      <c r="E173" s="63" t="s">
        <v>456</v>
      </c>
      <c r="F173" s="63">
        <v>46</v>
      </c>
      <c r="G173" s="6">
        <v>50</v>
      </c>
      <c r="H173" s="3">
        <f t="shared" si="32"/>
        <v>92</v>
      </c>
      <c r="I173" s="6">
        <v>3</v>
      </c>
      <c r="J173" t="s">
        <v>2</v>
      </c>
      <c r="K173" s="14" t="str">
        <f t="shared" si="38"/>
        <v/>
      </c>
      <c r="L173" s="14">
        <f t="shared" si="39"/>
        <v>92</v>
      </c>
      <c r="M173">
        <v>0</v>
      </c>
      <c r="S173" s="12">
        <f t="shared" si="40"/>
        <v>9</v>
      </c>
      <c r="U173" s="84" t="s">
        <v>2</v>
      </c>
      <c r="V173" s="14" t="str">
        <f>IF(ISBLANK(U173),S173,"")</f>
        <v/>
      </c>
      <c r="W173" s="14">
        <f>IF(ISBLANK(U173),"",S173)</f>
        <v>9</v>
      </c>
      <c r="X173" s="84">
        <v>0</v>
      </c>
      <c r="Y173" s="84"/>
      <c r="Z173" s="84"/>
      <c r="AA173" s="84"/>
      <c r="AB173" s="84"/>
    </row>
    <row r="174" spans="1:28" x14ac:dyDescent="0.25">
      <c r="A174" s="12">
        <v>173</v>
      </c>
      <c r="B174" s="6" t="s">
        <v>440</v>
      </c>
      <c r="C174" s="63" t="s">
        <v>457</v>
      </c>
      <c r="D174" s="63" t="s">
        <v>197</v>
      </c>
      <c r="E174" s="63" t="s">
        <v>458</v>
      </c>
      <c r="F174" s="63">
        <v>49</v>
      </c>
      <c r="G174" s="6">
        <v>50</v>
      </c>
      <c r="H174" s="3">
        <f t="shared" si="32"/>
        <v>98</v>
      </c>
      <c r="I174" s="6">
        <v>3</v>
      </c>
      <c r="K174" s="14">
        <f t="shared" si="38"/>
        <v>98</v>
      </c>
      <c r="L174" s="14" t="str">
        <f t="shared" si="39"/>
        <v/>
      </c>
      <c r="S174" s="12">
        <f t="shared" si="40"/>
        <v>1</v>
      </c>
      <c r="U174" s="84"/>
      <c r="V174" s="14">
        <f>IF(ISBLANK(U174),S174,"")</f>
        <v>1</v>
      </c>
      <c r="W174" s="14" t="str">
        <f>IF(ISBLANK(U174),"",S174)</f>
        <v/>
      </c>
      <c r="X174" s="84"/>
      <c r="Y174" s="84"/>
      <c r="Z174" s="84"/>
      <c r="AA174" s="84"/>
      <c r="AB174" s="84"/>
    </row>
    <row r="175" spans="1:28" x14ac:dyDescent="0.25">
      <c r="A175" s="12">
        <v>174</v>
      </c>
      <c r="B175" s="6" t="s">
        <v>440</v>
      </c>
      <c r="C175" s="63" t="s">
        <v>459</v>
      </c>
      <c r="D175" s="63" t="s">
        <v>460</v>
      </c>
      <c r="E175" s="63" t="s">
        <v>461</v>
      </c>
      <c r="F175" s="63">
        <v>46</v>
      </c>
      <c r="G175" s="6">
        <v>50</v>
      </c>
      <c r="H175" s="3">
        <f t="shared" si="32"/>
        <v>92</v>
      </c>
      <c r="I175" s="6">
        <v>3</v>
      </c>
      <c r="K175" s="14">
        <f t="shared" si="38"/>
        <v>92</v>
      </c>
      <c r="L175" s="14" t="str">
        <f t="shared" si="39"/>
        <v/>
      </c>
      <c r="N175" s="3">
        <f>AVERAGE(H172:H175)</f>
        <v>95</v>
      </c>
      <c r="O175" s="14">
        <f>MAX(H172:H175)</f>
        <v>98</v>
      </c>
      <c r="P175" s="3">
        <f>MIN(H172:H175)</f>
        <v>92</v>
      </c>
      <c r="Q175" s="3">
        <f>O175-P175</f>
        <v>6</v>
      </c>
      <c r="S175" s="12">
        <f t="shared" si="40"/>
        <v>9</v>
      </c>
      <c r="U175" s="84"/>
      <c r="V175" s="14">
        <f>IF(ISBLANK(U175),S175,"")</f>
        <v>9</v>
      </c>
      <c r="W175" s="14" t="str">
        <f>IF(ISBLANK(U175),"",S175)</f>
        <v/>
      </c>
      <c r="X175" s="84"/>
      <c r="Y175" s="3">
        <f>AVERAGE(S172:S175)</f>
        <v>5</v>
      </c>
      <c r="Z175" s="14">
        <f>MAX(S172:S175)</f>
        <v>9</v>
      </c>
      <c r="AA175" s="3">
        <f>MIN(S172:S175)</f>
        <v>1</v>
      </c>
      <c r="AB175" s="3">
        <f>Z175-AA175</f>
        <v>8</v>
      </c>
    </row>
    <row r="176" spans="1:28" x14ac:dyDescent="0.25">
      <c r="A176" s="12">
        <v>175</v>
      </c>
      <c r="B176" s="6" t="s">
        <v>440</v>
      </c>
      <c r="C176" s="64" t="s">
        <v>462</v>
      </c>
      <c r="D176" s="64" t="s">
        <v>463</v>
      </c>
      <c r="E176" s="64" t="s">
        <v>86</v>
      </c>
      <c r="F176" s="64">
        <v>48</v>
      </c>
      <c r="G176" s="6">
        <v>50</v>
      </c>
      <c r="H176" s="3">
        <f t="shared" si="32"/>
        <v>96</v>
      </c>
      <c r="I176" s="6">
        <v>4</v>
      </c>
      <c r="K176" s="14">
        <f t="shared" si="38"/>
        <v>96</v>
      </c>
      <c r="L176" s="14" t="str">
        <f t="shared" si="39"/>
        <v/>
      </c>
      <c r="S176" s="12">
        <f t="shared" si="40"/>
        <v>5</v>
      </c>
      <c r="U176" s="84"/>
      <c r="V176" s="14">
        <f>IF(ISBLANK(U176),S176,"")</f>
        <v>5</v>
      </c>
      <c r="W176" s="14" t="str">
        <f>IF(ISBLANK(U176),"",S176)</f>
        <v/>
      </c>
      <c r="X176" s="84"/>
      <c r="Y176" s="84"/>
      <c r="Z176" s="84"/>
      <c r="AA176" s="84"/>
      <c r="AB176" s="84"/>
    </row>
    <row r="177" spans="1:28" x14ac:dyDescent="0.25">
      <c r="A177" s="12">
        <v>176</v>
      </c>
      <c r="B177" s="6" t="s">
        <v>440</v>
      </c>
      <c r="C177" s="64" t="s">
        <v>464</v>
      </c>
      <c r="D177" s="64" t="s">
        <v>465</v>
      </c>
      <c r="E177" s="64" t="s">
        <v>466</v>
      </c>
      <c r="F177" s="64">
        <v>44</v>
      </c>
      <c r="G177" s="6">
        <v>50</v>
      </c>
      <c r="H177" s="3">
        <f t="shared" si="32"/>
        <v>88</v>
      </c>
      <c r="I177" s="6">
        <v>4</v>
      </c>
      <c r="J177" t="s">
        <v>2</v>
      </c>
      <c r="K177" s="14" t="str">
        <f t="shared" si="38"/>
        <v/>
      </c>
      <c r="L177" s="14">
        <f t="shared" si="39"/>
        <v>88</v>
      </c>
      <c r="M177">
        <v>0</v>
      </c>
      <c r="S177" s="12">
        <f t="shared" si="40"/>
        <v>20</v>
      </c>
      <c r="U177" s="84" t="s">
        <v>2</v>
      </c>
      <c r="V177" s="14" t="str">
        <f>IF(ISBLANK(U177),S177,"")</f>
        <v/>
      </c>
      <c r="W177" s="14">
        <f>IF(ISBLANK(U177),"",S177)</f>
        <v>20</v>
      </c>
      <c r="X177" s="84">
        <v>0</v>
      </c>
      <c r="Y177" s="84"/>
      <c r="Z177" s="84"/>
      <c r="AA177" s="84"/>
      <c r="AB177" s="84"/>
    </row>
    <row r="178" spans="1:28" x14ac:dyDescent="0.25">
      <c r="A178" s="12">
        <v>177</v>
      </c>
      <c r="B178" s="6" t="s">
        <v>440</v>
      </c>
      <c r="C178" s="64" t="s">
        <v>467</v>
      </c>
      <c r="D178" s="64" t="s">
        <v>304</v>
      </c>
      <c r="E178" s="64" t="s">
        <v>468</v>
      </c>
      <c r="F178" s="64">
        <v>48</v>
      </c>
      <c r="G178" s="6">
        <v>50</v>
      </c>
      <c r="H178" s="3">
        <f t="shared" si="32"/>
        <v>96</v>
      </c>
      <c r="I178" s="6">
        <v>4</v>
      </c>
      <c r="K178" s="14">
        <f t="shared" si="38"/>
        <v>96</v>
      </c>
      <c r="L178" s="14" t="str">
        <f t="shared" si="39"/>
        <v/>
      </c>
      <c r="S178" s="12">
        <f t="shared" si="40"/>
        <v>5</v>
      </c>
      <c r="U178" s="84"/>
      <c r="V178" s="14">
        <f>IF(ISBLANK(U178),S178,"")</f>
        <v>5</v>
      </c>
      <c r="W178" s="14" t="str">
        <f>IF(ISBLANK(U178),"",S178)</f>
        <v/>
      </c>
      <c r="X178" s="84"/>
      <c r="Y178" s="84"/>
      <c r="Z178" s="84"/>
      <c r="AA178" s="84"/>
      <c r="AB178" s="84"/>
    </row>
    <row r="179" spans="1:28" x14ac:dyDescent="0.25">
      <c r="A179" s="12">
        <v>178</v>
      </c>
      <c r="B179" s="6" t="s">
        <v>440</v>
      </c>
      <c r="C179" s="64" t="s">
        <v>469</v>
      </c>
      <c r="D179" s="64" t="s">
        <v>470</v>
      </c>
      <c r="E179" s="64" t="s">
        <v>471</v>
      </c>
      <c r="F179" s="64">
        <v>46</v>
      </c>
      <c r="G179" s="6">
        <v>50</v>
      </c>
      <c r="H179" s="3">
        <f t="shared" si="32"/>
        <v>92</v>
      </c>
      <c r="I179" s="6">
        <v>4</v>
      </c>
      <c r="K179" s="14">
        <f t="shared" si="38"/>
        <v>92</v>
      </c>
      <c r="L179" s="14" t="str">
        <f t="shared" si="39"/>
        <v/>
      </c>
      <c r="N179" s="3">
        <f>AVERAGE(H176:H179)</f>
        <v>93</v>
      </c>
      <c r="O179" s="14">
        <f>MAX(H176:H179)</f>
        <v>96</v>
      </c>
      <c r="P179" s="3">
        <f>MIN(H176:H179)</f>
        <v>88</v>
      </c>
      <c r="Q179" s="3">
        <f>O179-P179</f>
        <v>8</v>
      </c>
      <c r="S179" s="12">
        <f t="shared" si="40"/>
        <v>9</v>
      </c>
      <c r="U179" s="84"/>
      <c r="V179" s="14">
        <f>IF(ISBLANK(U179),S179,"")</f>
        <v>9</v>
      </c>
      <c r="W179" s="14" t="str">
        <f>IF(ISBLANK(U179),"",S179)</f>
        <v/>
      </c>
      <c r="X179" s="84"/>
      <c r="Y179" s="3">
        <f>AVERAGE(S176:S179)</f>
        <v>9.75</v>
      </c>
      <c r="Z179" s="14">
        <f>MAX(S176:S179)</f>
        <v>20</v>
      </c>
      <c r="AA179" s="3">
        <f>MIN(S176:S179)</f>
        <v>5</v>
      </c>
      <c r="AB179" s="3">
        <f>Z179-AA179</f>
        <v>15</v>
      </c>
    </row>
    <row r="180" spans="1:28" x14ac:dyDescent="0.25">
      <c r="A180" s="12">
        <v>179</v>
      </c>
      <c r="B180" s="6" t="s">
        <v>440</v>
      </c>
      <c r="C180" s="65" t="s">
        <v>472</v>
      </c>
      <c r="D180" s="65" t="s">
        <v>473</v>
      </c>
      <c r="E180" s="65" t="s">
        <v>130</v>
      </c>
      <c r="F180" s="65">
        <v>45</v>
      </c>
      <c r="G180" s="6">
        <v>50</v>
      </c>
      <c r="H180" s="3">
        <f t="shared" si="32"/>
        <v>90</v>
      </c>
      <c r="I180" s="6">
        <v>5</v>
      </c>
      <c r="K180" s="14">
        <f t="shared" si="38"/>
        <v>90</v>
      </c>
      <c r="L180" s="14" t="str">
        <f t="shared" si="39"/>
        <v/>
      </c>
      <c r="S180" s="12">
        <f t="shared" si="40"/>
        <v>17</v>
      </c>
      <c r="U180" s="84"/>
      <c r="V180" s="14">
        <f>IF(ISBLANK(U180),S180,"")</f>
        <v>17</v>
      </c>
      <c r="W180" s="14" t="str">
        <f>IF(ISBLANK(U180),"",S180)</f>
        <v/>
      </c>
      <c r="X180" s="84"/>
      <c r="Y180" s="84"/>
      <c r="Z180" s="84"/>
      <c r="AA180" s="84"/>
      <c r="AB180" s="84"/>
    </row>
    <row r="181" spans="1:28" x14ac:dyDescent="0.25">
      <c r="A181" s="12">
        <v>180</v>
      </c>
      <c r="B181" s="6" t="s">
        <v>440</v>
      </c>
      <c r="C181" s="65" t="s">
        <v>474</v>
      </c>
      <c r="D181" s="65" t="s">
        <v>475</v>
      </c>
      <c r="E181" s="65" t="s">
        <v>71</v>
      </c>
      <c r="F181" s="65">
        <v>46</v>
      </c>
      <c r="G181" s="6">
        <v>50</v>
      </c>
      <c r="H181" s="3">
        <f t="shared" si="32"/>
        <v>92</v>
      </c>
      <c r="I181" s="6">
        <v>5</v>
      </c>
      <c r="J181" t="s">
        <v>2</v>
      </c>
      <c r="K181" s="14" t="str">
        <f t="shared" si="38"/>
        <v/>
      </c>
      <c r="L181" s="14">
        <f t="shared" si="39"/>
        <v>92</v>
      </c>
      <c r="M181">
        <v>0</v>
      </c>
      <c r="S181" s="12">
        <f t="shared" si="40"/>
        <v>9</v>
      </c>
      <c r="U181" s="84" t="s">
        <v>2</v>
      </c>
      <c r="V181" s="14" t="str">
        <f>IF(ISBLANK(U181),S181,"")</f>
        <v/>
      </c>
      <c r="W181" s="14">
        <f>IF(ISBLANK(U181),"",S181)</f>
        <v>9</v>
      </c>
      <c r="X181" s="84">
        <v>0</v>
      </c>
      <c r="Y181" s="84"/>
      <c r="Z181" s="84"/>
      <c r="AA181" s="84"/>
      <c r="AB181" s="84"/>
    </row>
    <row r="182" spans="1:28" x14ac:dyDescent="0.25">
      <c r="A182" s="12">
        <v>181</v>
      </c>
      <c r="B182" s="6" t="s">
        <v>440</v>
      </c>
      <c r="C182" s="65" t="s">
        <v>476</v>
      </c>
      <c r="D182" s="65" t="s">
        <v>477</v>
      </c>
      <c r="E182" s="65" t="s">
        <v>478</v>
      </c>
      <c r="F182" s="65">
        <v>38</v>
      </c>
      <c r="G182" s="6">
        <v>50</v>
      </c>
      <c r="H182" s="3">
        <f t="shared" si="32"/>
        <v>76</v>
      </c>
      <c r="I182" s="6">
        <v>5</v>
      </c>
      <c r="K182" s="14">
        <f t="shared" si="38"/>
        <v>76</v>
      </c>
      <c r="L182" s="14" t="str">
        <f t="shared" si="39"/>
        <v/>
      </c>
      <c r="S182" s="12">
        <f t="shared" si="40"/>
        <v>31</v>
      </c>
      <c r="U182" s="84"/>
      <c r="V182" s="14">
        <f>IF(ISBLANK(U182),S182,"")</f>
        <v>31</v>
      </c>
      <c r="W182" s="14" t="str">
        <f>IF(ISBLANK(U182),"",S182)</f>
        <v/>
      </c>
      <c r="X182" s="84"/>
      <c r="Y182" s="84"/>
      <c r="Z182" s="84"/>
      <c r="AA182" s="84"/>
      <c r="AB182" s="84"/>
    </row>
    <row r="183" spans="1:28" x14ac:dyDescent="0.25">
      <c r="A183" s="12">
        <v>182</v>
      </c>
      <c r="B183" s="6" t="s">
        <v>440</v>
      </c>
      <c r="C183" s="65" t="s">
        <v>479</v>
      </c>
      <c r="D183" s="65" t="s">
        <v>480</v>
      </c>
      <c r="E183" s="65" t="s">
        <v>481</v>
      </c>
      <c r="F183" s="65">
        <v>49</v>
      </c>
      <c r="G183" s="6">
        <v>50</v>
      </c>
      <c r="H183" s="3">
        <f t="shared" si="32"/>
        <v>98</v>
      </c>
      <c r="I183" s="6">
        <v>5</v>
      </c>
      <c r="K183" s="14">
        <f t="shared" si="38"/>
        <v>98</v>
      </c>
      <c r="L183" s="14" t="str">
        <f t="shared" si="39"/>
        <v/>
      </c>
      <c r="N183" s="3">
        <f>AVERAGE(H180:H183)</f>
        <v>89</v>
      </c>
      <c r="O183" s="14">
        <f>MAX(H180:H183)</f>
        <v>98</v>
      </c>
      <c r="P183" s="3">
        <f>MIN(H180:H183)</f>
        <v>76</v>
      </c>
      <c r="Q183" s="3">
        <f>O183-P183</f>
        <v>22</v>
      </c>
      <c r="S183" s="12">
        <f t="shared" si="40"/>
        <v>1</v>
      </c>
      <c r="U183" s="84"/>
      <c r="V183" s="14">
        <f>IF(ISBLANK(U183),S183,"")</f>
        <v>1</v>
      </c>
      <c r="W183" s="14" t="str">
        <f>IF(ISBLANK(U183),"",S183)</f>
        <v/>
      </c>
      <c r="X183" s="84"/>
      <c r="Y183" s="3">
        <f>AVERAGE(S180:S183)</f>
        <v>14.5</v>
      </c>
      <c r="Z183" s="14">
        <f>MAX(S180:S183)</f>
        <v>31</v>
      </c>
      <c r="AA183" s="3">
        <f>MIN(S180:S183)</f>
        <v>1</v>
      </c>
      <c r="AB183" s="3">
        <f>Z183-AA183</f>
        <v>30</v>
      </c>
    </row>
    <row r="184" spans="1:28" x14ac:dyDescent="0.25">
      <c r="A184" s="12">
        <v>183</v>
      </c>
      <c r="B184" s="6" t="s">
        <v>440</v>
      </c>
      <c r="C184" s="66" t="s">
        <v>482</v>
      </c>
      <c r="D184" s="66" t="s">
        <v>483</v>
      </c>
      <c r="E184" s="66" t="s">
        <v>292</v>
      </c>
      <c r="F184" s="66">
        <v>49</v>
      </c>
      <c r="G184" s="6">
        <v>50</v>
      </c>
      <c r="H184" s="3">
        <f t="shared" si="32"/>
        <v>98</v>
      </c>
      <c r="I184" s="6">
        <v>6</v>
      </c>
      <c r="J184" t="s">
        <v>2</v>
      </c>
      <c r="K184" s="14" t="str">
        <f t="shared" si="38"/>
        <v/>
      </c>
      <c r="L184" s="14">
        <f t="shared" si="39"/>
        <v>98</v>
      </c>
      <c r="M184">
        <v>1</v>
      </c>
      <c r="S184" s="12">
        <f t="shared" si="40"/>
        <v>1</v>
      </c>
      <c r="U184" s="84" t="s">
        <v>2</v>
      </c>
      <c r="V184" s="14" t="str">
        <f>IF(ISBLANK(U184),S184,"")</f>
        <v/>
      </c>
      <c r="W184" s="14">
        <f>IF(ISBLANK(U184),"",S184)</f>
        <v>1</v>
      </c>
      <c r="X184" s="84">
        <v>1</v>
      </c>
      <c r="Y184" s="84"/>
      <c r="Z184" s="84"/>
      <c r="AA184" s="84"/>
      <c r="AB184" s="84"/>
    </row>
    <row r="185" spans="1:28" x14ac:dyDescent="0.25">
      <c r="A185" s="12">
        <v>184</v>
      </c>
      <c r="B185" s="6" t="s">
        <v>440</v>
      </c>
      <c r="C185" s="66" t="s">
        <v>484</v>
      </c>
      <c r="D185" s="66" t="s">
        <v>485</v>
      </c>
      <c r="E185" s="66" t="s">
        <v>204</v>
      </c>
      <c r="F185" s="66">
        <v>45</v>
      </c>
      <c r="G185" s="6">
        <v>50</v>
      </c>
      <c r="H185" s="3">
        <f t="shared" si="32"/>
        <v>90</v>
      </c>
      <c r="I185" s="6">
        <v>6</v>
      </c>
      <c r="K185" s="14">
        <f t="shared" si="38"/>
        <v>90</v>
      </c>
      <c r="L185" s="14" t="str">
        <f t="shared" si="39"/>
        <v/>
      </c>
      <c r="S185" s="12">
        <f t="shared" si="40"/>
        <v>17</v>
      </c>
      <c r="U185" s="84"/>
      <c r="V185" s="14">
        <f>IF(ISBLANK(U185),S185,"")</f>
        <v>17</v>
      </c>
      <c r="W185" s="14" t="str">
        <f>IF(ISBLANK(U185),"",S185)</f>
        <v/>
      </c>
      <c r="X185" s="84"/>
      <c r="Y185" s="84"/>
      <c r="Z185" s="84"/>
      <c r="AA185" s="84"/>
      <c r="AB185" s="84"/>
    </row>
    <row r="186" spans="1:28" x14ac:dyDescent="0.25">
      <c r="A186" s="12">
        <v>185</v>
      </c>
      <c r="B186" s="6" t="s">
        <v>440</v>
      </c>
      <c r="C186" s="66" t="s">
        <v>486</v>
      </c>
      <c r="D186" s="66" t="s">
        <v>487</v>
      </c>
      <c r="E186" s="66" t="s">
        <v>142</v>
      </c>
      <c r="F186" s="66">
        <v>48</v>
      </c>
      <c r="G186" s="6">
        <v>50</v>
      </c>
      <c r="H186" s="3">
        <f t="shared" si="32"/>
        <v>96</v>
      </c>
      <c r="I186" s="6">
        <v>6</v>
      </c>
      <c r="K186" s="14">
        <f t="shared" si="38"/>
        <v>96</v>
      </c>
      <c r="L186" s="14" t="str">
        <f t="shared" si="39"/>
        <v/>
      </c>
      <c r="S186" s="12">
        <f t="shared" si="40"/>
        <v>5</v>
      </c>
      <c r="U186" s="84"/>
      <c r="V186" s="14">
        <f>IF(ISBLANK(U186),S186,"")</f>
        <v>5</v>
      </c>
      <c r="W186" s="14" t="str">
        <f>IF(ISBLANK(U186),"",S186)</f>
        <v/>
      </c>
      <c r="X186" s="84"/>
      <c r="Y186" s="84"/>
      <c r="Z186" s="84"/>
      <c r="AA186" s="84"/>
      <c r="AB186" s="84"/>
    </row>
    <row r="187" spans="1:28" x14ac:dyDescent="0.25">
      <c r="A187" s="12">
        <v>186</v>
      </c>
      <c r="B187" s="6" t="s">
        <v>440</v>
      </c>
      <c r="C187" s="66" t="s">
        <v>488</v>
      </c>
      <c r="D187" s="66" t="s">
        <v>489</v>
      </c>
      <c r="E187" s="66" t="s">
        <v>50</v>
      </c>
      <c r="F187" s="66">
        <v>46</v>
      </c>
      <c r="G187" s="6">
        <v>50</v>
      </c>
      <c r="H187" s="3">
        <f t="shared" si="32"/>
        <v>92</v>
      </c>
      <c r="I187" s="6">
        <v>6</v>
      </c>
      <c r="K187" s="14">
        <f t="shared" si="38"/>
        <v>92</v>
      </c>
      <c r="L187" s="14" t="str">
        <f t="shared" si="39"/>
        <v/>
      </c>
      <c r="N187" s="3">
        <f>AVERAGE(H184:H187)</f>
        <v>94</v>
      </c>
      <c r="O187" s="14">
        <f>MAX(H184:H187)</f>
        <v>98</v>
      </c>
      <c r="P187" s="3">
        <f>MIN(H184:H187)</f>
        <v>90</v>
      </c>
      <c r="Q187" s="3">
        <f>O187-P187</f>
        <v>8</v>
      </c>
      <c r="S187" s="12">
        <f t="shared" si="40"/>
        <v>9</v>
      </c>
      <c r="U187" s="84"/>
      <c r="V187" s="14">
        <f>IF(ISBLANK(U187),S187,"")</f>
        <v>9</v>
      </c>
      <c r="W187" s="14" t="str">
        <f>IF(ISBLANK(U187),"",S187)</f>
        <v/>
      </c>
      <c r="X187" s="84"/>
      <c r="Y187" s="3">
        <f>AVERAGE(S184:S187)</f>
        <v>8</v>
      </c>
      <c r="Z187" s="14">
        <f>MAX(S184:S187)</f>
        <v>17</v>
      </c>
      <c r="AA187" s="3">
        <f>MIN(S184:S187)</f>
        <v>1</v>
      </c>
      <c r="AB187" s="3">
        <f>Z187-AA187</f>
        <v>16</v>
      </c>
    </row>
    <row r="188" spans="1:28" x14ac:dyDescent="0.25">
      <c r="A188" s="12">
        <v>187</v>
      </c>
      <c r="B188" s="6" t="s">
        <v>440</v>
      </c>
      <c r="C188" s="67" t="s">
        <v>490</v>
      </c>
      <c r="D188" s="67" t="s">
        <v>491</v>
      </c>
      <c r="E188" s="67" t="s">
        <v>10</v>
      </c>
      <c r="F188" s="67">
        <v>37</v>
      </c>
      <c r="G188" s="6">
        <v>50</v>
      </c>
      <c r="H188" s="3">
        <f t="shared" si="32"/>
        <v>74</v>
      </c>
      <c r="I188" s="6">
        <v>7</v>
      </c>
      <c r="K188" s="14">
        <f t="shared" si="38"/>
        <v>74</v>
      </c>
      <c r="L188" s="14" t="str">
        <f t="shared" si="39"/>
        <v/>
      </c>
      <c r="S188" s="12">
        <f t="shared" si="40"/>
        <v>32</v>
      </c>
      <c r="U188" s="84"/>
      <c r="V188" s="14">
        <f>IF(ISBLANK(U188),S188,"")</f>
        <v>32</v>
      </c>
      <c r="W188" s="14" t="str">
        <f>IF(ISBLANK(U188),"",S188)</f>
        <v/>
      </c>
      <c r="X188" s="84"/>
      <c r="Y188" s="84"/>
      <c r="Z188" s="84"/>
      <c r="AA188" s="84"/>
      <c r="AB188" s="84"/>
    </row>
    <row r="189" spans="1:28" x14ac:dyDescent="0.25">
      <c r="A189" s="12">
        <v>188</v>
      </c>
      <c r="B189" s="6" t="s">
        <v>440</v>
      </c>
      <c r="C189" s="67" t="s">
        <v>492</v>
      </c>
      <c r="D189" s="67" t="s">
        <v>493</v>
      </c>
      <c r="E189" s="67" t="s">
        <v>494</v>
      </c>
      <c r="F189" s="67">
        <v>43</v>
      </c>
      <c r="G189" s="6">
        <v>50</v>
      </c>
      <c r="H189" s="3">
        <f t="shared" si="32"/>
        <v>86</v>
      </c>
      <c r="I189" s="6">
        <v>7</v>
      </c>
      <c r="K189" s="14">
        <f t="shared" si="38"/>
        <v>86</v>
      </c>
      <c r="L189" s="14" t="str">
        <f t="shared" si="39"/>
        <v/>
      </c>
      <c r="S189" s="12">
        <f t="shared" si="40"/>
        <v>22</v>
      </c>
      <c r="U189" s="84"/>
      <c r="V189" s="14">
        <f>IF(ISBLANK(U189),S189,"")</f>
        <v>22</v>
      </c>
      <c r="W189" s="14" t="str">
        <f>IF(ISBLANK(U189),"",S189)</f>
        <v/>
      </c>
      <c r="X189" s="84"/>
      <c r="Y189" s="84"/>
      <c r="Z189" s="84"/>
      <c r="AA189" s="84"/>
      <c r="AB189" s="84"/>
    </row>
    <row r="190" spans="1:28" x14ac:dyDescent="0.25">
      <c r="A190" s="12">
        <v>189</v>
      </c>
      <c r="B190" s="6" t="s">
        <v>440</v>
      </c>
      <c r="C190" s="67" t="s">
        <v>495</v>
      </c>
      <c r="D190" s="67" t="s">
        <v>496</v>
      </c>
      <c r="E190" s="67" t="s">
        <v>121</v>
      </c>
      <c r="F190" s="67">
        <v>46</v>
      </c>
      <c r="G190" s="6">
        <v>50</v>
      </c>
      <c r="H190" s="3">
        <f t="shared" si="32"/>
        <v>92</v>
      </c>
      <c r="I190" s="6">
        <v>7</v>
      </c>
      <c r="K190" s="14">
        <f t="shared" si="38"/>
        <v>92</v>
      </c>
      <c r="L190" s="14" t="str">
        <f t="shared" si="39"/>
        <v/>
      </c>
      <c r="S190" s="12">
        <f t="shared" si="40"/>
        <v>9</v>
      </c>
      <c r="U190" s="84"/>
      <c r="V190" s="14">
        <f>IF(ISBLANK(U190),S190,"")</f>
        <v>9</v>
      </c>
      <c r="W190" s="14" t="str">
        <f>IF(ISBLANK(U190),"",S190)</f>
        <v/>
      </c>
      <c r="X190" s="84"/>
      <c r="Y190" s="84"/>
      <c r="Z190" s="84"/>
      <c r="AA190" s="84"/>
      <c r="AB190" s="84"/>
    </row>
    <row r="191" spans="1:28" x14ac:dyDescent="0.25">
      <c r="A191" s="12">
        <v>190</v>
      </c>
      <c r="B191" s="6" t="s">
        <v>440</v>
      </c>
      <c r="C191" s="67" t="s">
        <v>497</v>
      </c>
      <c r="D191" s="67" t="s">
        <v>498</v>
      </c>
      <c r="E191" s="67" t="s">
        <v>210</v>
      </c>
      <c r="F191" s="67">
        <v>45</v>
      </c>
      <c r="G191" s="6">
        <v>50</v>
      </c>
      <c r="H191" s="3">
        <f t="shared" si="32"/>
        <v>90</v>
      </c>
      <c r="I191" s="6">
        <v>7</v>
      </c>
      <c r="J191" t="s">
        <v>2</v>
      </c>
      <c r="K191" s="14" t="str">
        <f t="shared" si="38"/>
        <v/>
      </c>
      <c r="L191" s="14">
        <f t="shared" si="39"/>
        <v>90</v>
      </c>
      <c r="M191">
        <v>0</v>
      </c>
      <c r="N191" s="3">
        <f>AVERAGE(H188:H191)</f>
        <v>85.5</v>
      </c>
      <c r="O191" s="14">
        <f>MAX(H188:H191)</f>
        <v>92</v>
      </c>
      <c r="P191" s="3">
        <f>MIN(H188:H191)</f>
        <v>74</v>
      </c>
      <c r="Q191" s="3">
        <f>O191-P191</f>
        <v>18</v>
      </c>
      <c r="S191" s="12">
        <f t="shared" si="40"/>
        <v>17</v>
      </c>
      <c r="U191" s="84" t="s">
        <v>2</v>
      </c>
      <c r="V191" s="14" t="str">
        <f>IF(ISBLANK(U191),S191,"")</f>
        <v/>
      </c>
      <c r="W191" s="14">
        <f>IF(ISBLANK(U191),"",S191)</f>
        <v>17</v>
      </c>
      <c r="X191" s="84">
        <v>0</v>
      </c>
      <c r="Y191" s="3">
        <f>AVERAGE(S188:S191)</f>
        <v>20</v>
      </c>
      <c r="Z191" s="14">
        <f>MAX(S188:S191)</f>
        <v>32</v>
      </c>
      <c r="AA191" s="3">
        <f>MIN(S188:S191)</f>
        <v>9</v>
      </c>
      <c r="AB191" s="3">
        <f>Z191-AA191</f>
        <v>23</v>
      </c>
    </row>
    <row r="192" spans="1:28" x14ac:dyDescent="0.25">
      <c r="A192" s="12">
        <v>191</v>
      </c>
      <c r="B192" s="6" t="s">
        <v>440</v>
      </c>
      <c r="C192" s="68" t="s">
        <v>499</v>
      </c>
      <c r="D192" s="68" t="s">
        <v>258</v>
      </c>
      <c r="E192" s="68" t="s">
        <v>500</v>
      </c>
      <c r="F192" s="68">
        <v>36</v>
      </c>
      <c r="G192" s="6">
        <v>50</v>
      </c>
      <c r="H192" s="3">
        <f t="shared" si="32"/>
        <v>72</v>
      </c>
      <c r="I192" s="6">
        <v>8</v>
      </c>
      <c r="K192" s="14">
        <f t="shared" si="38"/>
        <v>72</v>
      </c>
      <c r="L192" s="14" t="str">
        <f t="shared" si="39"/>
        <v/>
      </c>
      <c r="S192" s="12">
        <f t="shared" si="40"/>
        <v>33</v>
      </c>
      <c r="U192" s="84"/>
      <c r="V192" s="14">
        <f>IF(ISBLANK(U192),S192,"")</f>
        <v>33</v>
      </c>
      <c r="W192" s="14" t="str">
        <f>IF(ISBLANK(U192),"",S192)</f>
        <v/>
      </c>
      <c r="X192" s="84"/>
      <c r="Y192" s="84"/>
      <c r="Z192" s="84"/>
      <c r="AA192" s="84"/>
      <c r="AB192" s="84"/>
    </row>
    <row r="193" spans="1:29" x14ac:dyDescent="0.25">
      <c r="A193" s="12">
        <v>192</v>
      </c>
      <c r="B193" s="6" t="s">
        <v>440</v>
      </c>
      <c r="C193" s="68" t="s">
        <v>501</v>
      </c>
      <c r="D193" s="68" t="s">
        <v>502</v>
      </c>
      <c r="E193" s="68" t="s">
        <v>248</v>
      </c>
      <c r="F193" s="68">
        <v>43</v>
      </c>
      <c r="G193" s="6">
        <v>50</v>
      </c>
      <c r="H193" s="3">
        <f t="shared" si="32"/>
        <v>86</v>
      </c>
      <c r="I193" s="6">
        <v>8</v>
      </c>
      <c r="J193" t="s">
        <v>2</v>
      </c>
      <c r="K193" s="14" t="str">
        <f t="shared" si="38"/>
        <v/>
      </c>
      <c r="L193" s="14">
        <f t="shared" si="39"/>
        <v>86</v>
      </c>
      <c r="M193">
        <v>0</v>
      </c>
      <c r="S193" s="12">
        <f t="shared" si="40"/>
        <v>22</v>
      </c>
      <c r="U193" s="84" t="s">
        <v>2</v>
      </c>
      <c r="V193" s="14" t="str">
        <f>IF(ISBLANK(U193),S193,"")</f>
        <v/>
      </c>
      <c r="W193" s="14">
        <f>IF(ISBLANK(U193),"",S193)</f>
        <v>22</v>
      </c>
      <c r="X193" s="84">
        <v>0</v>
      </c>
      <c r="Y193" s="84"/>
      <c r="Z193" s="84"/>
      <c r="AA193" s="84"/>
      <c r="AB193" s="84"/>
    </row>
    <row r="194" spans="1:29" x14ac:dyDescent="0.25">
      <c r="A194" s="12">
        <v>193</v>
      </c>
      <c r="B194" s="6" t="s">
        <v>440</v>
      </c>
      <c r="C194" s="68" t="s">
        <v>503</v>
      </c>
      <c r="D194" s="68" t="s">
        <v>504</v>
      </c>
      <c r="E194" s="68" t="s">
        <v>505</v>
      </c>
      <c r="F194" s="68">
        <v>43</v>
      </c>
      <c r="G194" s="6">
        <v>50</v>
      </c>
      <c r="H194" s="3">
        <f t="shared" si="32"/>
        <v>86</v>
      </c>
      <c r="I194" s="6">
        <v>8</v>
      </c>
      <c r="K194" s="14">
        <f t="shared" si="38"/>
        <v>86</v>
      </c>
      <c r="L194" s="14" t="str">
        <f t="shared" si="39"/>
        <v/>
      </c>
      <c r="S194" s="12">
        <f t="shared" si="40"/>
        <v>22</v>
      </c>
      <c r="U194" s="84"/>
      <c r="V194" s="14">
        <f>IF(ISBLANK(U194),S194,"")</f>
        <v>22</v>
      </c>
      <c r="W194" s="14" t="str">
        <f>IF(ISBLANK(U194),"",S194)</f>
        <v/>
      </c>
      <c r="X194" s="84"/>
      <c r="Y194" s="84"/>
      <c r="Z194" s="84"/>
      <c r="AA194" s="84"/>
      <c r="AB194" s="84"/>
    </row>
    <row r="195" spans="1:29" x14ac:dyDescent="0.25">
      <c r="A195" s="12">
        <v>194</v>
      </c>
      <c r="B195" s="6" t="s">
        <v>440</v>
      </c>
      <c r="C195" s="68" t="s">
        <v>506</v>
      </c>
      <c r="D195" s="68" t="s">
        <v>507</v>
      </c>
      <c r="E195" s="68" t="s">
        <v>508</v>
      </c>
      <c r="F195" s="68">
        <v>46</v>
      </c>
      <c r="G195" s="6">
        <v>50</v>
      </c>
      <c r="H195" s="3">
        <f t="shared" si="32"/>
        <v>92</v>
      </c>
      <c r="I195" s="6">
        <v>8</v>
      </c>
      <c r="K195" s="14">
        <f t="shared" ref="K195:K196" si="41">IF(ISBLANK(J195),H195,"")</f>
        <v>92</v>
      </c>
      <c r="L195" s="14" t="str">
        <f t="shared" ref="L195:L196" si="42">IF(ISBLANK(J195),"",H195)</f>
        <v/>
      </c>
      <c r="S195" s="12">
        <f t="shared" si="40"/>
        <v>9</v>
      </c>
      <c r="U195" s="84"/>
      <c r="V195" s="14">
        <f>IF(ISBLANK(U195),S195,"")</f>
        <v>9</v>
      </c>
      <c r="W195" s="14" t="str">
        <f>IF(ISBLANK(U195),"",S195)</f>
        <v/>
      </c>
      <c r="X195" s="84"/>
      <c r="Y195" s="84"/>
      <c r="Z195" s="84"/>
      <c r="AA195" s="84"/>
      <c r="AB195" s="84"/>
    </row>
    <row r="196" spans="1:29" s="5" customFormat="1" ht="15.75" thickBot="1" x14ac:dyDescent="0.3">
      <c r="A196" s="12">
        <v>195</v>
      </c>
      <c r="B196" s="4" t="s">
        <v>440</v>
      </c>
      <c r="C196" s="5" t="s">
        <v>509</v>
      </c>
      <c r="D196" s="5" t="s">
        <v>510</v>
      </c>
      <c r="E196" s="5" t="s">
        <v>265</v>
      </c>
      <c r="F196" s="5">
        <v>42</v>
      </c>
      <c r="G196" s="4">
        <v>50</v>
      </c>
      <c r="H196" s="2">
        <f t="shared" si="32"/>
        <v>84</v>
      </c>
      <c r="I196" s="6">
        <v>8</v>
      </c>
      <c r="K196" s="2">
        <f t="shared" si="41"/>
        <v>84</v>
      </c>
      <c r="L196" s="2" t="str">
        <f t="shared" si="42"/>
        <v/>
      </c>
      <c r="M196" s="12"/>
      <c r="N196" s="3">
        <f>AVERAGE(H192:H196)</f>
        <v>84</v>
      </c>
      <c r="O196" s="14">
        <f>MAX(H192:H196)</f>
        <v>92</v>
      </c>
      <c r="P196" s="3">
        <f>MIN(H192:H196)</f>
        <v>72</v>
      </c>
      <c r="Q196" s="3">
        <f>O196-P196</f>
        <v>20</v>
      </c>
      <c r="S196" s="12">
        <f t="shared" si="40"/>
        <v>27</v>
      </c>
      <c r="V196" s="2">
        <f>IF(ISBLANK(U196),S196,"")</f>
        <v>27</v>
      </c>
      <c r="W196" s="14" t="str">
        <f>IF(ISBLANK(U196),"",S196)</f>
        <v/>
      </c>
      <c r="Y196" s="3">
        <f>AVERAGE(S192:S196)</f>
        <v>22.6</v>
      </c>
      <c r="Z196" s="14">
        <f>MAX(S192:S196)</f>
        <v>33</v>
      </c>
      <c r="AA196" s="3">
        <f>MIN(S192:S196)</f>
        <v>9</v>
      </c>
      <c r="AB196" s="3">
        <f>Z196-AA196</f>
        <v>24</v>
      </c>
    </row>
    <row r="197" spans="1:29" s="7" customFormat="1" ht="15.75" thickBot="1" x14ac:dyDescent="0.3">
      <c r="A197" s="12">
        <v>196</v>
      </c>
      <c r="H197" s="9"/>
      <c r="I197" s="17">
        <v>4.0999999999999996</v>
      </c>
      <c r="J197" s="7">
        <f>COUNTA(J164:J196)/COUNT(H164:H196)</f>
        <v>0.24242424242424243</v>
      </c>
      <c r="K197" s="9">
        <f>AVERAGE(K164:K196)</f>
        <v>88.88</v>
      </c>
      <c r="L197" s="9">
        <f>AVERAGE(L164:L196)</f>
        <v>89</v>
      </c>
      <c r="M197" s="11">
        <f>AVERAGE(M164:M196)</f>
        <v>0.125</v>
      </c>
      <c r="N197" s="7">
        <f>_xlfn.STDEV.P(N164:N196)</f>
        <v>4.1865670602535436</v>
      </c>
      <c r="O197" s="9">
        <f t="shared" ref="O197:Q197" si="43">AVERAGE(O164:O196)</f>
        <v>95.25</v>
      </c>
      <c r="P197" s="9">
        <f t="shared" si="43"/>
        <v>82</v>
      </c>
      <c r="Q197" s="9">
        <f t="shared" si="43"/>
        <v>13.25</v>
      </c>
      <c r="R197" s="9"/>
      <c r="U197" s="7">
        <f>COUNTA(U164:U196)/COUNT(S164:S196)</f>
        <v>0.24242424242424243</v>
      </c>
      <c r="V197" s="9">
        <f>AVERAGE(V164:V196)</f>
        <v>15.16</v>
      </c>
      <c r="W197" s="11">
        <f>1-(AVERAGE(W164:W196)/COUNT(S164:S196))</f>
        <v>0.51515151515151514</v>
      </c>
      <c r="X197" s="9">
        <f>AVERAGE(X164:X196)</f>
        <v>0.125</v>
      </c>
      <c r="Y197" s="7">
        <f>_xlfn.STDEV.P(Y164:Y196)</f>
        <v>6.4612668069040486</v>
      </c>
      <c r="Z197" s="11">
        <f>1-((AVERAGE(Z164:Z196)/COUNT($S$164:$S$196)))</f>
        <v>0.26515151515151514</v>
      </c>
      <c r="AA197" s="11">
        <f>1-((AVERAGE(AA164:AA196)/COUNT($S$164:$S$196)))</f>
        <v>0.84848484848484851</v>
      </c>
      <c r="AB197" s="9">
        <f t="shared" ref="AB197" si="44">AVERAGE(AB164:AB196)</f>
        <v>19.25</v>
      </c>
    </row>
    <row r="198" spans="1:29" x14ac:dyDescent="0.25">
      <c r="A198" s="12">
        <v>197</v>
      </c>
      <c r="B198" s="6" t="s">
        <v>511</v>
      </c>
      <c r="C198" s="69" t="s">
        <v>512</v>
      </c>
      <c r="D198" s="69" t="s">
        <v>513</v>
      </c>
      <c r="E198" s="69" t="s">
        <v>198</v>
      </c>
      <c r="F198" s="69">
        <v>41</v>
      </c>
      <c r="G198" s="6">
        <v>50</v>
      </c>
      <c r="H198" s="3">
        <f t="shared" si="32"/>
        <v>82</v>
      </c>
      <c r="I198" s="6">
        <v>1</v>
      </c>
      <c r="J198" t="s">
        <v>2</v>
      </c>
      <c r="K198" s="14" t="str">
        <f t="shared" ref="K198:K228" si="45">IF(ISBLANK(J198),H198,"")</f>
        <v/>
      </c>
      <c r="L198" s="14">
        <f t="shared" ref="L198:L228" si="46">IF(ISBLANK(J198),"",H198)</f>
        <v>82</v>
      </c>
      <c r="M198">
        <v>0</v>
      </c>
      <c r="S198" s="12">
        <f>RANK(H198,$H$198:$H$230)</f>
        <v>17</v>
      </c>
      <c r="U198" s="84" t="s">
        <v>2</v>
      </c>
      <c r="V198" s="14" t="str">
        <f>IF(ISBLANK(U198),S198,"")</f>
        <v/>
      </c>
      <c r="W198" s="14">
        <f>IF(ISBLANK(U198),"",S198)</f>
        <v>17</v>
      </c>
      <c r="X198" s="84">
        <v>0</v>
      </c>
      <c r="Y198" s="84"/>
      <c r="Z198" s="84"/>
      <c r="AA198" s="84"/>
      <c r="AB198" s="84"/>
    </row>
    <row r="199" spans="1:29" x14ac:dyDescent="0.25">
      <c r="A199" s="12">
        <v>198</v>
      </c>
      <c r="B199" s="6" t="s">
        <v>511</v>
      </c>
      <c r="C199" s="69" t="s">
        <v>514</v>
      </c>
      <c r="D199" s="69" t="s">
        <v>515</v>
      </c>
      <c r="E199" s="69" t="s">
        <v>516</v>
      </c>
      <c r="F199" s="69">
        <v>39</v>
      </c>
      <c r="G199" s="6">
        <v>50</v>
      </c>
      <c r="H199" s="3">
        <f t="shared" si="32"/>
        <v>78</v>
      </c>
      <c r="I199" s="6">
        <v>1</v>
      </c>
      <c r="K199" s="14">
        <f t="shared" si="45"/>
        <v>78</v>
      </c>
      <c r="L199" s="14" t="str">
        <f t="shared" si="46"/>
        <v/>
      </c>
      <c r="S199" s="12">
        <f>RANK(H199,$H$198:$H$230)</f>
        <v>25</v>
      </c>
      <c r="U199" s="84"/>
      <c r="V199" s="14">
        <f>IF(ISBLANK(U199),S199,"")</f>
        <v>25</v>
      </c>
      <c r="W199" s="14" t="str">
        <f>IF(ISBLANK(U199),"",S199)</f>
        <v/>
      </c>
      <c r="X199" s="84"/>
      <c r="Y199" s="84"/>
      <c r="Z199" s="84"/>
      <c r="AA199" s="84"/>
      <c r="AB199" s="84"/>
    </row>
    <row r="200" spans="1:29" x14ac:dyDescent="0.25">
      <c r="A200" s="12">
        <v>199</v>
      </c>
      <c r="B200" s="6" t="s">
        <v>511</v>
      </c>
      <c r="C200" s="69" t="s">
        <v>517</v>
      </c>
      <c r="D200" s="69" t="s">
        <v>518</v>
      </c>
      <c r="E200" s="69" t="s">
        <v>103</v>
      </c>
      <c r="F200" s="69">
        <v>42</v>
      </c>
      <c r="G200" s="6">
        <v>50</v>
      </c>
      <c r="H200" s="3">
        <f t="shared" si="32"/>
        <v>84</v>
      </c>
      <c r="I200" s="6">
        <v>1</v>
      </c>
      <c r="K200" s="14">
        <f t="shared" si="45"/>
        <v>84</v>
      </c>
      <c r="L200" s="14" t="str">
        <f t="shared" si="46"/>
        <v/>
      </c>
      <c r="S200" s="12">
        <f t="shared" ref="S200:S230" si="47">RANK(H200,$H$198:$H$230)</f>
        <v>16</v>
      </c>
      <c r="U200" s="84"/>
      <c r="V200" s="14">
        <f>IF(ISBLANK(U200),S200,"")</f>
        <v>16</v>
      </c>
      <c r="W200" s="14" t="str">
        <f>IF(ISBLANK(U200),"",S200)</f>
        <v/>
      </c>
      <c r="X200" s="84"/>
      <c r="Y200" s="84"/>
      <c r="Z200" s="84"/>
      <c r="AA200" s="84"/>
      <c r="AB200" s="84"/>
    </row>
    <row r="201" spans="1:29" x14ac:dyDescent="0.25">
      <c r="A201" s="12">
        <v>200</v>
      </c>
      <c r="B201" s="6" t="s">
        <v>511</v>
      </c>
      <c r="C201" s="69" t="s">
        <v>519</v>
      </c>
      <c r="D201" s="69" t="s">
        <v>520</v>
      </c>
      <c r="E201" s="69" t="s">
        <v>505</v>
      </c>
      <c r="F201" s="69">
        <v>43</v>
      </c>
      <c r="G201" s="6">
        <v>50</v>
      </c>
      <c r="H201" s="3">
        <f t="shared" si="32"/>
        <v>86</v>
      </c>
      <c r="I201" s="6">
        <v>1</v>
      </c>
      <c r="K201" s="14">
        <f t="shared" si="45"/>
        <v>86</v>
      </c>
      <c r="L201" s="14" t="str">
        <f t="shared" si="46"/>
        <v/>
      </c>
      <c r="N201" s="3">
        <f>AVERAGE(H198:H201)</f>
        <v>82.5</v>
      </c>
      <c r="O201" s="14">
        <f>MAX(H198:H201)</f>
        <v>86</v>
      </c>
      <c r="P201" s="3">
        <f>MIN(H198:H201)</f>
        <v>78</v>
      </c>
      <c r="Q201" s="3">
        <f>O201-P201</f>
        <v>8</v>
      </c>
      <c r="S201" s="12">
        <f t="shared" si="47"/>
        <v>13</v>
      </c>
      <c r="U201" s="84"/>
      <c r="V201" s="14">
        <f>IF(ISBLANK(U201),S201,"")</f>
        <v>13</v>
      </c>
      <c r="W201" s="14" t="str">
        <f>IF(ISBLANK(U201),"",S201)</f>
        <v/>
      </c>
      <c r="X201" s="84"/>
      <c r="Y201" s="3">
        <f>AVERAGE(S198:S201)</f>
        <v>17.75</v>
      </c>
      <c r="Z201" s="14">
        <f>MAX(S198:S201)</f>
        <v>25</v>
      </c>
      <c r="AA201" s="3">
        <f>MIN(S198:S201)</f>
        <v>13</v>
      </c>
      <c r="AB201" s="3">
        <f>Z201-AA201</f>
        <v>12</v>
      </c>
    </row>
    <row r="202" spans="1:29" x14ac:dyDescent="0.25">
      <c r="A202" s="12">
        <v>201</v>
      </c>
      <c r="B202" s="6" t="s">
        <v>511</v>
      </c>
      <c r="C202" s="70" t="s">
        <v>521</v>
      </c>
      <c r="D202" s="70" t="s">
        <v>522</v>
      </c>
      <c r="E202" s="70" t="s">
        <v>523</v>
      </c>
      <c r="F202" s="70">
        <v>49</v>
      </c>
      <c r="G202" s="6">
        <v>50</v>
      </c>
      <c r="H202" s="3">
        <f t="shared" si="32"/>
        <v>98</v>
      </c>
      <c r="I202" s="6">
        <v>2</v>
      </c>
      <c r="K202" s="14">
        <f t="shared" si="45"/>
        <v>98</v>
      </c>
      <c r="L202" s="14" t="str">
        <f t="shared" si="46"/>
        <v/>
      </c>
      <c r="S202" s="12">
        <f t="shared" si="47"/>
        <v>1</v>
      </c>
      <c r="U202" s="84"/>
      <c r="V202" s="14">
        <f>IF(ISBLANK(U202),S202,"")</f>
        <v>1</v>
      </c>
      <c r="W202" s="14" t="str">
        <f>IF(ISBLANK(U202),"",S202)</f>
        <v/>
      </c>
      <c r="X202" s="84"/>
      <c r="Y202" s="84"/>
      <c r="Z202" s="84"/>
      <c r="AA202" s="84"/>
      <c r="AB202" s="84"/>
    </row>
    <row r="203" spans="1:29" x14ac:dyDescent="0.25">
      <c r="A203" s="12">
        <v>202</v>
      </c>
      <c r="B203" s="6" t="s">
        <v>511</v>
      </c>
      <c r="C203" s="70" t="s">
        <v>524</v>
      </c>
      <c r="D203" s="70" t="s">
        <v>525</v>
      </c>
      <c r="E203" s="70" t="s">
        <v>198</v>
      </c>
      <c r="F203" s="70">
        <v>44</v>
      </c>
      <c r="G203" s="6">
        <v>50</v>
      </c>
      <c r="H203" s="3">
        <f t="shared" ref="H203:H269" si="48">F203/G203*100</f>
        <v>88</v>
      </c>
      <c r="I203" s="6">
        <v>2</v>
      </c>
      <c r="J203" t="s">
        <v>2</v>
      </c>
      <c r="K203" s="14" t="str">
        <f t="shared" si="45"/>
        <v/>
      </c>
      <c r="L203" s="14">
        <f t="shared" si="46"/>
        <v>88</v>
      </c>
      <c r="M203">
        <v>0</v>
      </c>
      <c r="S203" s="12">
        <f t="shared" si="47"/>
        <v>8</v>
      </c>
      <c r="U203" s="84" t="s">
        <v>2</v>
      </c>
      <c r="V203" s="14" t="str">
        <f>IF(ISBLANK(U203),S203,"")</f>
        <v/>
      </c>
      <c r="W203" s="14">
        <f>IF(ISBLANK(U203),"",S203)</f>
        <v>8</v>
      </c>
      <c r="X203" s="84">
        <v>0</v>
      </c>
      <c r="Y203" s="84"/>
      <c r="Z203" s="84"/>
      <c r="AA203" s="84"/>
      <c r="AB203" s="84"/>
    </row>
    <row r="204" spans="1:29" x14ac:dyDescent="0.25">
      <c r="A204" s="12">
        <v>203</v>
      </c>
      <c r="B204" s="6" t="s">
        <v>511</v>
      </c>
      <c r="C204" s="70" t="s">
        <v>526</v>
      </c>
      <c r="D204" s="70" t="s">
        <v>527</v>
      </c>
      <c r="E204" s="70" t="s">
        <v>505</v>
      </c>
      <c r="F204" s="70">
        <v>40</v>
      </c>
      <c r="G204" s="6">
        <v>50</v>
      </c>
      <c r="H204" s="3">
        <f t="shared" si="48"/>
        <v>80</v>
      </c>
      <c r="I204" s="6">
        <v>2</v>
      </c>
      <c r="K204" s="14">
        <f t="shared" si="45"/>
        <v>80</v>
      </c>
      <c r="L204" s="14" t="str">
        <f t="shared" si="46"/>
        <v/>
      </c>
      <c r="S204" s="12">
        <f t="shared" si="47"/>
        <v>21</v>
      </c>
      <c r="U204" s="84"/>
      <c r="V204" s="14">
        <f>IF(ISBLANK(U204),S204,"")</f>
        <v>21</v>
      </c>
      <c r="W204" s="14" t="str">
        <f>IF(ISBLANK(U204),"",S204)</f>
        <v/>
      </c>
      <c r="X204" s="84"/>
      <c r="Y204" s="84"/>
      <c r="Z204" s="84"/>
      <c r="AA204" s="84"/>
      <c r="AB204" s="84"/>
    </row>
    <row r="205" spans="1:29" x14ac:dyDescent="0.25">
      <c r="A205" s="12">
        <v>204</v>
      </c>
      <c r="B205" s="6" t="s">
        <v>511</v>
      </c>
      <c r="C205" s="70" t="s">
        <v>528</v>
      </c>
      <c r="D205" s="70" t="s">
        <v>529</v>
      </c>
      <c r="E205" s="70" t="s">
        <v>326</v>
      </c>
      <c r="F205" s="70">
        <v>41</v>
      </c>
      <c r="G205" s="6">
        <v>50</v>
      </c>
      <c r="H205" s="3">
        <f t="shared" si="48"/>
        <v>82</v>
      </c>
      <c r="I205" s="6">
        <v>2</v>
      </c>
      <c r="K205" s="14">
        <f t="shared" si="45"/>
        <v>82</v>
      </c>
      <c r="L205" s="14" t="str">
        <f t="shared" si="46"/>
        <v/>
      </c>
      <c r="N205" s="3">
        <f>AVERAGE(H202:H205)</f>
        <v>87</v>
      </c>
      <c r="O205" s="14">
        <f>MAX(H202:H205)</f>
        <v>98</v>
      </c>
      <c r="P205" s="3">
        <f>MIN(H202:H205)</f>
        <v>80</v>
      </c>
      <c r="Q205" s="3">
        <f>O205-P205</f>
        <v>18</v>
      </c>
      <c r="S205" s="12">
        <f t="shared" si="47"/>
        <v>17</v>
      </c>
      <c r="U205" s="84"/>
      <c r="V205" s="14">
        <f>IF(ISBLANK(U205),S205,"")</f>
        <v>17</v>
      </c>
      <c r="W205" s="14" t="str">
        <f>IF(ISBLANK(U205),"",S205)</f>
        <v/>
      </c>
      <c r="X205" s="84"/>
      <c r="Y205" s="3">
        <f>AVERAGE(S202:S205)</f>
        <v>11.75</v>
      </c>
      <c r="Z205" s="14">
        <f>MAX(S202:S205)</f>
        <v>21</v>
      </c>
      <c r="AA205" s="3">
        <f>MIN(S202:S205)</f>
        <v>1</v>
      </c>
      <c r="AB205" s="3">
        <f>Z205-AA205</f>
        <v>20</v>
      </c>
      <c r="AC205" s="84"/>
    </row>
    <row r="206" spans="1:29" x14ac:dyDescent="0.25">
      <c r="A206" s="12">
        <v>205</v>
      </c>
      <c r="B206" s="6" t="s">
        <v>511</v>
      </c>
      <c r="C206" s="71" t="s">
        <v>530</v>
      </c>
      <c r="D206" s="71" t="s">
        <v>531</v>
      </c>
      <c r="E206" s="71" t="s">
        <v>284</v>
      </c>
      <c r="F206" s="71">
        <v>36</v>
      </c>
      <c r="G206" s="6">
        <v>50</v>
      </c>
      <c r="H206" s="3">
        <f t="shared" si="48"/>
        <v>72</v>
      </c>
      <c r="I206" s="6">
        <v>3</v>
      </c>
      <c r="K206" s="14">
        <f t="shared" si="45"/>
        <v>72</v>
      </c>
      <c r="L206" s="14" t="str">
        <f t="shared" si="46"/>
        <v/>
      </c>
      <c r="S206" s="12">
        <f t="shared" si="47"/>
        <v>28</v>
      </c>
      <c r="U206" s="84"/>
      <c r="V206" s="14">
        <f>IF(ISBLANK(U206),S206,"")</f>
        <v>28</v>
      </c>
      <c r="W206" s="14" t="str">
        <f>IF(ISBLANK(U206),"",S206)</f>
        <v/>
      </c>
      <c r="X206" s="84"/>
      <c r="Y206" s="84"/>
      <c r="Z206" s="84"/>
      <c r="AA206" s="84"/>
      <c r="AB206" s="84"/>
    </row>
    <row r="207" spans="1:29" x14ac:dyDescent="0.25">
      <c r="A207" s="12">
        <v>206</v>
      </c>
      <c r="B207" s="6" t="s">
        <v>511</v>
      </c>
      <c r="C207" s="71" t="s">
        <v>532</v>
      </c>
      <c r="D207" s="71" t="s">
        <v>533</v>
      </c>
      <c r="E207" s="71" t="s">
        <v>35</v>
      </c>
      <c r="F207" s="71">
        <v>36</v>
      </c>
      <c r="G207" s="6">
        <v>50</v>
      </c>
      <c r="H207" s="3">
        <f t="shared" si="48"/>
        <v>72</v>
      </c>
      <c r="I207" s="6">
        <v>3</v>
      </c>
      <c r="K207" s="14">
        <f t="shared" si="45"/>
        <v>72</v>
      </c>
      <c r="L207" s="14" t="str">
        <f t="shared" si="46"/>
        <v/>
      </c>
      <c r="S207" s="12">
        <f t="shared" si="47"/>
        <v>28</v>
      </c>
      <c r="U207" s="84"/>
      <c r="V207" s="14">
        <f>IF(ISBLANK(U207),S207,"")</f>
        <v>28</v>
      </c>
      <c r="W207" s="14" t="str">
        <f>IF(ISBLANK(U207),"",S207)</f>
        <v/>
      </c>
      <c r="X207" s="84"/>
      <c r="Y207" s="84"/>
      <c r="Z207" s="84"/>
      <c r="AA207" s="84"/>
      <c r="AB207" s="84"/>
    </row>
    <row r="208" spans="1:29" x14ac:dyDescent="0.25">
      <c r="A208" s="12">
        <v>207</v>
      </c>
      <c r="B208" s="6" t="s">
        <v>511</v>
      </c>
      <c r="C208" s="71" t="s">
        <v>534</v>
      </c>
      <c r="D208" s="71" t="s">
        <v>535</v>
      </c>
      <c r="E208" s="71" t="s">
        <v>536</v>
      </c>
      <c r="F208" s="71">
        <v>49</v>
      </c>
      <c r="G208" s="6">
        <v>50</v>
      </c>
      <c r="H208" s="3">
        <f t="shared" si="48"/>
        <v>98</v>
      </c>
      <c r="I208" s="6">
        <v>3</v>
      </c>
      <c r="J208" t="s">
        <v>2</v>
      </c>
      <c r="K208" s="14" t="str">
        <f t="shared" si="45"/>
        <v/>
      </c>
      <c r="L208" s="14">
        <f t="shared" si="46"/>
        <v>98</v>
      </c>
      <c r="M208">
        <v>1</v>
      </c>
      <c r="S208" s="12">
        <f t="shared" si="47"/>
        <v>1</v>
      </c>
      <c r="U208" s="84" t="s">
        <v>2</v>
      </c>
      <c r="V208" s="14" t="str">
        <f>IF(ISBLANK(U208),S208,"")</f>
        <v/>
      </c>
      <c r="W208" s="14">
        <f>IF(ISBLANK(U208),"",S208)</f>
        <v>1</v>
      </c>
      <c r="X208" s="84">
        <v>1</v>
      </c>
      <c r="Y208" s="84"/>
      <c r="Z208" s="84"/>
      <c r="AA208" s="84"/>
      <c r="AB208" s="84"/>
    </row>
    <row r="209" spans="1:29" x14ac:dyDescent="0.25">
      <c r="A209" s="12">
        <v>208</v>
      </c>
      <c r="B209" s="6" t="s">
        <v>511</v>
      </c>
      <c r="C209" s="71" t="s">
        <v>537</v>
      </c>
      <c r="D209" s="71" t="s">
        <v>538</v>
      </c>
      <c r="E209" s="71" t="s">
        <v>539</v>
      </c>
      <c r="F209" s="71">
        <v>40</v>
      </c>
      <c r="G209" s="6">
        <v>50</v>
      </c>
      <c r="H209" s="3">
        <f t="shared" si="48"/>
        <v>80</v>
      </c>
      <c r="I209" s="6">
        <v>3</v>
      </c>
      <c r="K209" s="14">
        <f t="shared" si="45"/>
        <v>80</v>
      </c>
      <c r="L209" s="14" t="str">
        <f t="shared" si="46"/>
        <v/>
      </c>
      <c r="N209" s="3">
        <f>AVERAGE(H206:H209)</f>
        <v>80.5</v>
      </c>
      <c r="O209" s="14">
        <f>MAX(H206:H209)</f>
        <v>98</v>
      </c>
      <c r="P209" s="3">
        <f>MIN(H206:H209)</f>
        <v>72</v>
      </c>
      <c r="Q209" s="3">
        <f>O209-P209</f>
        <v>26</v>
      </c>
      <c r="S209" s="12">
        <f t="shared" si="47"/>
        <v>21</v>
      </c>
      <c r="U209" s="84"/>
      <c r="V209" s="14">
        <f>IF(ISBLANK(U209),S209,"")</f>
        <v>21</v>
      </c>
      <c r="W209" s="14" t="str">
        <f>IF(ISBLANK(U209),"",S209)</f>
        <v/>
      </c>
      <c r="X209" s="84"/>
      <c r="Y209" s="3">
        <f>AVERAGE(S206:S209)</f>
        <v>19.5</v>
      </c>
      <c r="Z209" s="14">
        <f>MAX(S206:S209)</f>
        <v>28</v>
      </c>
      <c r="AA209" s="3">
        <f>MIN(S206:S209)</f>
        <v>1</v>
      </c>
      <c r="AB209" s="3">
        <f>Z209-AA209</f>
        <v>27</v>
      </c>
      <c r="AC209" s="84"/>
    </row>
    <row r="210" spans="1:29" x14ac:dyDescent="0.25">
      <c r="A210" s="12">
        <v>209</v>
      </c>
      <c r="B210" s="6" t="s">
        <v>511</v>
      </c>
      <c r="C210" s="72" t="s">
        <v>540</v>
      </c>
      <c r="D210" s="72" t="s">
        <v>425</v>
      </c>
      <c r="E210" s="72" t="s">
        <v>541</v>
      </c>
      <c r="F210" s="72">
        <v>32</v>
      </c>
      <c r="G210" s="6">
        <v>50</v>
      </c>
      <c r="H210" s="3">
        <f t="shared" si="48"/>
        <v>64</v>
      </c>
      <c r="I210" s="6">
        <v>4</v>
      </c>
      <c r="J210" t="s">
        <v>2</v>
      </c>
      <c r="K210" s="14" t="str">
        <f t="shared" si="45"/>
        <v/>
      </c>
      <c r="L210" s="14">
        <f t="shared" si="46"/>
        <v>64</v>
      </c>
      <c r="M210">
        <v>0</v>
      </c>
      <c r="S210" s="12">
        <f t="shared" si="47"/>
        <v>33</v>
      </c>
      <c r="U210" s="84" t="s">
        <v>2</v>
      </c>
      <c r="V210" s="14" t="str">
        <f>IF(ISBLANK(U210),S210,"")</f>
        <v/>
      </c>
      <c r="W210" s="14">
        <f>IF(ISBLANK(U210),"",S210)</f>
        <v>33</v>
      </c>
      <c r="X210" s="84">
        <v>0</v>
      </c>
      <c r="Y210" s="84"/>
      <c r="Z210" s="84"/>
      <c r="AA210" s="84"/>
      <c r="AB210" s="84"/>
    </row>
    <row r="211" spans="1:29" x14ac:dyDescent="0.25">
      <c r="A211" s="12">
        <v>210</v>
      </c>
      <c r="B211" s="6" t="s">
        <v>511</v>
      </c>
      <c r="C211" s="72" t="s">
        <v>542</v>
      </c>
      <c r="D211" s="72" t="s">
        <v>543</v>
      </c>
      <c r="E211" s="72" t="s">
        <v>16</v>
      </c>
      <c r="F211" s="72">
        <v>43</v>
      </c>
      <c r="G211" s="6">
        <v>50</v>
      </c>
      <c r="H211" s="3">
        <f t="shared" si="48"/>
        <v>86</v>
      </c>
      <c r="I211" s="6">
        <v>4</v>
      </c>
      <c r="K211" s="14">
        <f t="shared" si="45"/>
        <v>86</v>
      </c>
      <c r="L211" s="14" t="str">
        <f t="shared" si="46"/>
        <v/>
      </c>
      <c r="S211" s="12">
        <f t="shared" si="47"/>
        <v>13</v>
      </c>
      <c r="U211" s="84"/>
      <c r="V211" s="14">
        <f>IF(ISBLANK(U211),S211,"")</f>
        <v>13</v>
      </c>
      <c r="W211" s="14" t="str">
        <f>IF(ISBLANK(U211),"",S211)</f>
        <v/>
      </c>
      <c r="X211" s="84"/>
      <c r="Y211" s="84"/>
      <c r="Z211" s="84"/>
      <c r="AA211" s="84"/>
      <c r="AB211" s="84"/>
    </row>
    <row r="212" spans="1:29" x14ac:dyDescent="0.25">
      <c r="A212" s="12">
        <v>211</v>
      </c>
      <c r="B212" s="6" t="s">
        <v>511</v>
      </c>
      <c r="C212" s="72" t="s">
        <v>544</v>
      </c>
      <c r="D212" s="72" t="s">
        <v>545</v>
      </c>
      <c r="E212" s="72" t="s">
        <v>103</v>
      </c>
      <c r="F212" s="72">
        <v>45</v>
      </c>
      <c r="G212" s="6">
        <v>50</v>
      </c>
      <c r="H212" s="3">
        <f t="shared" si="48"/>
        <v>90</v>
      </c>
      <c r="I212" s="6">
        <v>4</v>
      </c>
      <c r="K212" s="14">
        <f t="shared" si="45"/>
        <v>90</v>
      </c>
      <c r="L212" s="14" t="str">
        <f t="shared" si="46"/>
        <v/>
      </c>
      <c r="S212" s="12">
        <f t="shared" si="47"/>
        <v>6</v>
      </c>
      <c r="U212" s="84"/>
      <c r="V212" s="14">
        <f>IF(ISBLANK(U212),S212,"")</f>
        <v>6</v>
      </c>
      <c r="W212" s="14" t="str">
        <f>IF(ISBLANK(U212),"",S212)</f>
        <v/>
      </c>
      <c r="X212" s="84"/>
      <c r="Y212" s="84"/>
      <c r="Z212" s="84"/>
      <c r="AA212" s="84"/>
      <c r="AB212" s="84"/>
    </row>
    <row r="213" spans="1:29" x14ac:dyDescent="0.25">
      <c r="A213" s="12">
        <v>212</v>
      </c>
      <c r="B213" s="6" t="s">
        <v>511</v>
      </c>
      <c r="C213" s="72" t="s">
        <v>546</v>
      </c>
      <c r="D213" s="72" t="s">
        <v>547</v>
      </c>
      <c r="E213" s="72" t="s">
        <v>548</v>
      </c>
      <c r="F213" s="72">
        <v>41</v>
      </c>
      <c r="G213" s="6">
        <v>50</v>
      </c>
      <c r="H213" s="3">
        <f t="shared" si="48"/>
        <v>82</v>
      </c>
      <c r="I213" s="6">
        <v>4</v>
      </c>
      <c r="K213" s="14">
        <f t="shared" si="45"/>
        <v>82</v>
      </c>
      <c r="L213" s="14" t="str">
        <f t="shared" si="46"/>
        <v/>
      </c>
      <c r="N213" s="3">
        <f>AVERAGE(H210:H213)</f>
        <v>80.5</v>
      </c>
      <c r="O213" s="14">
        <f>MAX(H210:H213)</f>
        <v>90</v>
      </c>
      <c r="P213" s="3">
        <f>MIN(H210:H213)</f>
        <v>64</v>
      </c>
      <c r="Q213" s="3">
        <f>O213-P213</f>
        <v>26</v>
      </c>
      <c r="S213" s="12">
        <f t="shared" si="47"/>
        <v>17</v>
      </c>
      <c r="U213" s="84"/>
      <c r="V213" s="14">
        <f>IF(ISBLANK(U213),S213,"")</f>
        <v>17</v>
      </c>
      <c r="W213" s="14" t="str">
        <f>IF(ISBLANK(U213),"",S213)</f>
        <v/>
      </c>
      <c r="X213" s="84"/>
      <c r="Y213" s="3">
        <f>AVERAGE(S210:S213)</f>
        <v>17.25</v>
      </c>
      <c r="Z213" s="14">
        <f>MAX(S210:S213)</f>
        <v>33</v>
      </c>
      <c r="AA213" s="3">
        <f>MIN(S210:S213)</f>
        <v>6</v>
      </c>
      <c r="AB213" s="3">
        <f>Z213-AA213</f>
        <v>27</v>
      </c>
      <c r="AC213" s="84"/>
    </row>
    <row r="214" spans="1:29" x14ac:dyDescent="0.25">
      <c r="A214" s="12">
        <v>213</v>
      </c>
      <c r="B214" s="6" t="s">
        <v>511</v>
      </c>
      <c r="C214" s="73" t="s">
        <v>549</v>
      </c>
      <c r="D214" s="73" t="s">
        <v>550</v>
      </c>
      <c r="E214" s="73" t="s">
        <v>130</v>
      </c>
      <c r="F214" s="73">
        <v>36</v>
      </c>
      <c r="G214" s="6">
        <v>50</v>
      </c>
      <c r="H214" s="3">
        <f t="shared" si="48"/>
        <v>72</v>
      </c>
      <c r="I214" s="6">
        <v>5</v>
      </c>
      <c r="J214" t="s">
        <v>2</v>
      </c>
      <c r="K214" s="14" t="str">
        <f t="shared" si="45"/>
        <v/>
      </c>
      <c r="L214" s="14">
        <f t="shared" si="46"/>
        <v>72</v>
      </c>
      <c r="M214">
        <v>0</v>
      </c>
      <c r="S214" s="12">
        <f t="shared" si="47"/>
        <v>28</v>
      </c>
      <c r="U214" s="84" t="s">
        <v>2</v>
      </c>
      <c r="V214" s="14" t="str">
        <f>IF(ISBLANK(U214),S214,"")</f>
        <v/>
      </c>
      <c r="W214" s="14">
        <f>IF(ISBLANK(U214),"",S214)</f>
        <v>28</v>
      </c>
      <c r="X214" s="84">
        <v>0</v>
      </c>
      <c r="Y214" s="84"/>
      <c r="Z214" s="84"/>
      <c r="AA214" s="84"/>
      <c r="AB214" s="84"/>
    </row>
    <row r="215" spans="1:29" x14ac:dyDescent="0.25">
      <c r="A215" s="12">
        <v>214</v>
      </c>
      <c r="B215" s="6" t="s">
        <v>511</v>
      </c>
      <c r="C215" s="73" t="s">
        <v>551</v>
      </c>
      <c r="D215" s="73" t="s">
        <v>552</v>
      </c>
      <c r="E215" s="73" t="s">
        <v>74</v>
      </c>
      <c r="F215" s="73">
        <v>40</v>
      </c>
      <c r="G215" s="6">
        <v>50</v>
      </c>
      <c r="H215" s="3">
        <f t="shared" si="48"/>
        <v>80</v>
      </c>
      <c r="I215" s="6">
        <v>5</v>
      </c>
      <c r="K215" s="14">
        <f t="shared" si="45"/>
        <v>80</v>
      </c>
      <c r="L215" s="14" t="str">
        <f t="shared" si="46"/>
        <v/>
      </c>
      <c r="S215" s="12">
        <f t="shared" si="47"/>
        <v>21</v>
      </c>
      <c r="U215" s="84"/>
      <c r="V215" s="14">
        <f>IF(ISBLANK(U215),S215,"")</f>
        <v>21</v>
      </c>
      <c r="W215" s="14" t="str">
        <f>IF(ISBLANK(U215),"",S215)</f>
        <v/>
      </c>
      <c r="X215" s="84"/>
      <c r="Y215" s="84"/>
      <c r="Z215" s="84"/>
      <c r="AA215" s="84"/>
      <c r="AB215" s="84"/>
    </row>
    <row r="216" spans="1:29" x14ac:dyDescent="0.25">
      <c r="A216" s="12">
        <v>215</v>
      </c>
      <c r="B216" s="6" t="s">
        <v>511</v>
      </c>
      <c r="C216" s="73" t="s">
        <v>553</v>
      </c>
      <c r="D216" s="73" t="s">
        <v>554</v>
      </c>
      <c r="E216" s="73" t="s">
        <v>44</v>
      </c>
      <c r="F216" s="73">
        <v>41</v>
      </c>
      <c r="G216" s="6">
        <v>50</v>
      </c>
      <c r="H216" s="3">
        <f t="shared" si="48"/>
        <v>82</v>
      </c>
      <c r="I216" s="6">
        <v>5</v>
      </c>
      <c r="K216" s="14">
        <f t="shared" si="45"/>
        <v>82</v>
      </c>
      <c r="L216" s="14" t="str">
        <f t="shared" si="46"/>
        <v/>
      </c>
      <c r="S216" s="12">
        <f t="shared" si="47"/>
        <v>17</v>
      </c>
      <c r="U216" s="84"/>
      <c r="V216" s="14">
        <f>IF(ISBLANK(U216),S216,"")</f>
        <v>17</v>
      </c>
      <c r="W216" s="14" t="str">
        <f>IF(ISBLANK(U216),"",S216)</f>
        <v/>
      </c>
      <c r="X216" s="84"/>
      <c r="Y216" s="84"/>
      <c r="Z216" s="84"/>
      <c r="AA216" s="84"/>
      <c r="AB216" s="84"/>
    </row>
    <row r="217" spans="1:29" x14ac:dyDescent="0.25">
      <c r="A217" s="12">
        <v>216</v>
      </c>
      <c r="B217" s="6" t="s">
        <v>511</v>
      </c>
      <c r="C217" s="73" t="s">
        <v>555</v>
      </c>
      <c r="D217" s="73" t="s">
        <v>556</v>
      </c>
      <c r="E217" s="73" t="s">
        <v>80</v>
      </c>
      <c r="F217" s="73">
        <v>38</v>
      </c>
      <c r="G217" s="6">
        <v>50</v>
      </c>
      <c r="H217" s="3">
        <f t="shared" si="48"/>
        <v>76</v>
      </c>
      <c r="I217" s="6">
        <v>5</v>
      </c>
      <c r="K217" s="14">
        <f t="shared" si="45"/>
        <v>76</v>
      </c>
      <c r="L217" s="14" t="str">
        <f t="shared" si="46"/>
        <v/>
      </c>
      <c r="N217" s="3">
        <f>AVERAGE(H214:H217)</f>
        <v>77.5</v>
      </c>
      <c r="O217" s="14">
        <f>MAX(H214:H217)</f>
        <v>82</v>
      </c>
      <c r="P217" s="3">
        <f>MIN(H214:H217)</f>
        <v>72</v>
      </c>
      <c r="Q217" s="3">
        <f>O217-P217</f>
        <v>10</v>
      </c>
      <c r="S217" s="12">
        <f t="shared" si="47"/>
        <v>27</v>
      </c>
      <c r="U217" s="84"/>
      <c r="V217" s="14">
        <f>IF(ISBLANK(U217),S217,"")</f>
        <v>27</v>
      </c>
      <c r="W217" s="14" t="str">
        <f>IF(ISBLANK(U217),"",S217)</f>
        <v/>
      </c>
      <c r="X217" s="84"/>
      <c r="Y217" s="3">
        <f>AVERAGE(S214:S217)</f>
        <v>23.25</v>
      </c>
      <c r="Z217" s="14">
        <f>MAX(S214:S217)</f>
        <v>28</v>
      </c>
      <c r="AA217" s="3">
        <f>MIN(S214:S217)</f>
        <v>17</v>
      </c>
      <c r="AB217" s="3">
        <f>Z217-AA217</f>
        <v>11</v>
      </c>
      <c r="AC217" s="84"/>
    </row>
    <row r="218" spans="1:29" x14ac:dyDescent="0.25">
      <c r="A218" s="12">
        <v>217</v>
      </c>
      <c r="B218" s="6" t="s">
        <v>511</v>
      </c>
      <c r="C218" s="74" t="s">
        <v>557</v>
      </c>
      <c r="D218" s="74" t="s">
        <v>558</v>
      </c>
      <c r="E218" s="74" t="s">
        <v>559</v>
      </c>
      <c r="F218" s="74">
        <v>45</v>
      </c>
      <c r="G218" s="6">
        <v>50</v>
      </c>
      <c r="H218" s="3">
        <f t="shared" si="48"/>
        <v>90</v>
      </c>
      <c r="I218" s="6">
        <v>6</v>
      </c>
      <c r="K218" s="14">
        <f t="shared" si="45"/>
        <v>90</v>
      </c>
      <c r="L218" s="14" t="str">
        <f t="shared" si="46"/>
        <v/>
      </c>
      <c r="S218" s="12">
        <f t="shared" si="47"/>
        <v>6</v>
      </c>
      <c r="U218" s="84"/>
      <c r="V218" s="14">
        <f>IF(ISBLANK(U218),S218,"")</f>
        <v>6</v>
      </c>
      <c r="W218" s="14" t="str">
        <f>IF(ISBLANK(U218),"",S218)</f>
        <v/>
      </c>
      <c r="X218" s="84"/>
      <c r="Y218" s="84"/>
      <c r="Z218" s="84"/>
      <c r="AA218" s="84"/>
      <c r="AB218" s="84"/>
    </row>
    <row r="219" spans="1:29" x14ac:dyDescent="0.25">
      <c r="A219" s="12">
        <v>218</v>
      </c>
      <c r="B219" s="6" t="s">
        <v>511</v>
      </c>
      <c r="C219" s="74" t="s">
        <v>560</v>
      </c>
      <c r="D219" s="74" t="s">
        <v>561</v>
      </c>
      <c r="E219" s="74" t="s">
        <v>127</v>
      </c>
      <c r="F219" s="74">
        <v>44</v>
      </c>
      <c r="G219" s="6">
        <v>50</v>
      </c>
      <c r="H219" s="3">
        <f t="shared" si="48"/>
        <v>88</v>
      </c>
      <c r="I219" s="6">
        <v>6</v>
      </c>
      <c r="K219" s="14">
        <f t="shared" si="45"/>
        <v>88</v>
      </c>
      <c r="L219" s="14" t="str">
        <f t="shared" si="46"/>
        <v/>
      </c>
      <c r="S219" s="12">
        <f t="shared" si="47"/>
        <v>8</v>
      </c>
      <c r="U219" s="84"/>
      <c r="V219" s="14">
        <f>IF(ISBLANK(U219),S219,"")</f>
        <v>8</v>
      </c>
      <c r="W219" s="14" t="str">
        <f>IF(ISBLANK(U219),"",S219)</f>
        <v/>
      </c>
      <c r="X219" s="84"/>
      <c r="Y219" s="84"/>
      <c r="Z219" s="84"/>
      <c r="AA219" s="84"/>
      <c r="AB219" s="84"/>
    </row>
    <row r="220" spans="1:29" x14ac:dyDescent="0.25">
      <c r="A220" s="12">
        <v>219</v>
      </c>
      <c r="B220" s="6" t="s">
        <v>511</v>
      </c>
      <c r="C220" s="74" t="s">
        <v>562</v>
      </c>
      <c r="D220" s="74" t="s">
        <v>563</v>
      </c>
      <c r="E220" s="74" t="s">
        <v>284</v>
      </c>
      <c r="F220" s="74">
        <v>47</v>
      </c>
      <c r="G220" s="6">
        <v>50</v>
      </c>
      <c r="H220" s="3">
        <f t="shared" si="48"/>
        <v>94</v>
      </c>
      <c r="I220" s="6">
        <v>6</v>
      </c>
      <c r="J220" t="s">
        <v>2</v>
      </c>
      <c r="K220" s="14" t="str">
        <f t="shared" si="45"/>
        <v/>
      </c>
      <c r="L220" s="14">
        <f t="shared" si="46"/>
        <v>94</v>
      </c>
      <c r="M220">
        <v>1</v>
      </c>
      <c r="S220" s="12">
        <f t="shared" si="47"/>
        <v>3</v>
      </c>
      <c r="U220" s="84" t="s">
        <v>2</v>
      </c>
      <c r="V220" s="14" t="str">
        <f>IF(ISBLANK(U220),S220,"")</f>
        <v/>
      </c>
      <c r="W220" s="14">
        <f>IF(ISBLANK(U220),"",S220)</f>
        <v>3</v>
      </c>
      <c r="X220" s="84">
        <v>1</v>
      </c>
      <c r="Y220" s="84"/>
      <c r="Z220" s="84"/>
      <c r="AA220" s="84"/>
      <c r="AB220" s="84"/>
    </row>
    <row r="221" spans="1:29" x14ac:dyDescent="0.25">
      <c r="A221" s="12">
        <v>220</v>
      </c>
      <c r="B221" s="6" t="s">
        <v>511</v>
      </c>
      <c r="C221" s="74" t="s">
        <v>564</v>
      </c>
      <c r="D221" s="74" t="s">
        <v>565</v>
      </c>
      <c r="E221" s="74" t="s">
        <v>71</v>
      </c>
      <c r="F221" s="74">
        <v>39</v>
      </c>
      <c r="G221" s="6">
        <v>50</v>
      </c>
      <c r="H221" s="3">
        <f t="shared" si="48"/>
        <v>78</v>
      </c>
      <c r="I221" s="6">
        <v>6</v>
      </c>
      <c r="K221" s="14">
        <f t="shared" si="45"/>
        <v>78</v>
      </c>
      <c r="L221" s="14" t="str">
        <f t="shared" si="46"/>
        <v/>
      </c>
      <c r="N221" s="3">
        <f>AVERAGE(H218:H221)</f>
        <v>87.5</v>
      </c>
      <c r="O221" s="14">
        <f>MAX(H218:H221)</f>
        <v>94</v>
      </c>
      <c r="P221" s="3">
        <f>MIN(H218:H221)</f>
        <v>78</v>
      </c>
      <c r="Q221" s="3">
        <f>O221-P221</f>
        <v>16</v>
      </c>
      <c r="S221" s="12">
        <f t="shared" si="47"/>
        <v>25</v>
      </c>
      <c r="U221" s="84"/>
      <c r="V221" s="14">
        <f>IF(ISBLANK(U221),S221,"")</f>
        <v>25</v>
      </c>
      <c r="W221" s="14" t="str">
        <f>IF(ISBLANK(U221),"",S221)</f>
        <v/>
      </c>
      <c r="X221" s="84"/>
      <c r="Y221" s="3">
        <f>AVERAGE(S218:S221)</f>
        <v>10.5</v>
      </c>
      <c r="Z221" s="14">
        <f>MAX(S218:S221)</f>
        <v>25</v>
      </c>
      <c r="AA221" s="3">
        <f>MIN(S218:S221)</f>
        <v>3</v>
      </c>
      <c r="AB221" s="3">
        <f>Z221-AA221</f>
        <v>22</v>
      </c>
      <c r="AC221" s="84"/>
    </row>
    <row r="222" spans="1:29" x14ac:dyDescent="0.25">
      <c r="A222" s="12">
        <v>221</v>
      </c>
      <c r="B222" s="6" t="s">
        <v>511</v>
      </c>
      <c r="C222" s="75" t="s">
        <v>566</v>
      </c>
      <c r="D222" s="75" t="s">
        <v>567</v>
      </c>
      <c r="E222" s="75" t="s">
        <v>568</v>
      </c>
      <c r="F222" s="75">
        <v>35</v>
      </c>
      <c r="G222" s="6">
        <v>50</v>
      </c>
      <c r="H222" s="3">
        <f t="shared" si="48"/>
        <v>70</v>
      </c>
      <c r="I222" s="6">
        <v>7</v>
      </c>
      <c r="K222" s="14">
        <f t="shared" si="45"/>
        <v>70</v>
      </c>
      <c r="L222" s="14" t="str">
        <f t="shared" si="46"/>
        <v/>
      </c>
      <c r="S222" s="12">
        <f t="shared" si="47"/>
        <v>31</v>
      </c>
      <c r="U222" s="84"/>
      <c r="V222" s="14">
        <f>IF(ISBLANK(U222),S222,"")</f>
        <v>31</v>
      </c>
      <c r="W222" s="14" t="str">
        <f>IF(ISBLANK(U222),"",S222)</f>
        <v/>
      </c>
      <c r="X222" s="84"/>
      <c r="Y222" s="84"/>
      <c r="Z222" s="84"/>
      <c r="AA222" s="84"/>
      <c r="AB222" s="84"/>
    </row>
    <row r="223" spans="1:29" x14ac:dyDescent="0.25">
      <c r="A223" s="12">
        <v>222</v>
      </c>
      <c r="B223" s="6" t="s">
        <v>511</v>
      </c>
      <c r="C223" s="75" t="s">
        <v>569</v>
      </c>
      <c r="D223" s="75" t="s">
        <v>570</v>
      </c>
      <c r="E223" s="75" t="s">
        <v>265</v>
      </c>
      <c r="F223" s="75">
        <v>44</v>
      </c>
      <c r="G223" s="6">
        <v>50</v>
      </c>
      <c r="H223" s="3">
        <f t="shared" si="48"/>
        <v>88</v>
      </c>
      <c r="I223" s="6">
        <v>7</v>
      </c>
      <c r="K223" s="14">
        <f t="shared" si="45"/>
        <v>88</v>
      </c>
      <c r="L223" s="14" t="str">
        <f t="shared" si="46"/>
        <v/>
      </c>
      <c r="S223" s="12">
        <f t="shared" si="47"/>
        <v>8</v>
      </c>
      <c r="U223" s="84"/>
      <c r="V223" s="14">
        <f>IF(ISBLANK(U223),S223,"")</f>
        <v>8</v>
      </c>
      <c r="W223" s="14" t="str">
        <f>IF(ISBLANK(U223),"",S223)</f>
        <v/>
      </c>
      <c r="X223" s="84"/>
      <c r="Y223" s="84"/>
      <c r="Z223" s="84"/>
      <c r="AA223" s="84"/>
      <c r="AB223" s="84"/>
    </row>
    <row r="224" spans="1:29" x14ac:dyDescent="0.25">
      <c r="A224" s="12">
        <v>223</v>
      </c>
      <c r="B224" s="6" t="s">
        <v>511</v>
      </c>
      <c r="C224" s="75" t="s">
        <v>571</v>
      </c>
      <c r="D224" s="75" t="s">
        <v>572</v>
      </c>
      <c r="E224" s="75" t="s">
        <v>130</v>
      </c>
      <c r="F224" s="75">
        <v>44</v>
      </c>
      <c r="G224" s="6">
        <v>50</v>
      </c>
      <c r="H224" s="3">
        <f t="shared" si="48"/>
        <v>88</v>
      </c>
      <c r="I224" s="6">
        <v>7</v>
      </c>
      <c r="K224" s="14">
        <f t="shared" si="45"/>
        <v>88</v>
      </c>
      <c r="L224" s="14" t="str">
        <f t="shared" si="46"/>
        <v/>
      </c>
      <c r="S224" s="12">
        <f t="shared" si="47"/>
        <v>8</v>
      </c>
      <c r="U224" s="84"/>
      <c r="V224" s="14">
        <f>IF(ISBLANK(U224),S224,"")</f>
        <v>8</v>
      </c>
      <c r="W224" s="14" t="str">
        <f>IF(ISBLANK(U224),"",S224)</f>
        <v/>
      </c>
      <c r="X224" s="84"/>
      <c r="Y224" s="84"/>
      <c r="Z224" s="84"/>
      <c r="AA224" s="84"/>
      <c r="AB224" s="84"/>
    </row>
    <row r="225" spans="1:29" x14ac:dyDescent="0.25">
      <c r="A225" s="12">
        <v>224</v>
      </c>
      <c r="B225" s="6" t="s">
        <v>511</v>
      </c>
      <c r="C225" s="75" t="s">
        <v>573</v>
      </c>
      <c r="D225" s="75" t="s">
        <v>574</v>
      </c>
      <c r="E225" s="75" t="s">
        <v>287</v>
      </c>
      <c r="F225" s="75">
        <v>40</v>
      </c>
      <c r="G225" s="6">
        <v>50</v>
      </c>
      <c r="H225" s="3">
        <f t="shared" si="48"/>
        <v>80</v>
      </c>
      <c r="I225" s="6">
        <v>7</v>
      </c>
      <c r="J225" t="s">
        <v>2</v>
      </c>
      <c r="K225" s="14" t="str">
        <f t="shared" si="45"/>
        <v/>
      </c>
      <c r="L225" s="14">
        <f t="shared" si="46"/>
        <v>80</v>
      </c>
      <c r="M225">
        <v>0</v>
      </c>
      <c r="S225" s="12">
        <f t="shared" si="47"/>
        <v>21</v>
      </c>
      <c r="U225" s="84" t="s">
        <v>2</v>
      </c>
      <c r="V225" s="14" t="str">
        <f>IF(ISBLANK(U225),S225,"")</f>
        <v/>
      </c>
      <c r="W225" s="14">
        <f>IF(ISBLANK(U225),"",S225)</f>
        <v>21</v>
      </c>
      <c r="X225" s="84">
        <v>0</v>
      </c>
      <c r="Y225" s="84"/>
      <c r="Z225" s="84"/>
      <c r="AA225" s="84"/>
      <c r="AB225" s="84"/>
    </row>
    <row r="226" spans="1:29" x14ac:dyDescent="0.25">
      <c r="A226" s="12">
        <v>225</v>
      </c>
      <c r="B226" s="6" t="s">
        <v>511</v>
      </c>
      <c r="C226" s="75" t="s">
        <v>575</v>
      </c>
      <c r="D226" s="75" t="s">
        <v>576</v>
      </c>
      <c r="E226" s="75" t="s">
        <v>577</v>
      </c>
      <c r="F226" s="75">
        <v>35</v>
      </c>
      <c r="G226" s="6">
        <v>50</v>
      </c>
      <c r="H226" s="3">
        <f t="shared" si="48"/>
        <v>70</v>
      </c>
      <c r="I226" s="6">
        <v>7</v>
      </c>
      <c r="K226" s="14">
        <f t="shared" si="45"/>
        <v>70</v>
      </c>
      <c r="L226" s="14" t="str">
        <f t="shared" si="46"/>
        <v/>
      </c>
      <c r="N226" s="3">
        <f>AVERAGE(H222:H226)</f>
        <v>79.2</v>
      </c>
      <c r="O226" s="14">
        <f>MAX(H222:H226)</f>
        <v>88</v>
      </c>
      <c r="P226" s="3">
        <f>MIN(H222:H226)</f>
        <v>70</v>
      </c>
      <c r="Q226" s="3">
        <f>O226-P226</f>
        <v>18</v>
      </c>
      <c r="S226" s="12">
        <f t="shared" si="47"/>
        <v>31</v>
      </c>
      <c r="U226" s="84"/>
      <c r="V226" s="14">
        <f>IF(ISBLANK(U226),S226,"")</f>
        <v>31</v>
      </c>
      <c r="W226" s="14" t="str">
        <f>IF(ISBLANK(U226),"",S226)</f>
        <v/>
      </c>
      <c r="X226" s="84"/>
      <c r="Y226" s="3">
        <f>AVERAGE(S222:S226)</f>
        <v>19.8</v>
      </c>
      <c r="Z226" s="14">
        <f>MAX(S222:S226)</f>
        <v>31</v>
      </c>
      <c r="AA226" s="3">
        <f>MIN(S222:S226)</f>
        <v>8</v>
      </c>
      <c r="AB226" s="3">
        <f>Z226-AA226</f>
        <v>23</v>
      </c>
      <c r="AC226" s="84"/>
    </row>
    <row r="227" spans="1:29" x14ac:dyDescent="0.25">
      <c r="A227" s="12">
        <v>226</v>
      </c>
      <c r="B227" s="6" t="s">
        <v>511</v>
      </c>
      <c r="C227" s="76" t="s">
        <v>578</v>
      </c>
      <c r="D227" s="76" t="s">
        <v>579</v>
      </c>
      <c r="E227" s="76" t="s">
        <v>218</v>
      </c>
      <c r="F227" s="76">
        <v>47</v>
      </c>
      <c r="G227" s="6">
        <v>50</v>
      </c>
      <c r="H227" s="3">
        <f t="shared" si="48"/>
        <v>94</v>
      </c>
      <c r="I227" s="6">
        <v>8</v>
      </c>
      <c r="J227" t="s">
        <v>2</v>
      </c>
      <c r="K227" s="14" t="str">
        <f t="shared" si="45"/>
        <v/>
      </c>
      <c r="L227" s="14">
        <f t="shared" si="46"/>
        <v>94</v>
      </c>
      <c r="M227">
        <v>1</v>
      </c>
      <c r="S227" s="12">
        <f t="shared" si="47"/>
        <v>3</v>
      </c>
      <c r="U227" s="84" t="s">
        <v>2</v>
      </c>
      <c r="V227" s="14" t="str">
        <f>IF(ISBLANK(U227),S227,"")</f>
        <v/>
      </c>
      <c r="W227" s="14">
        <f>IF(ISBLANK(U227),"",S227)</f>
        <v>3</v>
      </c>
      <c r="X227" s="84">
        <v>1</v>
      </c>
      <c r="Y227" s="84"/>
      <c r="Z227" s="84"/>
      <c r="AA227" s="84"/>
      <c r="AB227" s="84"/>
    </row>
    <row r="228" spans="1:29" x14ac:dyDescent="0.25">
      <c r="A228" s="12">
        <v>227</v>
      </c>
      <c r="B228" s="6" t="s">
        <v>511</v>
      </c>
      <c r="C228" s="76" t="s">
        <v>580</v>
      </c>
      <c r="D228" s="76" t="s">
        <v>581</v>
      </c>
      <c r="E228" s="76" t="s">
        <v>50</v>
      </c>
      <c r="F228" s="76">
        <v>44</v>
      </c>
      <c r="G228" s="6">
        <v>50</v>
      </c>
      <c r="H228" s="3">
        <f t="shared" si="48"/>
        <v>88</v>
      </c>
      <c r="I228" s="6">
        <v>8</v>
      </c>
      <c r="K228" s="14">
        <f t="shared" si="45"/>
        <v>88</v>
      </c>
      <c r="L228" s="14" t="str">
        <f t="shared" si="46"/>
        <v/>
      </c>
      <c r="S228" s="12">
        <f t="shared" si="47"/>
        <v>8</v>
      </c>
      <c r="U228" s="84"/>
      <c r="V228" s="14">
        <f>IF(ISBLANK(U228),S228,"")</f>
        <v>8</v>
      </c>
      <c r="W228" s="14" t="str">
        <f>IF(ISBLANK(U228),"",S228)</f>
        <v/>
      </c>
      <c r="X228" s="84"/>
      <c r="Y228" s="84"/>
      <c r="Z228" s="84"/>
      <c r="AA228" s="84"/>
      <c r="AB228" s="84"/>
    </row>
    <row r="229" spans="1:29" x14ac:dyDescent="0.25">
      <c r="A229" s="12">
        <v>228</v>
      </c>
      <c r="B229" s="6" t="s">
        <v>511</v>
      </c>
      <c r="C229" s="76" t="s">
        <v>582</v>
      </c>
      <c r="D229" s="76" t="s">
        <v>94</v>
      </c>
      <c r="E229" s="76" t="s">
        <v>259</v>
      </c>
      <c r="F229" s="76">
        <v>43</v>
      </c>
      <c r="G229" s="6">
        <v>50</v>
      </c>
      <c r="H229" s="3">
        <f t="shared" si="48"/>
        <v>86</v>
      </c>
      <c r="I229" s="6">
        <v>8</v>
      </c>
      <c r="K229" s="14">
        <f t="shared" ref="K229:K230" si="49">IF(ISBLANK(J229),H229,"")</f>
        <v>86</v>
      </c>
      <c r="L229" s="14" t="str">
        <f t="shared" ref="L229:L230" si="50">IF(ISBLANK(J229),"",H229)</f>
        <v/>
      </c>
      <c r="S229" s="12">
        <f t="shared" si="47"/>
        <v>13</v>
      </c>
      <c r="U229" s="84"/>
      <c r="V229" s="14">
        <f>IF(ISBLANK(U229),S229,"")</f>
        <v>13</v>
      </c>
      <c r="W229" s="14" t="str">
        <f>IF(ISBLANK(U229),"",S229)</f>
        <v/>
      </c>
      <c r="X229" s="84"/>
      <c r="Y229" s="84"/>
      <c r="Z229" s="84"/>
      <c r="AA229" s="84"/>
      <c r="AB229" s="84"/>
    </row>
    <row r="230" spans="1:29" s="5" customFormat="1" ht="15.75" thickBot="1" x14ac:dyDescent="0.3">
      <c r="A230" s="12">
        <v>229</v>
      </c>
      <c r="B230" s="4" t="s">
        <v>511</v>
      </c>
      <c r="C230" s="5" t="s">
        <v>583</v>
      </c>
      <c r="D230" s="5" t="s">
        <v>584</v>
      </c>
      <c r="E230" s="5" t="s">
        <v>218</v>
      </c>
      <c r="F230" s="5">
        <v>46</v>
      </c>
      <c r="G230" s="4">
        <v>50</v>
      </c>
      <c r="H230" s="2">
        <f t="shared" si="48"/>
        <v>92</v>
      </c>
      <c r="I230" s="6">
        <v>8</v>
      </c>
      <c r="K230" s="2">
        <f t="shared" si="49"/>
        <v>92</v>
      </c>
      <c r="L230" s="2" t="str">
        <f t="shared" si="50"/>
        <v/>
      </c>
      <c r="M230" s="12"/>
      <c r="N230" s="3">
        <f>AVERAGE(H227:H230)</f>
        <v>90</v>
      </c>
      <c r="O230" s="14">
        <f>MAX(H227:H230)</f>
        <v>94</v>
      </c>
      <c r="P230" s="3">
        <f>MIN(H227:H230)</f>
        <v>86</v>
      </c>
      <c r="Q230" s="3">
        <f>O230-P230</f>
        <v>8</v>
      </c>
      <c r="S230" s="12">
        <f t="shared" si="47"/>
        <v>5</v>
      </c>
      <c r="V230" s="2">
        <f>IF(ISBLANK(U230),S230,"")</f>
        <v>5</v>
      </c>
      <c r="W230" s="14" t="str">
        <f>IF(ISBLANK(U230),"",S230)</f>
        <v/>
      </c>
      <c r="Y230" s="3">
        <f>AVERAGE(S227:S230)</f>
        <v>7.25</v>
      </c>
      <c r="Z230" s="14">
        <f>MAX(S227:S230)</f>
        <v>13</v>
      </c>
      <c r="AA230" s="3">
        <f>MIN(S227:S230)</f>
        <v>3</v>
      </c>
      <c r="AB230" s="3">
        <f>Z230-AA230</f>
        <v>10</v>
      </c>
      <c r="AC230" s="84"/>
    </row>
    <row r="231" spans="1:29" s="7" customFormat="1" ht="15.75" thickBot="1" x14ac:dyDescent="0.3">
      <c r="A231" s="12">
        <v>230</v>
      </c>
      <c r="H231" s="9"/>
      <c r="I231" s="17">
        <v>4.0999999999999996</v>
      </c>
      <c r="J231" s="7">
        <f>COUNTA(J198:J230)/COUNT(H198:H230)</f>
        <v>0.24242424242424243</v>
      </c>
      <c r="K231" s="9">
        <f>AVERAGE(K198:K230)</f>
        <v>82.64</v>
      </c>
      <c r="L231" s="9">
        <f>AVERAGE(L198:L230)</f>
        <v>84</v>
      </c>
      <c r="M231" s="11">
        <f>AVERAGE(M198:M230)</f>
        <v>0.375</v>
      </c>
      <c r="N231" s="7">
        <f>_xlfn.STDEV.P(N198:N230)</f>
        <v>4.2223919465156232</v>
      </c>
      <c r="O231" s="9">
        <f t="shared" ref="O231:Q231" si="51">AVERAGE(O198:O230)</f>
        <v>91.25</v>
      </c>
      <c r="P231" s="9">
        <f t="shared" si="51"/>
        <v>75</v>
      </c>
      <c r="Q231" s="9">
        <f t="shared" si="51"/>
        <v>16.25</v>
      </c>
      <c r="U231" s="7">
        <f>COUNTA(U198:U230)/COUNT(S198:S230)</f>
        <v>0.24242424242424243</v>
      </c>
      <c r="V231" s="9">
        <f>AVERAGE(V198:V230)</f>
        <v>16.559999999999999</v>
      </c>
      <c r="W231" s="11">
        <f>1-(AVERAGE(W198:W230)/COUNT(S198:S230))</f>
        <v>0.56818181818181812</v>
      </c>
      <c r="X231" s="9">
        <f>AVERAGE(X198:X230)</f>
        <v>0.375</v>
      </c>
      <c r="Y231" s="7">
        <f>_xlfn.STDEV.P(Y198:Y230)</f>
        <v>5.1068543094061338</v>
      </c>
      <c r="Z231" s="11">
        <f>1-((AVERAGE(Z198:Z230)/COUNT($S$198:$S$230)))</f>
        <v>0.22727272727272729</v>
      </c>
      <c r="AA231" s="11">
        <f>1-((AVERAGE(AA198:AA230)/COUNT($S$198:$S$230)))</f>
        <v>0.80303030303030298</v>
      </c>
      <c r="AB231" s="9">
        <f t="shared" ref="AB231:AC231" si="52">AVERAGE(AB198:AB230)</f>
        <v>19</v>
      </c>
      <c r="AC231" s="7" t="e">
        <f>_xlfn.STDEV.P(AC198:AC230)</f>
        <v>#DIV/0!</v>
      </c>
    </row>
    <row r="232" spans="1:29" s="16" customFormat="1" ht="15.75" thickBot="1" x14ac:dyDescent="0.3">
      <c r="A232" s="12">
        <v>231</v>
      </c>
      <c r="H232" s="18">
        <f>AVERAGE(H198:H230,H164:H196,H128:H162,H109:H126,H92:H107,H54:H90,H27:H52,H2:H25)</f>
        <v>85.629615879615841</v>
      </c>
      <c r="I232" s="19">
        <f>COUNT(H198:H230,H164:H196,H128:H162,H109:H126,H92:H107,H54:H90,H27:H52,H2:H25)/51</f>
        <v>4.3529411764705879</v>
      </c>
      <c r="J232" s="18">
        <f>COUNTA(J198:J230,J164:J196,J128:J162,J109:J126,J92:J107,J54:J90,J27:J52,J2:J25)/COUNT(H198:H230,H164:H196,H128:H162,H109:H126,H92:H107,H54:H90,H27:H52,H2:H25)</f>
        <v>0.22972972972972974</v>
      </c>
      <c r="K232" s="18">
        <f>AVERAGE(K198:K230,K164:K196,K128:K162,K109:K126,K92:K107,K54:K90,K27:K52,K2:K25)</f>
        <v>85.426775628529981</v>
      </c>
      <c r="L232" s="18">
        <f>AVERAGE(L198:L230,L164:L196,L128:L162,L109:L126,L92:L107,L54:L90,L27:L52,L2:L25)</f>
        <v>86.309727309727336</v>
      </c>
      <c r="M232" s="40">
        <f>AVERAGE(M198:M230,M164:M196,M128:M162,M109:M126,M92:M107,M54:M90,M27:M52,M2:M25)</f>
        <v>0.27450980392156865</v>
      </c>
      <c r="N232" s="18">
        <f>_xlfn.STDEV.P(N198:N230,N164:N196,N128:N162,N109:N126,N92:N107,N54:N90,N27:N52,N2:N25)</f>
        <v>4.297742502169676</v>
      </c>
      <c r="O232" s="18">
        <f t="shared" ref="O232:Q232" si="53">_xlfn.STDEV.P(O198:O230,O164:O196,O128:O162,O109:O126,O92:O107,O54:O90,O27:O52,O2:O25)</f>
        <v>3.8974537594670426</v>
      </c>
      <c r="P232" s="18">
        <f t="shared" si="53"/>
        <v>7.0743859943560814</v>
      </c>
      <c r="Q232" s="18">
        <f t="shared" si="53"/>
        <v>7.0577647810749244</v>
      </c>
      <c r="U232" s="18">
        <f>COUNTA(U198:U230,U164:U196,U128:U162,U109:U126,U92:U107,U54:U90,U27:U52,U2:U25)/COUNT(S198:S230,S164:S196,S128:S162,S109:S126,S92:S107,S54:S90,S27:S52,S2:S25)</f>
        <v>0.22972972972972974</v>
      </c>
      <c r="V232" s="18">
        <f>AVERAGE(V198:V230,V164:V196,V128:V162,V109:V126,V92:V107,V54:V90,V27:V52,V2:V25)</f>
        <v>14.760233918128655</v>
      </c>
      <c r="W232" s="40">
        <f>1-((AVERAGE(W198:W230,W164:W196,W128:W162,W109:W126,W92:W107,W54:W90,W27:W52,W2:W25))/COUNT(S198:S230,S164:S196,S128:S162,S109:S126,S92:S107,S54:S90,S27:S52,S2:S25))</f>
        <v>0.93711358417240764</v>
      </c>
      <c r="X232" s="18">
        <f>AVERAGE(X198:X230,X164:X196,X128:X162,X109:X126,X92:X107,X54:X90,X27:X52,X2:X25)</f>
        <v>0.27450980392156865</v>
      </c>
      <c r="Y232" s="18">
        <f>_xlfn.STDEV.P(Y198:Y230,Y164:Y196,Y128:Y162,Y109:Y126,Y92:Y107,Y54:Y90,Y27:Y52,Y2:Y25)</f>
        <v>5.5817175230452118</v>
      </c>
      <c r="Z232" s="40">
        <f t="shared" ref="Z232:AB232" si="54">_xlfn.STDEV.P(Z198:Z230,Z164:Z196,Z128:Z162,Z109:Z126,Z92:Z107,Z54:Z90,Z27:Z52,Z2:Z25)</f>
        <v>7.4793577266417568</v>
      </c>
      <c r="AA232" s="40">
        <f t="shared" si="54"/>
        <v>4.0431163347436181</v>
      </c>
      <c r="AB232" s="18">
        <f t="shared" si="54"/>
        <v>7.2533649670251226</v>
      </c>
    </row>
    <row r="233" spans="1:29" x14ac:dyDescent="0.25">
      <c r="A233" s="12">
        <v>232</v>
      </c>
      <c r="B233" s="6" t="s">
        <v>585</v>
      </c>
      <c r="C233" s="77" t="s">
        <v>587</v>
      </c>
      <c r="D233" s="77" t="s">
        <v>588</v>
      </c>
      <c r="E233" s="77" t="s">
        <v>164</v>
      </c>
      <c r="F233" s="77">
        <v>42</v>
      </c>
      <c r="G233" s="6">
        <v>50</v>
      </c>
      <c r="H233" s="3">
        <f t="shared" si="48"/>
        <v>84</v>
      </c>
      <c r="I233" s="6">
        <v>1</v>
      </c>
      <c r="J233" t="s">
        <v>586</v>
      </c>
      <c r="S233" s="12">
        <f>RANK(H233,$H$233:$H$246)</f>
        <v>7</v>
      </c>
      <c r="Y233" s="84"/>
      <c r="Z233" s="84"/>
      <c r="AA233" s="84"/>
      <c r="AB233" s="84"/>
    </row>
    <row r="234" spans="1:29" x14ac:dyDescent="0.25">
      <c r="A234" s="12">
        <v>233</v>
      </c>
      <c r="B234" s="6" t="s">
        <v>585</v>
      </c>
      <c r="C234" s="77" t="s">
        <v>589</v>
      </c>
      <c r="D234" s="77" t="s">
        <v>590</v>
      </c>
      <c r="E234" s="77" t="s">
        <v>130</v>
      </c>
      <c r="F234" s="77">
        <v>43</v>
      </c>
      <c r="G234" s="6">
        <v>50</v>
      </c>
      <c r="H234" s="3">
        <f t="shared" si="48"/>
        <v>86</v>
      </c>
      <c r="I234" s="6">
        <v>1</v>
      </c>
      <c r="J234" t="s">
        <v>586</v>
      </c>
      <c r="S234" s="12">
        <f>RANK(H234,$H$233:$H$246)</f>
        <v>6</v>
      </c>
      <c r="Y234" s="84"/>
      <c r="Z234" s="84"/>
      <c r="AA234" s="84"/>
      <c r="AB234" s="84"/>
    </row>
    <row r="235" spans="1:29" x14ac:dyDescent="0.25">
      <c r="A235" s="12">
        <v>234</v>
      </c>
      <c r="B235" s="6" t="s">
        <v>585</v>
      </c>
      <c r="C235" s="77" t="s">
        <v>591</v>
      </c>
      <c r="D235" s="77" t="s">
        <v>592</v>
      </c>
      <c r="E235" s="77" t="s">
        <v>468</v>
      </c>
      <c r="F235" s="77">
        <v>38</v>
      </c>
      <c r="G235" s="6">
        <v>50</v>
      </c>
      <c r="H235" s="3">
        <f t="shared" si="48"/>
        <v>76</v>
      </c>
      <c r="I235" s="6">
        <v>1</v>
      </c>
      <c r="J235" s="80" t="s">
        <v>586</v>
      </c>
      <c r="S235" s="12">
        <f t="shared" ref="S235:S246" si="55">RANK(H235,$H$233:$H$246)</f>
        <v>10</v>
      </c>
      <c r="Y235" s="84"/>
      <c r="Z235" s="84"/>
      <c r="AA235" s="84"/>
      <c r="AB235" s="84"/>
    </row>
    <row r="236" spans="1:29" x14ac:dyDescent="0.25">
      <c r="A236" s="12">
        <v>235</v>
      </c>
      <c r="B236" s="6" t="s">
        <v>585</v>
      </c>
      <c r="C236" s="77" t="s">
        <v>593</v>
      </c>
      <c r="D236" s="77" t="s">
        <v>594</v>
      </c>
      <c r="E236" s="77" t="s">
        <v>595</v>
      </c>
      <c r="F236" s="77">
        <v>40</v>
      </c>
      <c r="G236" s="6">
        <v>50</v>
      </c>
      <c r="H236" s="3">
        <f t="shared" si="48"/>
        <v>80</v>
      </c>
      <c r="I236" s="6">
        <v>1</v>
      </c>
      <c r="J236" s="80" t="s">
        <v>586</v>
      </c>
      <c r="N236" s="3">
        <f>AVERAGE(H233:H236)</f>
        <v>81.5</v>
      </c>
      <c r="O236" s="14">
        <f>MAX(H233:H236)</f>
        <v>86</v>
      </c>
      <c r="P236" s="3">
        <f>MIN(H233:H236)</f>
        <v>76</v>
      </c>
      <c r="Q236" s="3">
        <f>O236-P236</f>
        <v>10</v>
      </c>
      <c r="S236" s="12">
        <f t="shared" si="55"/>
        <v>9</v>
      </c>
      <c r="Y236" s="3">
        <f>AVERAGE(S233:S236)</f>
        <v>8</v>
      </c>
      <c r="Z236" s="14">
        <f>MAX(S233:S236)</f>
        <v>10</v>
      </c>
      <c r="AA236" s="3">
        <f>MIN(S233:S236)</f>
        <v>6</v>
      </c>
      <c r="AB236" s="3">
        <f>Z236-AA236</f>
        <v>4</v>
      </c>
    </row>
    <row r="237" spans="1:29" x14ac:dyDescent="0.25">
      <c r="A237" s="12">
        <v>236</v>
      </c>
      <c r="B237" s="6" t="s">
        <v>585</v>
      </c>
      <c r="C237" s="78" t="s">
        <v>596</v>
      </c>
      <c r="D237" s="78" t="s">
        <v>597</v>
      </c>
      <c r="E237" s="78" t="s">
        <v>598</v>
      </c>
      <c r="F237" s="78">
        <v>44</v>
      </c>
      <c r="G237" s="6">
        <v>50</v>
      </c>
      <c r="H237" s="3">
        <f t="shared" si="48"/>
        <v>88</v>
      </c>
      <c r="I237" s="6">
        <v>2</v>
      </c>
      <c r="J237" s="80" t="s">
        <v>586</v>
      </c>
      <c r="S237" s="12">
        <f t="shared" si="55"/>
        <v>2</v>
      </c>
      <c r="Y237" s="84"/>
      <c r="Z237" s="84"/>
      <c r="AA237" s="84"/>
      <c r="AB237" s="84"/>
    </row>
    <row r="238" spans="1:29" x14ac:dyDescent="0.25">
      <c r="A238" s="12">
        <v>237</v>
      </c>
      <c r="B238" s="6" t="s">
        <v>585</v>
      </c>
      <c r="C238" s="78" t="s">
        <v>599</v>
      </c>
      <c r="D238" s="78" t="s">
        <v>600</v>
      </c>
      <c r="E238" s="78" t="s">
        <v>601</v>
      </c>
      <c r="F238" s="78">
        <v>44</v>
      </c>
      <c r="G238" s="6">
        <v>50</v>
      </c>
      <c r="H238" s="3">
        <f t="shared" si="48"/>
        <v>88</v>
      </c>
      <c r="I238" s="6">
        <v>2</v>
      </c>
      <c r="J238" s="80" t="s">
        <v>586</v>
      </c>
      <c r="S238" s="12">
        <f t="shared" si="55"/>
        <v>2</v>
      </c>
      <c r="Y238" s="84"/>
      <c r="Z238" s="84"/>
      <c r="AA238" s="84"/>
      <c r="AB238" s="84"/>
    </row>
    <row r="239" spans="1:29" x14ac:dyDescent="0.25">
      <c r="A239" s="12">
        <v>238</v>
      </c>
      <c r="B239" s="6" t="s">
        <v>585</v>
      </c>
      <c r="C239" s="78" t="s">
        <v>602</v>
      </c>
      <c r="D239" s="78" t="s">
        <v>603</v>
      </c>
      <c r="E239" s="78" t="s">
        <v>604</v>
      </c>
      <c r="F239" s="78">
        <v>42</v>
      </c>
      <c r="G239" s="6">
        <v>50</v>
      </c>
      <c r="H239" s="3">
        <f t="shared" si="48"/>
        <v>84</v>
      </c>
      <c r="I239" s="6">
        <v>2</v>
      </c>
      <c r="J239" s="80" t="s">
        <v>586</v>
      </c>
      <c r="N239" s="3">
        <f>AVERAGE(H237:H239)</f>
        <v>86.666666666666671</v>
      </c>
      <c r="O239" s="14">
        <f>MAX(H237:H239)</f>
        <v>88</v>
      </c>
      <c r="P239" s="3">
        <f>MIN(H237:H239)</f>
        <v>84</v>
      </c>
      <c r="Q239" s="3">
        <f>O239-P239</f>
        <v>4</v>
      </c>
      <c r="S239" s="12">
        <f t="shared" si="55"/>
        <v>7</v>
      </c>
      <c r="Y239" s="3">
        <f>AVERAGE(S237:S239)</f>
        <v>3.6666666666666665</v>
      </c>
      <c r="Z239" s="14">
        <f>MAX(S237:S239)</f>
        <v>7</v>
      </c>
      <c r="AA239" s="3">
        <f>MIN(S237:S239)</f>
        <v>2</v>
      </c>
      <c r="AB239" s="3">
        <f>Z239-AA239</f>
        <v>5</v>
      </c>
    </row>
    <row r="240" spans="1:29" x14ac:dyDescent="0.25">
      <c r="A240" s="12">
        <v>239</v>
      </c>
      <c r="B240" s="6" t="s">
        <v>585</v>
      </c>
      <c r="C240" s="79" t="s">
        <v>605</v>
      </c>
      <c r="D240" s="79" t="s">
        <v>606</v>
      </c>
      <c r="E240" s="79" t="s">
        <v>458</v>
      </c>
      <c r="F240" s="79">
        <v>44</v>
      </c>
      <c r="G240" s="6">
        <v>50</v>
      </c>
      <c r="H240" s="3">
        <f t="shared" si="48"/>
        <v>88</v>
      </c>
      <c r="I240" s="6">
        <v>3</v>
      </c>
      <c r="J240" s="80" t="s">
        <v>586</v>
      </c>
      <c r="S240" s="12">
        <f t="shared" si="55"/>
        <v>2</v>
      </c>
      <c r="Y240" s="84"/>
      <c r="Z240" s="84"/>
      <c r="AA240" s="84"/>
      <c r="AB240" s="84"/>
    </row>
    <row r="241" spans="1:28" x14ac:dyDescent="0.25">
      <c r="A241" s="12">
        <v>240</v>
      </c>
      <c r="B241" s="6" t="s">
        <v>585</v>
      </c>
      <c r="C241" s="79" t="s">
        <v>607</v>
      </c>
      <c r="D241" s="79" t="s">
        <v>608</v>
      </c>
      <c r="E241" s="79" t="s">
        <v>10</v>
      </c>
      <c r="F241" s="79">
        <v>45</v>
      </c>
      <c r="G241" s="6">
        <v>50</v>
      </c>
      <c r="H241" s="3">
        <f t="shared" si="48"/>
        <v>90</v>
      </c>
      <c r="I241" s="6">
        <v>3</v>
      </c>
      <c r="J241" s="80" t="s">
        <v>586</v>
      </c>
      <c r="S241" s="12">
        <f t="shared" si="55"/>
        <v>1</v>
      </c>
      <c r="Y241" s="84"/>
      <c r="Z241" s="84"/>
      <c r="AA241" s="84"/>
      <c r="AB241" s="84"/>
    </row>
    <row r="242" spans="1:28" x14ac:dyDescent="0.25">
      <c r="A242" s="12">
        <v>241</v>
      </c>
      <c r="B242" s="6" t="s">
        <v>585</v>
      </c>
      <c r="C242" s="79" t="s">
        <v>609</v>
      </c>
      <c r="D242" s="79" t="s">
        <v>610</v>
      </c>
      <c r="E242" s="79" t="s">
        <v>611</v>
      </c>
      <c r="F242" s="79">
        <v>37</v>
      </c>
      <c r="G242" s="6">
        <v>50</v>
      </c>
      <c r="H242" s="3">
        <f t="shared" si="48"/>
        <v>74</v>
      </c>
      <c r="I242" s="6">
        <v>3</v>
      </c>
      <c r="J242" s="80" t="s">
        <v>586</v>
      </c>
      <c r="N242" s="3">
        <f>AVERAGE(H240:H242)</f>
        <v>84</v>
      </c>
      <c r="O242" s="14">
        <f>MAX(H240:H242)</f>
        <v>90</v>
      </c>
      <c r="P242" s="3">
        <f>MIN(H240:H242)</f>
        <v>74</v>
      </c>
      <c r="Q242" s="3">
        <f>O242-P242</f>
        <v>16</v>
      </c>
      <c r="S242" s="12">
        <f t="shared" si="55"/>
        <v>11</v>
      </c>
      <c r="Y242" s="3">
        <f>AVERAGE(S240:S242)</f>
        <v>4.666666666666667</v>
      </c>
      <c r="Z242" s="14">
        <f>MAX(S240:S242)</f>
        <v>11</v>
      </c>
      <c r="AA242" s="3">
        <f>MIN(S240:S242)</f>
        <v>1</v>
      </c>
      <c r="AB242" s="3">
        <f>Z242-AA242</f>
        <v>10</v>
      </c>
    </row>
    <row r="243" spans="1:28" x14ac:dyDescent="0.25">
      <c r="A243" s="12">
        <v>242</v>
      </c>
      <c r="B243" s="6" t="s">
        <v>585</v>
      </c>
      <c r="C243" s="80" t="s">
        <v>612</v>
      </c>
      <c r="D243" s="80" t="s">
        <v>613</v>
      </c>
      <c r="E243" s="80" t="s">
        <v>172</v>
      </c>
      <c r="F243" s="80">
        <v>44</v>
      </c>
      <c r="G243" s="6">
        <v>50</v>
      </c>
      <c r="H243" s="3">
        <f t="shared" si="48"/>
        <v>88</v>
      </c>
      <c r="I243" s="6">
        <v>4</v>
      </c>
      <c r="J243" s="80" t="s">
        <v>586</v>
      </c>
      <c r="S243" s="12">
        <f t="shared" si="55"/>
        <v>2</v>
      </c>
      <c r="Y243" s="84"/>
      <c r="Z243" s="84"/>
      <c r="AA243" s="84"/>
      <c r="AB243" s="84"/>
    </row>
    <row r="244" spans="1:28" x14ac:dyDescent="0.25">
      <c r="A244" s="12">
        <v>243</v>
      </c>
      <c r="B244" s="6" t="s">
        <v>585</v>
      </c>
      <c r="C244" s="80" t="s">
        <v>614</v>
      </c>
      <c r="D244" s="80" t="s">
        <v>615</v>
      </c>
      <c r="E244" s="80" t="s">
        <v>429</v>
      </c>
      <c r="F244" s="80">
        <v>31</v>
      </c>
      <c r="G244" s="6">
        <v>50</v>
      </c>
      <c r="H244" s="3">
        <f t="shared" si="48"/>
        <v>62</v>
      </c>
      <c r="I244" s="6">
        <v>4</v>
      </c>
      <c r="J244" s="80" t="s">
        <v>586</v>
      </c>
      <c r="S244" s="12">
        <f>RANK(H244,$H$233:$H$246)</f>
        <v>13</v>
      </c>
      <c r="Y244" s="84"/>
      <c r="Z244" s="84"/>
      <c r="AA244" s="84"/>
      <c r="AB244" s="84"/>
    </row>
    <row r="245" spans="1:28" x14ac:dyDescent="0.25">
      <c r="A245" s="12">
        <v>244</v>
      </c>
      <c r="B245" s="6" t="s">
        <v>585</v>
      </c>
      <c r="C245" s="80" t="s">
        <v>616</v>
      </c>
      <c r="D245" s="80" t="s">
        <v>617</v>
      </c>
      <c r="E245" s="80" t="s">
        <v>618</v>
      </c>
      <c r="F245" s="80">
        <v>32</v>
      </c>
      <c r="G245" s="6">
        <v>50</v>
      </c>
      <c r="H245" s="3">
        <f t="shared" si="48"/>
        <v>64</v>
      </c>
      <c r="I245" s="6">
        <v>4</v>
      </c>
      <c r="J245" s="80" t="s">
        <v>586</v>
      </c>
      <c r="S245" s="12">
        <f t="shared" si="55"/>
        <v>12</v>
      </c>
      <c r="Y245" s="84"/>
      <c r="Z245" s="84"/>
      <c r="AA245" s="84"/>
      <c r="AB245" s="84"/>
    </row>
    <row r="246" spans="1:28" s="5" customFormat="1" ht="15.75" thickBot="1" x14ac:dyDescent="0.3">
      <c r="A246" s="12">
        <v>245</v>
      </c>
      <c r="B246" s="4" t="s">
        <v>585</v>
      </c>
      <c r="C246" s="5" t="s">
        <v>619</v>
      </c>
      <c r="D246" s="5" t="s">
        <v>620</v>
      </c>
      <c r="E246" s="5" t="s">
        <v>13</v>
      </c>
      <c r="F246" s="5">
        <v>31</v>
      </c>
      <c r="G246" s="4">
        <v>50</v>
      </c>
      <c r="H246" s="2">
        <f t="shared" si="48"/>
        <v>62</v>
      </c>
      <c r="I246" s="6">
        <v>4</v>
      </c>
      <c r="J246" s="5" t="s">
        <v>586</v>
      </c>
      <c r="N246" s="3">
        <f>AVERAGE(H243:H246)</f>
        <v>69</v>
      </c>
      <c r="O246" s="14">
        <f>MAX(H243:H246)</f>
        <v>88</v>
      </c>
      <c r="P246" s="3">
        <f>MIN(H243:H246)</f>
        <v>62</v>
      </c>
      <c r="Q246" s="3">
        <f>O246-P246</f>
        <v>26</v>
      </c>
      <c r="S246" s="12">
        <f t="shared" si="55"/>
        <v>13</v>
      </c>
      <c r="Y246" s="3">
        <f>AVERAGE(S243:S246)</f>
        <v>10</v>
      </c>
      <c r="Z246" s="14">
        <f>MAX(S243:S246)</f>
        <v>13</v>
      </c>
      <c r="AA246" s="3">
        <f>MIN(S243:S246)</f>
        <v>2</v>
      </c>
      <c r="AB246" s="3">
        <f>Z246-AA246</f>
        <v>11</v>
      </c>
    </row>
    <row r="247" spans="1:28" s="7" customFormat="1" ht="15.75" thickBot="1" x14ac:dyDescent="0.3">
      <c r="A247" s="12">
        <v>246</v>
      </c>
      <c r="H247" s="9"/>
      <c r="I247" s="17">
        <f>14/4</f>
        <v>3.5</v>
      </c>
      <c r="N247" s="7">
        <f>_xlfn.STDEV.P(N233:N246)</f>
        <v>6.7704166538453663</v>
      </c>
      <c r="O247" s="9">
        <f>AVERAGE(O233:O246)</f>
        <v>88</v>
      </c>
      <c r="P247" s="9">
        <f t="shared" ref="P247:Q247" si="56">AVERAGE(P233:P246)</f>
        <v>74</v>
      </c>
      <c r="Q247" s="9">
        <f t="shared" si="56"/>
        <v>14</v>
      </c>
      <c r="Y247" s="7">
        <f>_xlfn.STDEV.P(Y233:Y246)</f>
        <v>2.5426910503987279</v>
      </c>
      <c r="Z247" s="11">
        <f>1-((AVERAGE(Z233:Z246)/COUNT($S$233:$S$246)))</f>
        <v>0.2678571428571429</v>
      </c>
      <c r="AA247" s="11">
        <f>1-((AVERAGE(AA233:AA246)/COUNT($S$233:$S$246)))</f>
        <v>0.8035714285714286</v>
      </c>
      <c r="AB247" s="9">
        <f t="shared" ref="AB247" si="57">AVERAGE(AB233:AB246)</f>
        <v>7.5</v>
      </c>
    </row>
    <row r="248" spans="1:28" x14ac:dyDescent="0.25">
      <c r="A248" s="12">
        <v>247</v>
      </c>
      <c r="B248" s="6" t="s">
        <v>621</v>
      </c>
      <c r="C248" s="81" t="s">
        <v>622</v>
      </c>
      <c r="D248" s="81" t="s">
        <v>623</v>
      </c>
      <c r="E248" s="81" t="s">
        <v>624</v>
      </c>
      <c r="F248" s="81">
        <v>47.75</v>
      </c>
      <c r="G248" s="6">
        <v>50</v>
      </c>
      <c r="H248" s="3">
        <f t="shared" si="48"/>
        <v>95.5</v>
      </c>
      <c r="I248" s="6">
        <v>1</v>
      </c>
      <c r="J248" s="81" t="s">
        <v>586</v>
      </c>
      <c r="S248" s="12">
        <f>RANK(H248,$H$248:$H$281)</f>
        <v>3</v>
      </c>
      <c r="Y248" s="84"/>
      <c r="Z248" s="84"/>
      <c r="AA248" s="84"/>
      <c r="AB248" s="84"/>
    </row>
    <row r="249" spans="1:28" x14ac:dyDescent="0.25">
      <c r="A249" s="12">
        <v>248</v>
      </c>
      <c r="B249" s="6" t="s">
        <v>621</v>
      </c>
      <c r="C249" s="81" t="s">
        <v>625</v>
      </c>
      <c r="D249" s="81" t="s">
        <v>626</v>
      </c>
      <c r="E249" s="81" t="s">
        <v>218</v>
      </c>
      <c r="F249" s="81">
        <v>45.5</v>
      </c>
      <c r="G249" s="6">
        <v>50</v>
      </c>
      <c r="H249" s="3">
        <f t="shared" si="48"/>
        <v>91</v>
      </c>
      <c r="I249" s="6">
        <v>1</v>
      </c>
      <c r="J249" s="81" t="s">
        <v>586</v>
      </c>
      <c r="S249" s="12">
        <f>RANK(H249,$H$248:$H$281)</f>
        <v>7</v>
      </c>
      <c r="Y249" s="84"/>
      <c r="Z249" s="84"/>
      <c r="AA249" s="84"/>
      <c r="AB249" s="84"/>
    </row>
    <row r="250" spans="1:28" x14ac:dyDescent="0.25">
      <c r="A250" s="12">
        <v>249</v>
      </c>
      <c r="B250" s="6" t="s">
        <v>621</v>
      </c>
      <c r="C250" s="81" t="s">
        <v>627</v>
      </c>
      <c r="D250" s="81" t="s">
        <v>628</v>
      </c>
      <c r="E250" s="81" t="s">
        <v>118</v>
      </c>
      <c r="F250" s="81">
        <v>39.25</v>
      </c>
      <c r="G250" s="6">
        <v>50</v>
      </c>
      <c r="H250" s="3">
        <f t="shared" si="48"/>
        <v>78.5</v>
      </c>
      <c r="I250" s="6">
        <v>1</v>
      </c>
      <c r="J250" s="81" t="s">
        <v>586</v>
      </c>
      <c r="S250" s="12">
        <f t="shared" ref="S250:S281" si="58">RANK(H250,$H$248:$H$281)</f>
        <v>28</v>
      </c>
      <c r="Y250" s="84"/>
      <c r="Z250" s="84"/>
      <c r="AA250" s="84"/>
      <c r="AB250" s="84"/>
    </row>
    <row r="251" spans="1:28" x14ac:dyDescent="0.25">
      <c r="A251" s="12">
        <v>250</v>
      </c>
      <c r="B251" s="6" t="s">
        <v>621</v>
      </c>
      <c r="C251" s="81" t="s">
        <v>629</v>
      </c>
      <c r="D251" s="81" t="s">
        <v>630</v>
      </c>
      <c r="E251" s="81" t="s">
        <v>287</v>
      </c>
      <c r="F251" s="81">
        <v>44.25</v>
      </c>
      <c r="G251" s="6">
        <v>50</v>
      </c>
      <c r="H251" s="3">
        <f t="shared" si="48"/>
        <v>88.5</v>
      </c>
      <c r="I251" s="6">
        <v>1</v>
      </c>
      <c r="J251" s="81" t="s">
        <v>586</v>
      </c>
      <c r="S251" s="12">
        <f t="shared" si="58"/>
        <v>10</v>
      </c>
      <c r="Y251" s="84"/>
      <c r="Z251" s="84"/>
      <c r="AA251" s="84"/>
      <c r="AB251" s="84"/>
    </row>
    <row r="252" spans="1:28" x14ac:dyDescent="0.25">
      <c r="A252" s="12">
        <v>251</v>
      </c>
      <c r="B252" s="6" t="s">
        <v>621</v>
      </c>
      <c r="C252" s="81" t="s">
        <v>631</v>
      </c>
      <c r="D252" s="81" t="s">
        <v>632</v>
      </c>
      <c r="E252" s="81" t="s">
        <v>633</v>
      </c>
      <c r="F252" s="81">
        <v>47</v>
      </c>
      <c r="G252" s="6">
        <v>50</v>
      </c>
      <c r="H252" s="3">
        <f t="shared" si="48"/>
        <v>94</v>
      </c>
      <c r="I252" s="6">
        <v>1</v>
      </c>
      <c r="J252" s="81" t="s">
        <v>586</v>
      </c>
      <c r="N252" s="3">
        <f>AVERAGE(H248:H252)</f>
        <v>89.5</v>
      </c>
      <c r="O252" s="14">
        <f>MAX(H248:H252)</f>
        <v>95.5</v>
      </c>
      <c r="P252" s="3">
        <f>MIN(H248:H252)</f>
        <v>78.5</v>
      </c>
      <c r="Q252" s="3">
        <f>O252-P252</f>
        <v>17</v>
      </c>
      <c r="S252" s="12">
        <f t="shared" si="58"/>
        <v>4</v>
      </c>
      <c r="Y252" s="3">
        <f>AVERAGE(S248:S252)</f>
        <v>10.4</v>
      </c>
      <c r="Z252" s="14">
        <f>MAX(S248:S252)</f>
        <v>28</v>
      </c>
      <c r="AA252" s="3">
        <f>MIN(S248:S252)</f>
        <v>3</v>
      </c>
      <c r="AB252" s="3">
        <f>Z252-AA252</f>
        <v>25</v>
      </c>
    </row>
    <row r="253" spans="1:28" x14ac:dyDescent="0.25">
      <c r="A253" s="12">
        <v>252</v>
      </c>
      <c r="B253" s="6" t="s">
        <v>621</v>
      </c>
      <c r="C253" s="82" t="s">
        <v>634</v>
      </c>
      <c r="D253" s="82" t="s">
        <v>635</v>
      </c>
      <c r="E253" s="82" t="s">
        <v>636</v>
      </c>
      <c r="F253" s="82">
        <v>41.25</v>
      </c>
      <c r="G253" s="6">
        <v>50</v>
      </c>
      <c r="H253" s="3">
        <f t="shared" si="48"/>
        <v>82.5</v>
      </c>
      <c r="I253" s="6">
        <v>2</v>
      </c>
      <c r="J253" s="84" t="s">
        <v>586</v>
      </c>
      <c r="S253" s="12">
        <f t="shared" si="58"/>
        <v>21</v>
      </c>
      <c r="Y253" s="84"/>
      <c r="Z253" s="84"/>
      <c r="AA253" s="84"/>
      <c r="AB253" s="84"/>
    </row>
    <row r="254" spans="1:28" x14ac:dyDescent="0.25">
      <c r="A254" s="12">
        <v>253</v>
      </c>
      <c r="B254" s="6" t="s">
        <v>621</v>
      </c>
      <c r="C254" s="82" t="s">
        <v>637</v>
      </c>
      <c r="D254" s="82" t="s">
        <v>522</v>
      </c>
      <c r="E254" s="82" t="s">
        <v>287</v>
      </c>
      <c r="F254" s="82">
        <v>40.75</v>
      </c>
      <c r="G254" s="6">
        <v>50</v>
      </c>
      <c r="H254" s="3">
        <f t="shared" si="48"/>
        <v>81.5</v>
      </c>
      <c r="I254" s="6">
        <v>2</v>
      </c>
      <c r="J254" s="84" t="s">
        <v>586</v>
      </c>
      <c r="S254" s="12">
        <f t="shared" si="58"/>
        <v>24</v>
      </c>
      <c r="Y254" s="84"/>
      <c r="Z254" s="84"/>
      <c r="AA254" s="84"/>
      <c r="AB254" s="84"/>
    </row>
    <row r="255" spans="1:28" x14ac:dyDescent="0.25">
      <c r="A255" s="12">
        <v>254</v>
      </c>
      <c r="B255" s="6" t="s">
        <v>621</v>
      </c>
      <c r="C255" s="82" t="s">
        <v>638</v>
      </c>
      <c r="D255" s="82" t="s">
        <v>639</v>
      </c>
      <c r="E255" s="82" t="s">
        <v>640</v>
      </c>
      <c r="F255" s="82">
        <v>43</v>
      </c>
      <c r="G255" s="6">
        <v>50</v>
      </c>
      <c r="H255" s="3">
        <f t="shared" si="48"/>
        <v>86</v>
      </c>
      <c r="I255" s="6">
        <v>2</v>
      </c>
      <c r="J255" s="84" t="s">
        <v>586</v>
      </c>
      <c r="S255" s="12">
        <f t="shared" si="58"/>
        <v>15</v>
      </c>
      <c r="Y255" s="84"/>
      <c r="Z255" s="84"/>
      <c r="AA255" s="84"/>
      <c r="AB255" s="84"/>
    </row>
    <row r="256" spans="1:28" x14ac:dyDescent="0.25">
      <c r="A256" s="12">
        <v>255</v>
      </c>
      <c r="B256" s="6" t="s">
        <v>621</v>
      </c>
      <c r="C256" s="82" t="s">
        <v>641</v>
      </c>
      <c r="D256" s="82" t="s">
        <v>642</v>
      </c>
      <c r="E256" s="82" t="s">
        <v>130</v>
      </c>
      <c r="F256" s="82">
        <v>40.5</v>
      </c>
      <c r="G256" s="6">
        <v>50</v>
      </c>
      <c r="H256" s="3">
        <f t="shared" si="48"/>
        <v>81</v>
      </c>
      <c r="I256" s="6">
        <v>2</v>
      </c>
      <c r="J256" s="84" t="s">
        <v>586</v>
      </c>
      <c r="N256" s="3">
        <f>AVERAGE(H253:H256)</f>
        <v>82.75</v>
      </c>
      <c r="O256" s="14">
        <f>MAX(H253:H256)</f>
        <v>86</v>
      </c>
      <c r="P256" s="3">
        <f>MIN(H253:H256)</f>
        <v>81</v>
      </c>
      <c r="Q256" s="3">
        <f>O256-P256</f>
        <v>5</v>
      </c>
      <c r="S256" s="12">
        <f t="shared" si="58"/>
        <v>25</v>
      </c>
      <c r="Y256" s="3">
        <f>AVERAGE(S253:S256)</f>
        <v>21.25</v>
      </c>
      <c r="Z256" s="14">
        <f>MAX(S253:S256)</f>
        <v>25</v>
      </c>
      <c r="AA256" s="3">
        <f>MIN(S253:S256)</f>
        <v>15</v>
      </c>
      <c r="AB256" s="3">
        <f>Z256-AA256</f>
        <v>10</v>
      </c>
    </row>
    <row r="257" spans="1:28" x14ac:dyDescent="0.25">
      <c r="A257" s="12">
        <v>256</v>
      </c>
      <c r="B257" s="6" t="s">
        <v>621</v>
      </c>
      <c r="C257" s="83" t="s">
        <v>643</v>
      </c>
      <c r="D257" s="83" t="s">
        <v>644</v>
      </c>
      <c r="E257" s="83" t="s">
        <v>618</v>
      </c>
      <c r="F257" s="83">
        <v>40.5</v>
      </c>
      <c r="G257" s="6">
        <v>50</v>
      </c>
      <c r="H257" s="3">
        <f t="shared" si="48"/>
        <v>81</v>
      </c>
      <c r="I257" s="6">
        <v>3</v>
      </c>
      <c r="J257" s="84" t="s">
        <v>586</v>
      </c>
      <c r="S257" s="12">
        <f t="shared" si="58"/>
        <v>25</v>
      </c>
      <c r="Y257" s="84"/>
      <c r="Z257" s="84"/>
      <c r="AA257" s="84"/>
      <c r="AB257" s="84"/>
    </row>
    <row r="258" spans="1:28" x14ac:dyDescent="0.25">
      <c r="A258" s="12">
        <v>257</v>
      </c>
      <c r="B258" s="6" t="s">
        <v>621</v>
      </c>
      <c r="C258" s="83" t="s">
        <v>645</v>
      </c>
      <c r="D258" s="83" t="s">
        <v>646</v>
      </c>
      <c r="E258" s="83" t="s">
        <v>275</v>
      </c>
      <c r="F258" s="83">
        <v>50</v>
      </c>
      <c r="G258" s="6">
        <v>50</v>
      </c>
      <c r="H258" s="3">
        <f t="shared" si="48"/>
        <v>100</v>
      </c>
      <c r="I258" s="6">
        <v>3</v>
      </c>
      <c r="J258" s="84" t="s">
        <v>586</v>
      </c>
      <c r="S258" s="12">
        <f t="shared" si="58"/>
        <v>1</v>
      </c>
      <c r="Y258" s="84"/>
      <c r="Z258" s="84"/>
      <c r="AA258" s="84"/>
      <c r="AB258" s="84"/>
    </row>
    <row r="259" spans="1:28" x14ac:dyDescent="0.25">
      <c r="A259" s="12">
        <v>258</v>
      </c>
      <c r="B259" s="6" t="s">
        <v>621</v>
      </c>
      <c r="C259" s="83" t="s">
        <v>647</v>
      </c>
      <c r="D259" s="83" t="s">
        <v>648</v>
      </c>
      <c r="E259" s="83" t="s">
        <v>124</v>
      </c>
      <c r="F259" s="83">
        <v>48</v>
      </c>
      <c r="G259" s="6">
        <v>50</v>
      </c>
      <c r="H259" s="3">
        <f t="shared" si="48"/>
        <v>96</v>
      </c>
      <c r="I259" s="6">
        <v>3</v>
      </c>
      <c r="J259" s="84" t="s">
        <v>586</v>
      </c>
      <c r="S259" s="12">
        <f t="shared" si="58"/>
        <v>2</v>
      </c>
      <c r="Y259" s="84"/>
      <c r="Z259" s="84"/>
      <c r="AA259" s="84"/>
      <c r="AB259" s="84"/>
    </row>
    <row r="260" spans="1:28" x14ac:dyDescent="0.25">
      <c r="A260" s="12">
        <v>259</v>
      </c>
      <c r="B260" s="6" t="s">
        <v>621</v>
      </c>
      <c r="C260" s="83" t="s">
        <v>649</v>
      </c>
      <c r="D260" s="83" t="s">
        <v>650</v>
      </c>
      <c r="E260" s="83" t="s">
        <v>103</v>
      </c>
      <c r="F260" s="83">
        <v>41.75</v>
      </c>
      <c r="G260" s="6">
        <v>50</v>
      </c>
      <c r="H260" s="3">
        <f t="shared" si="48"/>
        <v>83.5</v>
      </c>
      <c r="I260" s="6">
        <v>3</v>
      </c>
      <c r="J260" s="84" t="s">
        <v>586</v>
      </c>
      <c r="N260" s="3">
        <f>AVERAGE(H257:H260)</f>
        <v>90.125</v>
      </c>
      <c r="O260" s="14">
        <f>MAX(H257:H260)</f>
        <v>100</v>
      </c>
      <c r="P260" s="3">
        <f>MIN(H257:H260)</f>
        <v>81</v>
      </c>
      <c r="Q260" s="3">
        <f>O260-P260</f>
        <v>19</v>
      </c>
      <c r="S260" s="12">
        <f t="shared" si="58"/>
        <v>20</v>
      </c>
      <c r="Y260" s="3">
        <f>AVERAGE(S257:S260)</f>
        <v>12</v>
      </c>
      <c r="Z260" s="14">
        <f>MAX(S257:S260)</f>
        <v>25</v>
      </c>
      <c r="AA260" s="3">
        <f>MIN(S257:S260)</f>
        <v>1</v>
      </c>
      <c r="AB260" s="3">
        <f>Z260-AA260</f>
        <v>24</v>
      </c>
    </row>
    <row r="261" spans="1:28" x14ac:dyDescent="0.25">
      <c r="A261" s="12">
        <v>260</v>
      </c>
      <c r="B261" s="6" t="s">
        <v>621</v>
      </c>
      <c r="C261" t="s">
        <v>651</v>
      </c>
      <c r="D261" t="s">
        <v>652</v>
      </c>
      <c r="E261" t="s">
        <v>653</v>
      </c>
      <c r="F261">
        <v>36</v>
      </c>
      <c r="G261" s="6">
        <v>50</v>
      </c>
      <c r="H261" s="3">
        <f t="shared" si="48"/>
        <v>72</v>
      </c>
      <c r="I261" s="6">
        <v>4</v>
      </c>
      <c r="J261" s="84" t="s">
        <v>586</v>
      </c>
      <c r="S261" s="12">
        <f t="shared" si="58"/>
        <v>30</v>
      </c>
      <c r="Y261" s="84"/>
      <c r="Z261" s="84"/>
      <c r="AA261" s="84"/>
      <c r="AB261" s="84"/>
    </row>
    <row r="262" spans="1:28" x14ac:dyDescent="0.25">
      <c r="A262" s="12">
        <v>261</v>
      </c>
      <c r="B262" s="6" t="s">
        <v>621</v>
      </c>
      <c r="C262" t="s">
        <v>654</v>
      </c>
      <c r="D262" t="s">
        <v>655</v>
      </c>
      <c r="E262" t="s">
        <v>656</v>
      </c>
      <c r="F262">
        <v>43.5</v>
      </c>
      <c r="G262" s="6">
        <v>50</v>
      </c>
      <c r="H262" s="3">
        <f t="shared" si="48"/>
        <v>87</v>
      </c>
      <c r="I262" s="6">
        <v>4</v>
      </c>
      <c r="J262" s="84" t="s">
        <v>586</v>
      </c>
      <c r="S262" s="12">
        <f t="shared" si="58"/>
        <v>12</v>
      </c>
      <c r="Y262" s="84"/>
      <c r="Z262" s="84"/>
      <c r="AA262" s="84"/>
      <c r="AB262" s="84"/>
    </row>
    <row r="263" spans="1:28" x14ac:dyDescent="0.25">
      <c r="A263" s="12">
        <v>262</v>
      </c>
      <c r="B263" s="6" t="s">
        <v>621</v>
      </c>
      <c r="C263" t="s">
        <v>657</v>
      </c>
      <c r="D263" t="s">
        <v>658</v>
      </c>
      <c r="E263" t="s">
        <v>659</v>
      </c>
      <c r="F263">
        <v>41.25</v>
      </c>
      <c r="G263" s="6">
        <v>50</v>
      </c>
      <c r="H263" s="3">
        <f t="shared" si="48"/>
        <v>82.5</v>
      </c>
      <c r="I263" s="6">
        <v>4</v>
      </c>
      <c r="J263" s="84" t="s">
        <v>586</v>
      </c>
      <c r="S263" s="12">
        <f t="shared" si="58"/>
        <v>21</v>
      </c>
      <c r="Y263" s="84"/>
      <c r="Z263" s="84"/>
      <c r="AA263" s="84"/>
      <c r="AB263" s="84"/>
    </row>
    <row r="264" spans="1:28" x14ac:dyDescent="0.25">
      <c r="A264" s="12">
        <v>263</v>
      </c>
      <c r="B264" s="6" t="s">
        <v>621</v>
      </c>
      <c r="C264" t="s">
        <v>660</v>
      </c>
      <c r="D264" t="s">
        <v>543</v>
      </c>
      <c r="E264" t="s">
        <v>661</v>
      </c>
      <c r="F264">
        <v>45.75</v>
      </c>
      <c r="G264" s="6">
        <v>50</v>
      </c>
      <c r="H264" s="3">
        <f t="shared" si="48"/>
        <v>91.5</v>
      </c>
      <c r="I264" s="6">
        <v>4</v>
      </c>
      <c r="J264" s="84" t="s">
        <v>586</v>
      </c>
      <c r="N264" s="3">
        <f>AVERAGE(H261:H264)</f>
        <v>83.25</v>
      </c>
      <c r="O264" s="14">
        <f>MAX(H261:H264)</f>
        <v>91.5</v>
      </c>
      <c r="P264" s="3">
        <f>MIN(H261:H264)</f>
        <v>72</v>
      </c>
      <c r="Q264" s="3">
        <f>O264-P264</f>
        <v>19.5</v>
      </c>
      <c r="S264" s="12">
        <f t="shared" si="58"/>
        <v>5</v>
      </c>
      <c r="Y264" s="3">
        <f>AVERAGE(S261:S264)</f>
        <v>17</v>
      </c>
      <c r="Z264" s="14">
        <f>MAX(S261:S264)</f>
        <v>30</v>
      </c>
      <c r="AA264" s="3">
        <f>MIN(S261:S264)</f>
        <v>5</v>
      </c>
      <c r="AB264" s="3">
        <f>Z264-AA264</f>
        <v>25</v>
      </c>
    </row>
    <row r="265" spans="1:28" x14ac:dyDescent="0.25">
      <c r="A265" s="12">
        <v>264</v>
      </c>
      <c r="B265" s="6" t="s">
        <v>621</v>
      </c>
      <c r="C265" t="s">
        <v>662</v>
      </c>
      <c r="D265" t="s">
        <v>663</v>
      </c>
      <c r="E265" t="s">
        <v>130</v>
      </c>
      <c r="F265">
        <v>43.25</v>
      </c>
      <c r="G265" s="6">
        <v>50</v>
      </c>
      <c r="H265" s="3">
        <f t="shared" si="48"/>
        <v>86.5</v>
      </c>
      <c r="I265" s="6">
        <v>5</v>
      </c>
      <c r="J265" s="84" t="s">
        <v>586</v>
      </c>
      <c r="S265" s="12">
        <f t="shared" si="58"/>
        <v>13</v>
      </c>
      <c r="Y265" s="84"/>
      <c r="Z265" s="84"/>
      <c r="AA265" s="84"/>
      <c r="AB265" s="84"/>
    </row>
    <row r="266" spans="1:28" x14ac:dyDescent="0.25">
      <c r="A266" s="12">
        <v>265</v>
      </c>
      <c r="B266" s="6" t="s">
        <v>621</v>
      </c>
      <c r="C266" t="s">
        <v>664</v>
      </c>
      <c r="D266" t="s">
        <v>665</v>
      </c>
      <c r="E266" t="s">
        <v>142</v>
      </c>
      <c r="F266">
        <v>41</v>
      </c>
      <c r="G266" s="6">
        <v>50</v>
      </c>
      <c r="H266" s="3">
        <f t="shared" si="48"/>
        <v>82</v>
      </c>
      <c r="I266" s="6">
        <v>5</v>
      </c>
      <c r="J266" s="84" t="s">
        <v>586</v>
      </c>
      <c r="S266" s="12">
        <f t="shared" si="58"/>
        <v>23</v>
      </c>
      <c r="Y266" s="84"/>
      <c r="Z266" s="84"/>
      <c r="AA266" s="84"/>
      <c r="AB266" s="84"/>
    </row>
    <row r="267" spans="1:28" x14ac:dyDescent="0.25">
      <c r="A267" s="12">
        <v>266</v>
      </c>
      <c r="B267" s="6" t="s">
        <v>621</v>
      </c>
      <c r="C267" t="s">
        <v>666</v>
      </c>
      <c r="D267" t="s">
        <v>667</v>
      </c>
      <c r="E267" t="s">
        <v>68</v>
      </c>
      <c r="F267">
        <v>42</v>
      </c>
      <c r="G267" s="6">
        <v>50</v>
      </c>
      <c r="H267" s="3">
        <f t="shared" si="48"/>
        <v>84</v>
      </c>
      <c r="I267" s="6">
        <v>5</v>
      </c>
      <c r="J267" s="84" t="s">
        <v>586</v>
      </c>
      <c r="S267" s="12">
        <f t="shared" si="58"/>
        <v>17</v>
      </c>
      <c r="Y267" s="84"/>
      <c r="Z267" s="84"/>
      <c r="AA267" s="84"/>
      <c r="AB267" s="84"/>
    </row>
    <row r="268" spans="1:28" x14ac:dyDescent="0.25">
      <c r="A268" s="12">
        <v>267</v>
      </c>
      <c r="B268" s="6" t="s">
        <v>621</v>
      </c>
      <c r="C268" t="s">
        <v>668</v>
      </c>
      <c r="D268" t="s">
        <v>669</v>
      </c>
      <c r="E268" t="s">
        <v>265</v>
      </c>
      <c r="F268">
        <v>42.75</v>
      </c>
      <c r="G268" s="6">
        <v>50</v>
      </c>
      <c r="H268" s="3">
        <f t="shared" si="48"/>
        <v>85.5</v>
      </c>
      <c r="I268" s="6">
        <v>5</v>
      </c>
      <c r="J268" s="84" t="s">
        <v>586</v>
      </c>
      <c r="N268" s="3">
        <f>AVERAGE(H265:H268)</f>
        <v>84.5</v>
      </c>
      <c r="O268" s="14">
        <f>MAX(H265:H268)</f>
        <v>86.5</v>
      </c>
      <c r="P268" s="3">
        <f>MIN(H265:H268)</f>
        <v>82</v>
      </c>
      <c r="Q268" s="3">
        <f>O268-P268</f>
        <v>4.5</v>
      </c>
      <c r="S268" s="12">
        <f t="shared" si="58"/>
        <v>16</v>
      </c>
      <c r="Y268" s="3">
        <f>AVERAGE(S265:S268)</f>
        <v>17.25</v>
      </c>
      <c r="Z268" s="14">
        <f>MAX(S265:S268)</f>
        <v>23</v>
      </c>
      <c r="AA268" s="3">
        <f>MIN(S265:S268)</f>
        <v>13</v>
      </c>
      <c r="AB268" s="3">
        <f>Z268-AA268</f>
        <v>10</v>
      </c>
    </row>
    <row r="269" spans="1:28" x14ac:dyDescent="0.25">
      <c r="A269" s="12">
        <v>268</v>
      </c>
      <c r="B269" s="6" t="s">
        <v>621</v>
      </c>
      <c r="C269" t="s">
        <v>670</v>
      </c>
      <c r="D269" t="s">
        <v>671</v>
      </c>
      <c r="E269" t="s">
        <v>672</v>
      </c>
      <c r="F269">
        <v>34.75</v>
      </c>
      <c r="G269" s="6">
        <v>50</v>
      </c>
      <c r="H269" s="3">
        <f t="shared" si="48"/>
        <v>69.5</v>
      </c>
      <c r="I269" s="6">
        <v>6</v>
      </c>
      <c r="J269" s="84" t="s">
        <v>586</v>
      </c>
      <c r="S269" s="12">
        <f t="shared" si="58"/>
        <v>31</v>
      </c>
      <c r="Y269" s="84"/>
      <c r="Z269" s="84"/>
      <c r="AA269" s="84"/>
      <c r="AB269" s="84"/>
    </row>
    <row r="270" spans="1:28" x14ac:dyDescent="0.25">
      <c r="A270" s="12">
        <v>269</v>
      </c>
      <c r="B270" s="6" t="s">
        <v>621</v>
      </c>
      <c r="C270" t="s">
        <v>673</v>
      </c>
      <c r="D270" t="s">
        <v>632</v>
      </c>
      <c r="E270" t="s">
        <v>166</v>
      </c>
      <c r="F270">
        <v>38</v>
      </c>
      <c r="G270" s="6">
        <v>50</v>
      </c>
      <c r="H270" s="3">
        <f t="shared" ref="H270:H281" si="59">F270/G270*100</f>
        <v>76</v>
      </c>
      <c r="I270" s="6">
        <v>6</v>
      </c>
      <c r="J270" s="84" t="s">
        <v>586</v>
      </c>
      <c r="S270" s="12">
        <f t="shared" si="58"/>
        <v>29</v>
      </c>
      <c r="Y270" s="84"/>
      <c r="Z270" s="84"/>
      <c r="AA270" s="84"/>
      <c r="AB270" s="84"/>
    </row>
    <row r="271" spans="1:28" x14ac:dyDescent="0.25">
      <c r="A271" s="12">
        <v>270</v>
      </c>
      <c r="B271" s="6" t="s">
        <v>621</v>
      </c>
      <c r="C271" t="s">
        <v>674</v>
      </c>
      <c r="D271" t="s">
        <v>675</v>
      </c>
      <c r="E271" t="s">
        <v>16</v>
      </c>
      <c r="F271">
        <v>43.25</v>
      </c>
      <c r="G271" s="6">
        <v>50</v>
      </c>
      <c r="H271" s="3">
        <f t="shared" si="59"/>
        <v>86.5</v>
      </c>
      <c r="I271" s="6">
        <v>6</v>
      </c>
      <c r="J271" s="84" t="s">
        <v>586</v>
      </c>
      <c r="S271" s="12">
        <f t="shared" si="58"/>
        <v>13</v>
      </c>
      <c r="Y271" s="84"/>
      <c r="Z271" s="84"/>
      <c r="AA271" s="84"/>
      <c r="AB271" s="84"/>
    </row>
    <row r="272" spans="1:28" x14ac:dyDescent="0.25">
      <c r="A272" s="12">
        <v>271</v>
      </c>
      <c r="B272" s="6" t="s">
        <v>621</v>
      </c>
      <c r="C272" t="s">
        <v>676</v>
      </c>
      <c r="D272" t="s">
        <v>677</v>
      </c>
      <c r="E272" t="s">
        <v>678</v>
      </c>
      <c r="F272">
        <v>29.5</v>
      </c>
      <c r="G272" s="6">
        <v>50</v>
      </c>
      <c r="H272" s="3">
        <f t="shared" si="59"/>
        <v>59</v>
      </c>
      <c r="I272" s="6">
        <v>6</v>
      </c>
      <c r="J272" s="84" t="s">
        <v>586</v>
      </c>
      <c r="N272" s="3">
        <f>AVERAGE(H269:H272)</f>
        <v>72.75</v>
      </c>
      <c r="O272" s="14">
        <f>MAX(H269:H272)</f>
        <v>86.5</v>
      </c>
      <c r="P272" s="3">
        <f>MIN(H269:H272)</f>
        <v>59</v>
      </c>
      <c r="Q272" s="3">
        <f>O272-P272</f>
        <v>27.5</v>
      </c>
      <c r="S272" s="12">
        <f t="shared" si="58"/>
        <v>33</v>
      </c>
      <c r="Y272" s="3">
        <f>AVERAGE(S269:S272)</f>
        <v>26.5</v>
      </c>
      <c r="Z272" s="14">
        <f>MAX(S269:S272)</f>
        <v>33</v>
      </c>
      <c r="AA272" s="3">
        <f>MIN(S269:S272)</f>
        <v>13</v>
      </c>
      <c r="AB272" s="3">
        <f>Z272-AA272</f>
        <v>20</v>
      </c>
    </row>
    <row r="273" spans="1:28" x14ac:dyDescent="0.25">
      <c r="A273" s="12">
        <v>272</v>
      </c>
      <c r="B273" s="6" t="s">
        <v>621</v>
      </c>
      <c r="C273" s="84" t="s">
        <v>679</v>
      </c>
      <c r="D273" s="84" t="s">
        <v>617</v>
      </c>
      <c r="E273" s="84" t="s">
        <v>218</v>
      </c>
      <c r="F273" s="84">
        <v>44.5</v>
      </c>
      <c r="G273" s="6">
        <v>50</v>
      </c>
      <c r="H273" s="3">
        <f t="shared" si="59"/>
        <v>89</v>
      </c>
      <c r="I273" s="6">
        <v>7</v>
      </c>
      <c r="J273" s="84" t="s">
        <v>586</v>
      </c>
      <c r="S273" s="12">
        <f t="shared" si="58"/>
        <v>9</v>
      </c>
      <c r="Y273" s="84"/>
      <c r="Z273" s="84"/>
      <c r="AA273" s="84"/>
      <c r="AB273" s="84"/>
    </row>
    <row r="274" spans="1:28" x14ac:dyDescent="0.25">
      <c r="A274" s="12">
        <v>273</v>
      </c>
      <c r="B274" s="6" t="s">
        <v>621</v>
      </c>
      <c r="C274" s="84" t="s">
        <v>680</v>
      </c>
      <c r="D274" s="84" t="s">
        <v>681</v>
      </c>
      <c r="E274" s="84" t="s">
        <v>35</v>
      </c>
      <c r="F274" s="84">
        <v>40</v>
      </c>
      <c r="G274" s="6">
        <v>50</v>
      </c>
      <c r="H274" s="3">
        <f t="shared" si="59"/>
        <v>80</v>
      </c>
      <c r="I274" s="6">
        <v>7</v>
      </c>
      <c r="J274" s="84" t="s">
        <v>586</v>
      </c>
      <c r="S274" s="12">
        <f t="shared" si="58"/>
        <v>27</v>
      </c>
      <c r="Y274" s="84"/>
      <c r="Z274" s="84"/>
      <c r="AA274" s="84"/>
      <c r="AB274" s="84"/>
    </row>
    <row r="275" spans="1:28" x14ac:dyDescent="0.25">
      <c r="A275" s="12">
        <v>274</v>
      </c>
      <c r="B275" s="6" t="s">
        <v>621</v>
      </c>
      <c r="C275" s="84" t="s">
        <v>682</v>
      </c>
      <c r="D275" s="84" t="s">
        <v>683</v>
      </c>
      <c r="E275" s="84" t="s">
        <v>684</v>
      </c>
      <c r="F275" s="84">
        <v>42</v>
      </c>
      <c r="G275" s="6">
        <v>50</v>
      </c>
      <c r="H275" s="3">
        <f t="shared" si="59"/>
        <v>84</v>
      </c>
      <c r="I275" s="6">
        <v>7</v>
      </c>
      <c r="J275" s="84" t="s">
        <v>586</v>
      </c>
      <c r="S275" s="12">
        <f t="shared" si="58"/>
        <v>17</v>
      </c>
      <c r="Y275" s="84"/>
      <c r="Z275" s="84"/>
      <c r="AA275" s="84"/>
      <c r="AB275" s="84"/>
    </row>
    <row r="276" spans="1:28" x14ac:dyDescent="0.25">
      <c r="A276" s="12">
        <v>275</v>
      </c>
      <c r="B276" s="6" t="s">
        <v>621</v>
      </c>
      <c r="C276" s="84" t="s">
        <v>685</v>
      </c>
      <c r="D276" s="84" t="s">
        <v>686</v>
      </c>
      <c r="E276" s="84" t="s">
        <v>687</v>
      </c>
      <c r="F276" s="84">
        <v>45.75</v>
      </c>
      <c r="G276" s="6">
        <v>50</v>
      </c>
      <c r="H276" s="3">
        <f t="shared" si="59"/>
        <v>91.5</v>
      </c>
      <c r="I276" s="6">
        <v>7</v>
      </c>
      <c r="J276" s="84" t="s">
        <v>586</v>
      </c>
      <c r="S276" s="12">
        <f t="shared" si="58"/>
        <v>5</v>
      </c>
      <c r="Y276" s="84"/>
      <c r="Z276" s="84"/>
      <c r="AA276" s="84"/>
      <c r="AB276" s="84"/>
    </row>
    <row r="277" spans="1:28" x14ac:dyDescent="0.25">
      <c r="A277" s="12">
        <v>276</v>
      </c>
      <c r="B277" s="6" t="s">
        <v>621</v>
      </c>
      <c r="C277" s="84" t="s">
        <v>688</v>
      </c>
      <c r="D277" s="84" t="s">
        <v>689</v>
      </c>
      <c r="E277" s="84" t="s">
        <v>690</v>
      </c>
      <c r="F277" s="84">
        <v>44</v>
      </c>
      <c r="G277" s="6">
        <v>50</v>
      </c>
      <c r="H277" s="3">
        <f t="shared" si="59"/>
        <v>88</v>
      </c>
      <c r="I277" s="6">
        <v>7</v>
      </c>
      <c r="J277" s="84" t="s">
        <v>586</v>
      </c>
      <c r="N277" s="3">
        <f>AVERAGE(H273:H277)</f>
        <v>86.5</v>
      </c>
      <c r="O277" s="14">
        <f>MAX(H273:H277)</f>
        <v>91.5</v>
      </c>
      <c r="P277" s="3">
        <f>MIN(H273:H277)</f>
        <v>80</v>
      </c>
      <c r="Q277" s="3">
        <f>O277-P277</f>
        <v>11.5</v>
      </c>
      <c r="S277" s="12">
        <f t="shared" si="58"/>
        <v>11</v>
      </c>
      <c r="Y277" s="3">
        <f>AVERAGE(S273:S277)</f>
        <v>13.8</v>
      </c>
      <c r="Z277" s="14">
        <f>MAX(S273:S277)</f>
        <v>27</v>
      </c>
      <c r="AA277" s="3">
        <f>MIN(S273:S277)</f>
        <v>5</v>
      </c>
      <c r="AB277" s="3">
        <f>Z277-AA277</f>
        <v>22</v>
      </c>
    </row>
    <row r="278" spans="1:28" x14ac:dyDescent="0.25">
      <c r="A278" s="12">
        <v>277</v>
      </c>
      <c r="B278" s="6" t="s">
        <v>621</v>
      </c>
      <c r="C278" t="s">
        <v>691</v>
      </c>
      <c r="D278" t="s">
        <v>692</v>
      </c>
      <c r="E278" t="s">
        <v>693</v>
      </c>
      <c r="F278">
        <v>44.75</v>
      </c>
      <c r="G278" s="6">
        <v>50</v>
      </c>
      <c r="H278" s="3">
        <f t="shared" si="59"/>
        <v>89.5</v>
      </c>
      <c r="I278" s="6">
        <v>8</v>
      </c>
      <c r="J278" s="84" t="s">
        <v>586</v>
      </c>
      <c r="S278" s="12">
        <f t="shared" si="58"/>
        <v>8</v>
      </c>
      <c r="Y278" s="84"/>
      <c r="Z278" s="84"/>
      <c r="AA278" s="84"/>
      <c r="AB278" s="84"/>
    </row>
    <row r="279" spans="1:28" x14ac:dyDescent="0.25">
      <c r="A279" s="12">
        <v>278</v>
      </c>
      <c r="B279" s="6" t="s">
        <v>621</v>
      </c>
      <c r="C279" t="s">
        <v>694</v>
      </c>
      <c r="D279" t="s">
        <v>695</v>
      </c>
      <c r="E279" t="s">
        <v>696</v>
      </c>
      <c r="F279">
        <v>42</v>
      </c>
      <c r="G279" s="6">
        <v>50</v>
      </c>
      <c r="H279" s="3">
        <f t="shared" si="59"/>
        <v>84</v>
      </c>
      <c r="I279" s="6">
        <v>8</v>
      </c>
      <c r="J279" s="84" t="s">
        <v>586</v>
      </c>
      <c r="S279" s="12">
        <f t="shared" si="58"/>
        <v>17</v>
      </c>
      <c r="Y279" s="84"/>
      <c r="Z279" s="84"/>
      <c r="AA279" s="84"/>
      <c r="AB279" s="84"/>
    </row>
    <row r="280" spans="1:28" x14ac:dyDescent="0.25">
      <c r="A280" s="12">
        <v>279</v>
      </c>
      <c r="B280" s="6" t="s">
        <v>621</v>
      </c>
      <c r="C280" t="s">
        <v>697</v>
      </c>
      <c r="D280" t="s">
        <v>698</v>
      </c>
      <c r="E280" t="s">
        <v>699</v>
      </c>
      <c r="F280">
        <v>28.75</v>
      </c>
      <c r="G280" s="6">
        <v>50</v>
      </c>
      <c r="H280" s="3">
        <f t="shared" si="59"/>
        <v>57.499999999999993</v>
      </c>
      <c r="I280" s="6">
        <v>8</v>
      </c>
      <c r="J280" s="84" t="s">
        <v>586</v>
      </c>
      <c r="S280" s="12">
        <f t="shared" si="58"/>
        <v>34</v>
      </c>
      <c r="Y280" s="84"/>
      <c r="Z280" s="84"/>
      <c r="AA280" s="84"/>
      <c r="AB280" s="84"/>
    </row>
    <row r="281" spans="1:28" s="5" customFormat="1" ht="15.75" thickBot="1" x14ac:dyDescent="0.3">
      <c r="A281" s="12">
        <v>280</v>
      </c>
      <c r="B281" s="4" t="s">
        <v>621</v>
      </c>
      <c r="C281" s="5" t="s">
        <v>700</v>
      </c>
      <c r="D281" s="5" t="s">
        <v>701</v>
      </c>
      <c r="E281" s="5" t="s">
        <v>44</v>
      </c>
      <c r="F281" s="5">
        <v>33.5</v>
      </c>
      <c r="G281" s="4">
        <v>50</v>
      </c>
      <c r="H281" s="2">
        <f t="shared" si="59"/>
        <v>67</v>
      </c>
      <c r="I281" s="6">
        <v>8</v>
      </c>
      <c r="J281" s="5" t="s">
        <v>586</v>
      </c>
      <c r="N281" s="3">
        <f>AVERAGE(H278:H281)</f>
        <v>74.5</v>
      </c>
      <c r="O281" s="14">
        <f>MAX(H278:H281)</f>
        <v>89.5</v>
      </c>
      <c r="P281" s="3">
        <f>MIN(H278:H281)</f>
        <v>57.499999999999993</v>
      </c>
      <c r="Q281" s="3">
        <f>O281-P281</f>
        <v>32.000000000000007</v>
      </c>
      <c r="S281" s="12">
        <f t="shared" si="58"/>
        <v>32</v>
      </c>
      <c r="Y281" s="3">
        <f>AVERAGE(S278:S281)</f>
        <v>22.75</v>
      </c>
      <c r="Z281" s="14">
        <f>MAX(S278:S281)</f>
        <v>34</v>
      </c>
      <c r="AA281" s="3">
        <f>MIN(S278:S281)</f>
        <v>8</v>
      </c>
      <c r="AB281" s="3">
        <f>Z281-AA281</f>
        <v>26</v>
      </c>
    </row>
    <row r="282" spans="1:28" s="7" customFormat="1" ht="15.75" thickBot="1" x14ac:dyDescent="0.3">
      <c r="A282" s="12">
        <v>281</v>
      </c>
      <c r="H282" s="9"/>
      <c r="I282" s="17">
        <f>34/8</f>
        <v>4.25</v>
      </c>
      <c r="N282" s="7">
        <f>_xlfn.STDEV.P(N248:N281)</f>
        <v>5.9681568749803322</v>
      </c>
      <c r="O282" s="9">
        <f>AVERAGE(O248:O281)</f>
        <v>90.875</v>
      </c>
      <c r="P282" s="9">
        <f t="shared" ref="P282:Q282" si="60">AVERAGE(P248:P281)</f>
        <v>73.875</v>
      </c>
      <c r="Q282" s="9">
        <f t="shared" si="60"/>
        <v>17</v>
      </c>
      <c r="Y282" s="7">
        <f>_xlfn.STDEV.P(Y248:Y281)</f>
        <v>5.2102625593630156</v>
      </c>
      <c r="Z282" s="11">
        <f>1-((AVERAGE(Z248:Z281)/COUNT($S$248:$S$281)))</f>
        <v>0.17279411764705888</v>
      </c>
      <c r="AA282" s="11">
        <f>1-((AVERAGE(AA248:AA281)/COUNT($S$248:$S$281)))</f>
        <v>0.76838235294117641</v>
      </c>
      <c r="AB282" s="9">
        <f t="shared" ref="AB282" si="61">AVERAGE(AB248:AB281)</f>
        <v>20.25</v>
      </c>
    </row>
    <row r="283" spans="1:28" x14ac:dyDescent="0.25">
      <c r="I283">
        <f>48/12</f>
        <v>4</v>
      </c>
    </row>
    <row r="285" spans="1:28" x14ac:dyDescent="0.25">
      <c r="Z285" s="13">
        <v>79</v>
      </c>
      <c r="AA285" s="13">
        <v>15</v>
      </c>
    </row>
    <row r="286" spans="1:28" x14ac:dyDescent="0.25">
      <c r="Z286" s="13">
        <v>81</v>
      </c>
      <c r="AA286" s="13">
        <v>10</v>
      </c>
    </row>
    <row r="287" spans="1:28" x14ac:dyDescent="0.25">
      <c r="Z287" s="13">
        <v>75</v>
      </c>
      <c r="AA287" s="13">
        <v>18</v>
      </c>
    </row>
    <row r="288" spans="1:28" x14ac:dyDescent="0.25">
      <c r="Z288" s="13">
        <v>88</v>
      </c>
      <c r="AA288" s="13">
        <v>17</v>
      </c>
    </row>
    <row r="289" spans="26:27" x14ac:dyDescent="0.25">
      <c r="Z289" s="13">
        <v>80</v>
      </c>
      <c r="AA289" s="13">
        <v>23</v>
      </c>
    </row>
    <row r="290" spans="26:27" x14ac:dyDescent="0.25">
      <c r="Z290" s="13">
        <v>87</v>
      </c>
      <c r="AA290" s="13">
        <v>18</v>
      </c>
    </row>
    <row r="291" spans="26:27" x14ac:dyDescent="0.25">
      <c r="Z291" s="13">
        <v>73</v>
      </c>
      <c r="AA291" s="13">
        <v>15</v>
      </c>
    </row>
    <row r="292" spans="26:27" ht="15.75" thickBot="1" x14ac:dyDescent="0.3">
      <c r="Z292" s="46">
        <v>77</v>
      </c>
      <c r="AA292" s="46">
        <v>20</v>
      </c>
    </row>
    <row r="293" spans="26:27" ht="15.75" thickBot="1" x14ac:dyDescent="0.3">
      <c r="Z293" s="10">
        <f>AVERAGE(Z285:Z292)</f>
        <v>80</v>
      </c>
      <c r="AA293" s="10">
        <f>AVERAGE(AA285:AA292)</f>
        <v>17</v>
      </c>
    </row>
  </sheetData>
  <conditionalFormatting sqref="I233:I1048576 I1:I2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:D16"/>
    </sheetView>
  </sheetViews>
  <sheetFormatPr defaultRowHeight="15" x14ac:dyDescent="0.25"/>
  <sheetData>
    <row r="1" spans="1:4" s="21" customFormat="1" x14ac:dyDescent="0.25"/>
    <row r="2" spans="1:4" x14ac:dyDescent="0.25">
      <c r="A2" s="21" t="s">
        <v>5</v>
      </c>
      <c r="B2" s="21" t="s">
        <v>6</v>
      </c>
      <c r="C2" s="21" t="s">
        <v>7</v>
      </c>
      <c r="D2" s="21">
        <v>73</v>
      </c>
    </row>
    <row r="3" spans="1:4" x14ac:dyDescent="0.25">
      <c r="A3" s="21" t="s">
        <v>8</v>
      </c>
      <c r="B3" s="21" t="s">
        <v>9</v>
      </c>
      <c r="C3" s="21" t="s">
        <v>10</v>
      </c>
      <c r="D3" s="21">
        <v>76</v>
      </c>
    </row>
    <row r="4" spans="1:4" x14ac:dyDescent="0.25">
      <c r="A4" s="21" t="s">
        <v>11</v>
      </c>
      <c r="B4" s="21" t="s">
        <v>12</v>
      </c>
      <c r="C4" s="21" t="s">
        <v>13</v>
      </c>
      <c r="D4" s="21">
        <v>82</v>
      </c>
    </row>
    <row r="5" spans="1:4" x14ac:dyDescent="0.25">
      <c r="A5" s="21" t="s">
        <v>14</v>
      </c>
      <c r="B5" s="21" t="s">
        <v>15</v>
      </c>
      <c r="C5" s="21" t="s">
        <v>16</v>
      </c>
      <c r="D5" s="21">
        <v>69</v>
      </c>
    </row>
    <row r="6" spans="1:4" x14ac:dyDescent="0.25">
      <c r="A6" s="21" t="s">
        <v>17</v>
      </c>
      <c r="B6" s="21" t="s">
        <v>18</v>
      </c>
      <c r="C6" s="21" t="s">
        <v>19</v>
      </c>
      <c r="D6" s="21">
        <v>73</v>
      </c>
    </row>
    <row r="8" spans="1:4" x14ac:dyDescent="0.25">
      <c r="C8" s="13">
        <v>79</v>
      </c>
      <c r="D8" s="13">
        <v>15</v>
      </c>
    </row>
    <row r="9" spans="1:4" x14ac:dyDescent="0.25">
      <c r="C9" s="13">
        <v>81</v>
      </c>
      <c r="D9" s="13">
        <v>10</v>
      </c>
    </row>
    <row r="10" spans="1:4" x14ac:dyDescent="0.25">
      <c r="C10" s="13">
        <v>75</v>
      </c>
      <c r="D10" s="13">
        <v>18</v>
      </c>
    </row>
    <row r="11" spans="1:4" x14ac:dyDescent="0.25">
      <c r="C11" s="13">
        <v>88</v>
      </c>
      <c r="D11" s="13">
        <v>17</v>
      </c>
    </row>
    <row r="12" spans="1:4" x14ac:dyDescent="0.25">
      <c r="C12" s="13">
        <v>80</v>
      </c>
      <c r="D12" s="13">
        <v>23</v>
      </c>
    </row>
    <row r="13" spans="1:4" x14ac:dyDescent="0.25">
      <c r="C13" s="13">
        <v>87</v>
      </c>
      <c r="D13" s="13">
        <v>18</v>
      </c>
    </row>
    <row r="14" spans="1:4" x14ac:dyDescent="0.25">
      <c r="C14" s="13">
        <v>73</v>
      </c>
      <c r="D14" s="13">
        <v>15</v>
      </c>
    </row>
    <row r="15" spans="1:4" ht="15.75" thickBot="1" x14ac:dyDescent="0.3">
      <c r="C15" s="46">
        <v>77</v>
      </c>
      <c r="D15" s="46">
        <v>20</v>
      </c>
    </row>
    <row r="16" spans="1:4" ht="15.75" thickBot="1" x14ac:dyDescent="0.3">
      <c r="C16" s="10">
        <f>AVERAGE(C8:C15)</f>
        <v>80</v>
      </c>
      <c r="D16" s="10">
        <f>AVERAGE(D8:D15)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Malachowsky</dc:creator>
  <cp:lastModifiedBy>Samuel Malachowsky</cp:lastModifiedBy>
  <dcterms:created xsi:type="dcterms:W3CDTF">2015-03-06T18:34:37Z</dcterms:created>
  <dcterms:modified xsi:type="dcterms:W3CDTF">2015-03-15T21:55:42Z</dcterms:modified>
</cp:coreProperties>
</file>