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diti\DataAnalytics_Demos\Excel Portfolio\"/>
    </mc:Choice>
  </mc:AlternateContent>
  <xr:revisionPtr revIDLastSave="0" documentId="13_ncr:1_{59CC1091-FBB9-421E-B46A-9943B97CFA07}" xr6:coauthVersionLast="47" xr6:coauthVersionMax="47" xr10:uidLastSave="{00000000-0000-0000-0000-000000000000}"/>
  <bookViews>
    <workbookView xWindow="-108" yWindow="-108" windowWidth="23256" windowHeight="12456" tabRatio="458" activeTab="1" xr2:uid="{00000000-000D-0000-FFFF-FFFF00000000}"/>
  </bookViews>
  <sheets>
    <sheet name="Email" sheetId="73" r:id="rId1"/>
    <sheet name="Summary" sheetId="79" r:id="rId2"/>
    <sheet name="Pivot" sheetId="77" r:id="rId3"/>
    <sheet name="Volume Data" sheetId="72" r:id="rId4"/>
    <sheet name="EXT0070122021 (Base)" sheetId="75" state="hidden" r:id="rId5"/>
    <sheet name="Geo Data" sheetId="71" r:id="rId6"/>
    <sheet name="Sheet3 (Base)" sheetId="74" state="hidden" r:id="rId7"/>
  </sheets>
  <calcPr calcId="181029"/>
  <pivotCaches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</extLst>
</workbook>
</file>

<file path=xl/calcChain.xml><?xml version="1.0" encoding="utf-8"?>
<calcChain xmlns="http://schemas.openxmlformats.org/spreadsheetml/2006/main">
  <c r="J43" i="79" l="1"/>
  <c r="J40" i="79"/>
  <c r="J41" i="79"/>
  <c r="J42" i="79"/>
  <c r="J39" i="79"/>
  <c r="I43" i="79"/>
  <c r="I40" i="79"/>
  <c r="I41" i="79"/>
  <c r="I42" i="79"/>
  <c r="I39" i="79"/>
  <c r="J34" i="79"/>
  <c r="J31" i="79"/>
  <c r="J32" i="79"/>
  <c r="J33" i="79"/>
  <c r="I34" i="79"/>
  <c r="J30" i="79"/>
  <c r="I31" i="79"/>
  <c r="I32" i="79"/>
  <c r="I33" i="79"/>
  <c r="I30" i="79"/>
  <c r="J25" i="79"/>
  <c r="J22" i="79"/>
  <c r="J23" i="79"/>
  <c r="J24" i="79"/>
  <c r="J21" i="79"/>
  <c r="I25" i="79"/>
  <c r="I22" i="79"/>
  <c r="I23" i="79"/>
  <c r="I24" i="79"/>
  <c r="I21" i="79"/>
  <c r="N43" i="79"/>
  <c r="M43" i="79"/>
  <c r="N42" i="79"/>
  <c r="M42" i="79"/>
  <c r="N41" i="79"/>
  <c r="M41" i="79"/>
  <c r="N40" i="79"/>
  <c r="M40" i="79"/>
  <c r="N39" i="79"/>
  <c r="M39" i="79"/>
  <c r="N34" i="79"/>
  <c r="M34" i="79"/>
  <c r="N33" i="79"/>
  <c r="M33" i="79"/>
  <c r="N32" i="79"/>
  <c r="M32" i="79"/>
  <c r="N31" i="79"/>
  <c r="M31" i="79"/>
  <c r="N30" i="79"/>
  <c r="M30" i="79"/>
  <c r="N25" i="79"/>
  <c r="M25" i="79"/>
  <c r="N24" i="79"/>
  <c r="M24" i="79"/>
  <c r="N23" i="79"/>
  <c r="M23" i="79"/>
  <c r="N22" i="79"/>
  <c r="M22" i="79"/>
  <c r="N21" i="79"/>
  <c r="M21" i="79"/>
  <c r="H12" i="79"/>
  <c r="G33" i="79"/>
  <c r="F33" i="79"/>
  <c r="E33" i="79"/>
  <c r="D33" i="79"/>
  <c r="C33" i="79"/>
  <c r="B33" i="79"/>
  <c r="G32" i="79"/>
  <c r="F32" i="79"/>
  <c r="E32" i="79"/>
  <c r="D32" i="79"/>
  <c r="C32" i="79"/>
  <c r="B32" i="79"/>
  <c r="G31" i="79"/>
  <c r="F31" i="79"/>
  <c r="E31" i="79"/>
  <c r="D31" i="79"/>
  <c r="C31" i="79"/>
  <c r="B31" i="79"/>
  <c r="G30" i="79"/>
  <c r="F30" i="79"/>
  <c r="E30" i="79"/>
  <c r="D30" i="79"/>
  <c r="C30" i="79"/>
  <c r="B30" i="79"/>
  <c r="G24" i="79"/>
  <c r="F24" i="79"/>
  <c r="F42" i="79" s="1"/>
  <c r="E24" i="79"/>
  <c r="E42" i="79" s="1"/>
  <c r="D24" i="79"/>
  <c r="D42" i="79" s="1"/>
  <c r="C24" i="79"/>
  <c r="C42" i="79" s="1"/>
  <c r="G23" i="79"/>
  <c r="F23" i="79"/>
  <c r="E23" i="79"/>
  <c r="D23" i="79"/>
  <c r="D41" i="79" s="1"/>
  <c r="C23" i="79"/>
  <c r="G22" i="79"/>
  <c r="G40" i="79" s="1"/>
  <c r="F22" i="79"/>
  <c r="E22" i="79"/>
  <c r="D22" i="79"/>
  <c r="C22" i="79"/>
  <c r="G21" i="79"/>
  <c r="F21" i="79"/>
  <c r="E21" i="79"/>
  <c r="E39" i="79" s="1"/>
  <c r="D21" i="79"/>
  <c r="C21" i="79"/>
  <c r="B21" i="79"/>
  <c r="B22" i="79"/>
  <c r="B40" i="79" s="1"/>
  <c r="B23" i="79"/>
  <c r="B41" i="79" s="1"/>
  <c r="B24" i="79"/>
  <c r="B42" i="79" s="1"/>
  <c r="G112" i="77"/>
  <c r="G122" i="77" s="1"/>
  <c r="G111" i="77"/>
  <c r="G121" i="77" s="1"/>
  <c r="G110" i="77"/>
  <c r="G120" i="77" s="1"/>
  <c r="C112" i="77"/>
  <c r="C122" i="77" s="1"/>
  <c r="D112" i="77"/>
  <c r="D122" i="77" s="1"/>
  <c r="E112" i="77"/>
  <c r="E122" i="77" s="1"/>
  <c r="F112" i="77"/>
  <c r="F122" i="77" s="1"/>
  <c r="B112" i="77"/>
  <c r="B122" i="77" s="1"/>
  <c r="C111" i="77"/>
  <c r="C121" i="77" s="1"/>
  <c r="D111" i="77"/>
  <c r="D121" i="77" s="1"/>
  <c r="E111" i="77"/>
  <c r="E121" i="77" s="1"/>
  <c r="F111" i="77"/>
  <c r="F121" i="77" s="1"/>
  <c r="B111" i="77"/>
  <c r="B121" i="77" s="1"/>
  <c r="C110" i="77"/>
  <c r="C120" i="77" s="1"/>
  <c r="D110" i="77"/>
  <c r="D120" i="77" s="1"/>
  <c r="E110" i="77"/>
  <c r="E120" i="77" s="1"/>
  <c r="F110" i="77"/>
  <c r="F120" i="77" s="1"/>
  <c r="B110" i="77"/>
  <c r="B120" i="77" s="1"/>
  <c r="F109" i="77"/>
  <c r="F119" i="77" s="1"/>
  <c r="G109" i="77"/>
  <c r="G119" i="77" s="1"/>
  <c r="E109" i="77"/>
  <c r="E119" i="77" s="1"/>
  <c r="E123" i="77" s="1"/>
  <c r="D109" i="77"/>
  <c r="D119" i="77" s="1"/>
  <c r="C109" i="77"/>
  <c r="B109" i="77"/>
  <c r="P33" i="77"/>
  <c r="P34" i="77"/>
  <c r="P35" i="77"/>
  <c r="P36" i="77"/>
  <c r="P32" i="77"/>
  <c r="O33" i="77"/>
  <c r="O34" i="77"/>
  <c r="O35" i="77"/>
  <c r="O36" i="77"/>
  <c r="O32" i="77"/>
  <c r="L33" i="77"/>
  <c r="R33" i="77" s="1"/>
  <c r="T33" i="77" s="1"/>
  <c r="L34" i="77"/>
  <c r="L35" i="77"/>
  <c r="R35" i="77" s="1"/>
  <c r="T35" i="77" s="1"/>
  <c r="L36" i="77"/>
  <c r="R36" i="77" s="1"/>
  <c r="T36" i="77" s="1"/>
  <c r="U36" i="77" s="1"/>
  <c r="L32" i="77"/>
  <c r="K33" i="77"/>
  <c r="K34" i="77"/>
  <c r="K35" i="77"/>
  <c r="K36" i="77"/>
  <c r="K32" i="77"/>
  <c r="H2" i="72"/>
  <c r="H3" i="72"/>
  <c r="H4" i="72"/>
  <c r="H5" i="72"/>
  <c r="H6" i="72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47" i="72"/>
  <c r="H48" i="72"/>
  <c r="H49" i="72"/>
  <c r="H50" i="72"/>
  <c r="H51" i="72"/>
  <c r="H52" i="72"/>
  <c r="H53" i="72"/>
  <c r="H54" i="72"/>
  <c r="H55" i="72"/>
  <c r="H56" i="72"/>
  <c r="H57" i="72"/>
  <c r="H58" i="72"/>
  <c r="H59" i="72"/>
  <c r="H60" i="72"/>
  <c r="H61" i="72"/>
  <c r="H62" i="72"/>
  <c r="H63" i="72"/>
  <c r="H64" i="72"/>
  <c r="H65" i="72"/>
  <c r="H66" i="72"/>
  <c r="H67" i="72"/>
  <c r="H68" i="72"/>
  <c r="H69" i="72"/>
  <c r="H70" i="72"/>
  <c r="H71" i="72"/>
  <c r="H72" i="72"/>
  <c r="H73" i="72"/>
  <c r="H74" i="72"/>
  <c r="H75" i="72"/>
  <c r="H76" i="72"/>
  <c r="H77" i="72"/>
  <c r="H78" i="72"/>
  <c r="H79" i="72"/>
  <c r="H80" i="72"/>
  <c r="H81" i="72"/>
  <c r="H82" i="72"/>
  <c r="H83" i="72"/>
  <c r="H84" i="72"/>
  <c r="H85" i="72"/>
  <c r="H86" i="72"/>
  <c r="H87" i="72"/>
  <c r="H88" i="72"/>
  <c r="H89" i="72"/>
  <c r="H90" i="72"/>
  <c r="H91" i="72"/>
  <c r="H92" i="72"/>
  <c r="H93" i="72"/>
  <c r="H94" i="72"/>
  <c r="H95" i="72"/>
  <c r="H96" i="72"/>
  <c r="H97" i="72"/>
  <c r="H98" i="72"/>
  <c r="H99" i="72"/>
  <c r="H100" i="72"/>
  <c r="H101" i="72"/>
  <c r="H102" i="72"/>
  <c r="H103" i="72"/>
  <c r="H104" i="72"/>
  <c r="H105" i="72"/>
  <c r="H106" i="72"/>
  <c r="H107" i="72"/>
  <c r="H108" i="72"/>
  <c r="H109" i="72"/>
  <c r="H110" i="72"/>
  <c r="H111" i="72"/>
  <c r="H112" i="72"/>
  <c r="H113" i="72"/>
  <c r="H114" i="72"/>
  <c r="H115" i="72"/>
  <c r="H116" i="72"/>
  <c r="H117" i="72"/>
  <c r="H118" i="72"/>
  <c r="H119" i="72"/>
  <c r="H120" i="72"/>
  <c r="H121" i="72"/>
  <c r="H122" i="72"/>
  <c r="H123" i="72"/>
  <c r="H124" i="72"/>
  <c r="H125" i="72"/>
  <c r="H126" i="72"/>
  <c r="H127" i="72"/>
  <c r="H128" i="72"/>
  <c r="H129" i="72"/>
  <c r="H130" i="72"/>
  <c r="H131" i="72"/>
  <c r="H132" i="72"/>
  <c r="H133" i="72"/>
  <c r="H134" i="72"/>
  <c r="H135" i="72"/>
  <c r="H136" i="72"/>
  <c r="H137" i="72"/>
  <c r="H138" i="72"/>
  <c r="H139" i="72"/>
  <c r="H140" i="72"/>
  <c r="H141" i="72"/>
  <c r="H142" i="72"/>
  <c r="H143" i="72"/>
  <c r="H144" i="72"/>
  <c r="H145" i="72"/>
  <c r="H146" i="72"/>
  <c r="H147" i="72"/>
  <c r="H148" i="72"/>
  <c r="H149" i="72"/>
  <c r="H150" i="72"/>
  <c r="H151" i="72"/>
  <c r="H152" i="72"/>
  <c r="H153" i="72"/>
  <c r="H154" i="72"/>
  <c r="H155" i="72"/>
  <c r="H156" i="72"/>
  <c r="H157" i="72"/>
  <c r="H158" i="72"/>
  <c r="H159" i="72"/>
  <c r="H160" i="72"/>
  <c r="H161" i="72"/>
  <c r="H162" i="72"/>
  <c r="H163" i="72"/>
  <c r="H164" i="72"/>
  <c r="H165" i="72"/>
  <c r="H166" i="72"/>
  <c r="H167" i="72"/>
  <c r="H168" i="72"/>
  <c r="H169" i="72"/>
  <c r="H170" i="72"/>
  <c r="H171" i="72"/>
  <c r="H172" i="72"/>
  <c r="H173" i="72"/>
  <c r="H174" i="72"/>
  <c r="H175" i="72"/>
  <c r="H176" i="72"/>
  <c r="H177" i="72"/>
  <c r="H178" i="72"/>
  <c r="H179" i="72"/>
  <c r="H180" i="72"/>
  <c r="H181" i="72"/>
  <c r="H182" i="72"/>
  <c r="H183" i="72"/>
  <c r="H184" i="72"/>
  <c r="H185" i="72"/>
  <c r="H186" i="72"/>
  <c r="H187" i="72"/>
  <c r="H188" i="72"/>
  <c r="H189" i="72"/>
  <c r="H190" i="72"/>
  <c r="H191" i="72"/>
  <c r="H192" i="72"/>
  <c r="H193" i="72"/>
  <c r="H194" i="72"/>
  <c r="H195" i="72"/>
  <c r="H196" i="72"/>
  <c r="H197" i="72"/>
  <c r="H198" i="72"/>
  <c r="H199" i="72"/>
  <c r="H200" i="72"/>
  <c r="H201" i="72"/>
  <c r="H202" i="72"/>
  <c r="H203" i="72"/>
  <c r="H204" i="72"/>
  <c r="H205" i="72"/>
  <c r="H206" i="72"/>
  <c r="H207" i="72"/>
  <c r="H208" i="72"/>
  <c r="H209" i="72"/>
  <c r="H210" i="72"/>
  <c r="H211" i="72"/>
  <c r="H212" i="72"/>
  <c r="H213" i="72"/>
  <c r="H214" i="72"/>
  <c r="H215" i="72"/>
  <c r="H216" i="72"/>
  <c r="H217" i="72"/>
  <c r="H218" i="72"/>
  <c r="H219" i="72"/>
  <c r="H220" i="72"/>
  <c r="H221" i="72"/>
  <c r="H222" i="72"/>
  <c r="H223" i="72"/>
  <c r="H224" i="72"/>
  <c r="H225" i="72"/>
  <c r="H226" i="72"/>
  <c r="H227" i="72"/>
  <c r="H228" i="72"/>
  <c r="H229" i="72"/>
  <c r="H230" i="72"/>
  <c r="H231" i="72"/>
  <c r="H232" i="72"/>
  <c r="H233" i="72"/>
  <c r="H234" i="72"/>
  <c r="H235" i="72"/>
  <c r="H236" i="72"/>
  <c r="H237" i="72"/>
  <c r="H238" i="72"/>
  <c r="H239" i="72"/>
  <c r="H240" i="72"/>
  <c r="H241" i="72"/>
  <c r="H242" i="72"/>
  <c r="H243" i="72"/>
  <c r="H244" i="72"/>
  <c r="H245" i="72"/>
  <c r="H246" i="72"/>
  <c r="H247" i="72"/>
  <c r="H248" i="72"/>
  <c r="H249" i="72"/>
  <c r="H250" i="72"/>
  <c r="H251" i="72"/>
  <c r="H252" i="72"/>
  <c r="H253" i="72"/>
  <c r="H254" i="72"/>
  <c r="H255" i="72"/>
  <c r="H256" i="72"/>
  <c r="H257" i="72"/>
  <c r="H258" i="72"/>
  <c r="H259" i="72"/>
  <c r="H260" i="72"/>
  <c r="H261" i="72"/>
  <c r="H262" i="72"/>
  <c r="H263" i="72"/>
  <c r="H264" i="72"/>
  <c r="H265" i="72"/>
  <c r="H266" i="72"/>
  <c r="H267" i="72"/>
  <c r="H268" i="72"/>
  <c r="H269" i="72"/>
  <c r="H270" i="72"/>
  <c r="H271" i="72"/>
  <c r="H272" i="72"/>
  <c r="H273" i="72"/>
  <c r="H274" i="72"/>
  <c r="H275" i="72"/>
  <c r="H276" i="72"/>
  <c r="H277" i="72"/>
  <c r="H278" i="72"/>
  <c r="H279" i="72"/>
  <c r="H280" i="72"/>
  <c r="H281" i="72"/>
  <c r="H282" i="72"/>
  <c r="H283" i="72"/>
  <c r="H284" i="72"/>
  <c r="H285" i="72"/>
  <c r="H286" i="72"/>
  <c r="H287" i="72"/>
  <c r="H288" i="72"/>
  <c r="H289" i="72"/>
  <c r="H290" i="72"/>
  <c r="H291" i="72"/>
  <c r="H292" i="72"/>
  <c r="H293" i="72"/>
  <c r="H294" i="72"/>
  <c r="H295" i="72"/>
  <c r="H296" i="72"/>
  <c r="H297" i="72"/>
  <c r="H298" i="72"/>
  <c r="H299" i="72"/>
  <c r="H300" i="72"/>
  <c r="H301" i="72"/>
  <c r="H302" i="72"/>
  <c r="H303" i="72"/>
  <c r="H304" i="72"/>
  <c r="H305" i="72"/>
  <c r="H306" i="72"/>
  <c r="H307" i="72"/>
  <c r="H308" i="72"/>
  <c r="H309" i="72"/>
  <c r="H310" i="72"/>
  <c r="H311" i="72"/>
  <c r="H312" i="72"/>
  <c r="H313" i="72"/>
  <c r="H314" i="72"/>
  <c r="H315" i="72"/>
  <c r="H316" i="72"/>
  <c r="H317" i="72"/>
  <c r="H318" i="72"/>
  <c r="H319" i="72"/>
  <c r="H320" i="72"/>
  <c r="H321" i="72"/>
  <c r="H322" i="72"/>
  <c r="H323" i="72"/>
  <c r="H324" i="72"/>
  <c r="H325" i="72"/>
  <c r="H326" i="72"/>
  <c r="H327" i="72"/>
  <c r="H328" i="72"/>
  <c r="H329" i="72"/>
  <c r="H330" i="72"/>
  <c r="H331" i="72"/>
  <c r="H332" i="72"/>
  <c r="H333" i="72"/>
  <c r="H334" i="72"/>
  <c r="H335" i="72"/>
  <c r="H336" i="72"/>
  <c r="H337" i="72"/>
  <c r="H338" i="72"/>
  <c r="H339" i="72"/>
  <c r="H340" i="72"/>
  <c r="H341" i="72"/>
  <c r="H342" i="72"/>
  <c r="H343" i="72"/>
  <c r="H344" i="72"/>
  <c r="H345" i="72"/>
  <c r="H346" i="72"/>
  <c r="H347" i="72"/>
  <c r="H348" i="72"/>
  <c r="H349" i="72"/>
  <c r="H350" i="72"/>
  <c r="H351" i="72"/>
  <c r="H352" i="72"/>
  <c r="H353" i="72"/>
  <c r="H354" i="72"/>
  <c r="H355" i="72"/>
  <c r="H356" i="72"/>
  <c r="H357" i="72"/>
  <c r="H358" i="72"/>
  <c r="H359" i="72"/>
  <c r="H360" i="72"/>
  <c r="H361" i="72"/>
  <c r="H362" i="72"/>
  <c r="H363" i="72"/>
  <c r="H364" i="72"/>
  <c r="H365" i="72"/>
  <c r="H366" i="72"/>
  <c r="H367" i="72"/>
  <c r="H368" i="72"/>
  <c r="H369" i="72"/>
  <c r="H370" i="72"/>
  <c r="H371" i="72"/>
  <c r="H372" i="72"/>
  <c r="H373" i="72"/>
  <c r="H374" i="72"/>
  <c r="H375" i="72"/>
  <c r="H376" i="72"/>
  <c r="H377" i="72"/>
  <c r="H378" i="72"/>
  <c r="H379" i="72"/>
  <c r="H380" i="72"/>
  <c r="H381" i="72"/>
  <c r="H382" i="72"/>
  <c r="H383" i="72"/>
  <c r="H384" i="72"/>
  <c r="H385" i="72"/>
  <c r="H386" i="72"/>
  <c r="H387" i="72"/>
  <c r="H388" i="72"/>
  <c r="H389" i="72"/>
  <c r="H390" i="72"/>
  <c r="H391" i="72"/>
  <c r="H392" i="72"/>
  <c r="H393" i="72"/>
  <c r="H394" i="72"/>
  <c r="H395" i="72"/>
  <c r="H396" i="72"/>
  <c r="H397" i="72"/>
  <c r="H398" i="72"/>
  <c r="H399" i="72"/>
  <c r="H400" i="72"/>
  <c r="H401" i="72"/>
  <c r="H402" i="72"/>
  <c r="H403" i="72"/>
  <c r="H404" i="72"/>
  <c r="H405" i="72"/>
  <c r="H406" i="72"/>
  <c r="H407" i="72"/>
  <c r="H408" i="72"/>
  <c r="H409" i="72"/>
  <c r="H410" i="72"/>
  <c r="H411" i="72"/>
  <c r="H412" i="72"/>
  <c r="H413" i="72"/>
  <c r="H414" i="72"/>
  <c r="H415" i="72"/>
  <c r="H416" i="72"/>
  <c r="H417" i="72"/>
  <c r="H418" i="72"/>
  <c r="H419" i="72"/>
  <c r="H420" i="72"/>
  <c r="H421" i="72"/>
  <c r="H422" i="72"/>
  <c r="H423" i="72"/>
  <c r="H424" i="72"/>
  <c r="H425" i="72"/>
  <c r="H426" i="72"/>
  <c r="H427" i="72"/>
  <c r="H428" i="72"/>
  <c r="H429" i="72"/>
  <c r="H430" i="72"/>
  <c r="H431" i="72"/>
  <c r="H432" i="72"/>
  <c r="H433" i="72"/>
  <c r="H434" i="72"/>
  <c r="H435" i="72"/>
  <c r="H436" i="72"/>
  <c r="H437" i="72"/>
  <c r="H438" i="72"/>
  <c r="H439" i="72"/>
  <c r="H440" i="72"/>
  <c r="H441" i="72"/>
  <c r="H442" i="72"/>
  <c r="H443" i="72"/>
  <c r="H444" i="72"/>
  <c r="H445" i="72"/>
  <c r="H446" i="72"/>
  <c r="H447" i="72"/>
  <c r="H448" i="72"/>
  <c r="H449" i="72"/>
  <c r="H450" i="72"/>
  <c r="H451" i="72"/>
  <c r="H452" i="72"/>
  <c r="H453" i="72"/>
  <c r="H454" i="72"/>
  <c r="H455" i="72"/>
  <c r="H456" i="72"/>
  <c r="H457" i="72"/>
  <c r="H458" i="72"/>
  <c r="H459" i="72"/>
  <c r="H460" i="72"/>
  <c r="H461" i="72"/>
  <c r="H462" i="72"/>
  <c r="H463" i="72"/>
  <c r="H464" i="72"/>
  <c r="H465" i="72"/>
  <c r="H466" i="72"/>
  <c r="H467" i="72"/>
  <c r="H468" i="72"/>
  <c r="H469" i="72"/>
  <c r="H470" i="72"/>
  <c r="H471" i="72"/>
  <c r="H472" i="72"/>
  <c r="H473" i="72"/>
  <c r="H474" i="72"/>
  <c r="H475" i="72"/>
  <c r="H476" i="72"/>
  <c r="H477" i="72"/>
  <c r="H478" i="72"/>
  <c r="H479" i="72"/>
  <c r="H480" i="72"/>
  <c r="H481" i="72"/>
  <c r="H482" i="72"/>
  <c r="H483" i="72"/>
  <c r="H484" i="72"/>
  <c r="H485" i="72"/>
  <c r="H486" i="72"/>
  <c r="H487" i="72"/>
  <c r="H488" i="72"/>
  <c r="H489" i="72"/>
  <c r="H490" i="72"/>
  <c r="H491" i="72"/>
  <c r="H492" i="72"/>
  <c r="H493" i="72"/>
  <c r="H494" i="72"/>
  <c r="H495" i="72"/>
  <c r="H496" i="72"/>
  <c r="H497" i="72"/>
  <c r="H498" i="72"/>
  <c r="H499" i="72"/>
  <c r="H500" i="72"/>
  <c r="H501" i="72"/>
  <c r="H502" i="72"/>
  <c r="H503" i="72"/>
  <c r="H504" i="72"/>
  <c r="H505" i="72"/>
  <c r="H506" i="72"/>
  <c r="H507" i="72"/>
  <c r="H508" i="72"/>
  <c r="H509" i="72"/>
  <c r="H510" i="72"/>
  <c r="H511" i="72"/>
  <c r="H512" i="72"/>
  <c r="H513" i="72"/>
  <c r="H514" i="72"/>
  <c r="H515" i="72"/>
  <c r="H516" i="72"/>
  <c r="H517" i="72"/>
  <c r="H518" i="72"/>
  <c r="H519" i="72"/>
  <c r="H520" i="72"/>
  <c r="H521" i="72"/>
  <c r="H522" i="72"/>
  <c r="H523" i="72"/>
  <c r="H524" i="72"/>
  <c r="H525" i="72"/>
  <c r="H526" i="72"/>
  <c r="H527" i="72"/>
  <c r="H528" i="72"/>
  <c r="H529" i="72"/>
  <c r="H530" i="72"/>
  <c r="H531" i="72"/>
  <c r="H532" i="72"/>
  <c r="H533" i="72"/>
  <c r="H534" i="72"/>
  <c r="H535" i="72"/>
  <c r="H536" i="72"/>
  <c r="H537" i="72"/>
  <c r="H538" i="72"/>
  <c r="H539" i="72"/>
  <c r="H540" i="72"/>
  <c r="H541" i="72"/>
  <c r="H542" i="72"/>
  <c r="H543" i="72"/>
  <c r="H544" i="72"/>
  <c r="H545" i="72"/>
  <c r="H546" i="72"/>
  <c r="H547" i="72"/>
  <c r="H548" i="72"/>
  <c r="H549" i="72"/>
  <c r="H550" i="72"/>
  <c r="H551" i="72"/>
  <c r="H552" i="72"/>
  <c r="H553" i="72"/>
  <c r="H554" i="72"/>
  <c r="H555" i="72"/>
  <c r="H556" i="72"/>
  <c r="H557" i="72"/>
  <c r="H558" i="72"/>
  <c r="H559" i="72"/>
  <c r="H560" i="72"/>
  <c r="H561" i="72"/>
  <c r="H562" i="72"/>
  <c r="H563" i="72"/>
  <c r="H564" i="72"/>
  <c r="H565" i="72"/>
  <c r="H566" i="72"/>
  <c r="H567" i="72"/>
  <c r="H568" i="72"/>
  <c r="H569" i="72"/>
  <c r="H570" i="72"/>
  <c r="H571" i="72"/>
  <c r="H572" i="72"/>
  <c r="H573" i="72"/>
  <c r="H574" i="72"/>
  <c r="H575" i="72"/>
  <c r="H576" i="72"/>
  <c r="H577" i="72"/>
  <c r="H578" i="72"/>
  <c r="H579" i="72"/>
  <c r="H580" i="72"/>
  <c r="H581" i="72"/>
  <c r="H582" i="72"/>
  <c r="H583" i="72"/>
  <c r="H584" i="72"/>
  <c r="H585" i="72"/>
  <c r="H586" i="72"/>
  <c r="H587" i="72"/>
  <c r="H588" i="72"/>
  <c r="H589" i="72"/>
  <c r="H590" i="72"/>
  <c r="H591" i="72"/>
  <c r="H592" i="72"/>
  <c r="H593" i="72"/>
  <c r="H594" i="72"/>
  <c r="H595" i="72"/>
  <c r="H596" i="72"/>
  <c r="H597" i="72"/>
  <c r="H598" i="72"/>
  <c r="H599" i="72"/>
  <c r="H600" i="72"/>
  <c r="H601" i="72"/>
  <c r="H602" i="72"/>
  <c r="H603" i="72"/>
  <c r="H604" i="72"/>
  <c r="H605" i="72"/>
  <c r="H606" i="72"/>
  <c r="H607" i="72"/>
  <c r="H608" i="72"/>
  <c r="H609" i="72"/>
  <c r="H610" i="72"/>
  <c r="H611" i="72"/>
  <c r="H612" i="72"/>
  <c r="H613" i="72"/>
  <c r="H614" i="72"/>
  <c r="H615" i="72"/>
  <c r="H616" i="72"/>
  <c r="H617" i="72"/>
  <c r="H618" i="72"/>
  <c r="H619" i="72"/>
  <c r="H620" i="72"/>
  <c r="H621" i="72"/>
  <c r="H622" i="72"/>
  <c r="H623" i="72"/>
  <c r="H624" i="72"/>
  <c r="H625" i="72"/>
  <c r="H626" i="72"/>
  <c r="H627" i="72"/>
  <c r="H628" i="72"/>
  <c r="H629" i="72"/>
  <c r="H630" i="72"/>
  <c r="H631" i="72"/>
  <c r="H632" i="72"/>
  <c r="H633" i="72"/>
  <c r="H634" i="72"/>
  <c r="H635" i="72"/>
  <c r="H636" i="72"/>
  <c r="H637" i="72"/>
  <c r="H638" i="72"/>
  <c r="H639" i="72"/>
  <c r="H640" i="72"/>
  <c r="H641" i="72"/>
  <c r="H642" i="72"/>
  <c r="H643" i="72"/>
  <c r="H644" i="72"/>
  <c r="H645" i="72"/>
  <c r="H646" i="72"/>
  <c r="H647" i="72"/>
  <c r="H648" i="72"/>
  <c r="H649" i="72"/>
  <c r="H650" i="72"/>
  <c r="H651" i="72"/>
  <c r="H652" i="72"/>
  <c r="H653" i="72"/>
  <c r="H654" i="72"/>
  <c r="H655" i="72"/>
  <c r="H656" i="72"/>
  <c r="H657" i="72"/>
  <c r="H658" i="72"/>
  <c r="H659" i="72"/>
  <c r="H660" i="72"/>
  <c r="H661" i="72"/>
  <c r="H662" i="72"/>
  <c r="H663" i="72"/>
  <c r="H664" i="72"/>
  <c r="H665" i="72"/>
  <c r="H666" i="72"/>
  <c r="H667" i="72"/>
  <c r="H668" i="72"/>
  <c r="H669" i="72"/>
  <c r="H670" i="72"/>
  <c r="H671" i="72"/>
  <c r="H672" i="72"/>
  <c r="H673" i="72"/>
  <c r="H674" i="72"/>
  <c r="H675" i="72"/>
  <c r="H676" i="72"/>
  <c r="H677" i="72"/>
  <c r="H678" i="72"/>
  <c r="H679" i="72"/>
  <c r="H680" i="72"/>
  <c r="H681" i="72"/>
  <c r="H682" i="72"/>
  <c r="H683" i="72"/>
  <c r="H684" i="72"/>
  <c r="H685" i="72"/>
  <c r="H686" i="72"/>
  <c r="H687" i="72"/>
  <c r="H688" i="72"/>
  <c r="H689" i="72"/>
  <c r="H690" i="72"/>
  <c r="H691" i="72"/>
  <c r="H692" i="72"/>
  <c r="H693" i="72"/>
  <c r="H694" i="72"/>
  <c r="H695" i="72"/>
  <c r="H696" i="72"/>
  <c r="H697" i="72"/>
  <c r="H698" i="72"/>
  <c r="H699" i="72"/>
  <c r="H700" i="72"/>
  <c r="H701" i="72"/>
  <c r="H702" i="72"/>
  <c r="H703" i="72"/>
  <c r="H704" i="72"/>
  <c r="H705" i="72"/>
  <c r="H706" i="72"/>
  <c r="H707" i="72"/>
  <c r="H708" i="72"/>
  <c r="H709" i="72"/>
  <c r="H710" i="72"/>
  <c r="H711" i="72"/>
  <c r="H712" i="72"/>
  <c r="H713" i="72"/>
  <c r="H714" i="72"/>
  <c r="H715" i="72"/>
  <c r="H716" i="72"/>
  <c r="H717" i="72"/>
  <c r="H718" i="72"/>
  <c r="H719" i="72"/>
  <c r="H720" i="72"/>
  <c r="H721" i="72"/>
  <c r="H722" i="72"/>
  <c r="H723" i="72"/>
  <c r="H724" i="72"/>
  <c r="H725" i="72"/>
  <c r="H726" i="72"/>
  <c r="H727" i="72"/>
  <c r="H728" i="72"/>
  <c r="H729" i="72"/>
  <c r="H730" i="72"/>
  <c r="H731" i="72"/>
  <c r="H732" i="72"/>
  <c r="H733" i="72"/>
  <c r="H734" i="72"/>
  <c r="H735" i="72"/>
  <c r="H736" i="72"/>
  <c r="H737" i="72"/>
  <c r="H738" i="72"/>
  <c r="H739" i="72"/>
  <c r="H740" i="72"/>
  <c r="H741" i="72"/>
  <c r="H742" i="72"/>
  <c r="H743" i="72"/>
  <c r="H744" i="72"/>
  <c r="H745" i="72"/>
  <c r="H746" i="72"/>
  <c r="H747" i="72"/>
  <c r="H748" i="72"/>
  <c r="H749" i="72"/>
  <c r="H750" i="72"/>
  <c r="H751" i="72"/>
  <c r="H752" i="72"/>
  <c r="H753" i="72"/>
  <c r="H754" i="72"/>
  <c r="H755" i="72"/>
  <c r="H756" i="72"/>
  <c r="H757" i="72"/>
  <c r="H758" i="72"/>
  <c r="H759" i="72"/>
  <c r="H760" i="72"/>
  <c r="H761" i="72"/>
  <c r="H762" i="72"/>
  <c r="H763" i="72"/>
  <c r="H764" i="72"/>
  <c r="H765" i="72"/>
  <c r="H766" i="72"/>
  <c r="H767" i="72"/>
  <c r="H768" i="72"/>
  <c r="H769" i="72"/>
  <c r="H770" i="72"/>
  <c r="H771" i="72"/>
  <c r="H772" i="72"/>
  <c r="H773" i="72"/>
  <c r="H774" i="72"/>
  <c r="H775" i="72"/>
  <c r="H776" i="72"/>
  <c r="H777" i="72"/>
  <c r="H778" i="72"/>
  <c r="H779" i="72"/>
  <c r="H780" i="72"/>
  <c r="H781" i="72"/>
  <c r="H782" i="72"/>
  <c r="H783" i="72"/>
  <c r="H784" i="72"/>
  <c r="H785" i="72"/>
  <c r="H786" i="72"/>
  <c r="H787" i="72"/>
  <c r="H788" i="72"/>
  <c r="H789" i="72"/>
  <c r="H790" i="72"/>
  <c r="H791" i="72"/>
  <c r="H792" i="72"/>
  <c r="H793" i="72"/>
  <c r="H794" i="72"/>
  <c r="H795" i="72"/>
  <c r="H796" i="72"/>
  <c r="H797" i="72"/>
  <c r="H798" i="72"/>
  <c r="H799" i="72"/>
  <c r="H800" i="72"/>
  <c r="H801" i="72"/>
  <c r="H802" i="72"/>
  <c r="H803" i="72"/>
  <c r="H804" i="72"/>
  <c r="H805" i="72"/>
  <c r="H806" i="72"/>
  <c r="H807" i="72"/>
  <c r="H808" i="72"/>
  <c r="H809" i="72"/>
  <c r="H810" i="72"/>
  <c r="H811" i="72"/>
  <c r="H812" i="72"/>
  <c r="H813" i="72"/>
  <c r="H814" i="72"/>
  <c r="H815" i="72"/>
  <c r="H816" i="72"/>
  <c r="H817" i="72"/>
  <c r="H818" i="72"/>
  <c r="H819" i="72"/>
  <c r="H820" i="72"/>
  <c r="H821" i="72"/>
  <c r="H822" i="72"/>
  <c r="H823" i="72"/>
  <c r="H824" i="72"/>
  <c r="H825" i="72"/>
  <c r="H826" i="72"/>
  <c r="H827" i="72"/>
  <c r="H828" i="72"/>
  <c r="H829" i="72"/>
  <c r="H830" i="72"/>
  <c r="H831" i="72"/>
  <c r="H832" i="72"/>
  <c r="H833" i="72"/>
  <c r="H834" i="72"/>
  <c r="H835" i="72"/>
  <c r="H836" i="72"/>
  <c r="H837" i="72"/>
  <c r="H838" i="72"/>
  <c r="H839" i="72"/>
  <c r="H840" i="72"/>
  <c r="H841" i="72"/>
  <c r="H842" i="72"/>
  <c r="H843" i="72"/>
  <c r="H844" i="72"/>
  <c r="H845" i="72"/>
  <c r="H846" i="72"/>
  <c r="H847" i="72"/>
  <c r="H848" i="72"/>
  <c r="H849" i="72"/>
  <c r="H850" i="72"/>
  <c r="H851" i="72"/>
  <c r="H852" i="72"/>
  <c r="H853" i="72"/>
  <c r="H854" i="72"/>
  <c r="H855" i="72"/>
  <c r="H856" i="72"/>
  <c r="H857" i="72"/>
  <c r="H858" i="72"/>
  <c r="H859" i="72"/>
  <c r="H860" i="72"/>
  <c r="H861" i="72"/>
  <c r="H862" i="72"/>
  <c r="H863" i="72"/>
  <c r="H864" i="72"/>
  <c r="H865" i="72"/>
  <c r="H866" i="72"/>
  <c r="H867" i="72"/>
  <c r="H868" i="72"/>
  <c r="H869" i="72"/>
  <c r="H870" i="72"/>
  <c r="H871" i="72"/>
  <c r="H872" i="72"/>
  <c r="H873" i="72"/>
  <c r="H874" i="72"/>
  <c r="H875" i="72"/>
  <c r="H876" i="72"/>
  <c r="H877" i="72"/>
  <c r="H878" i="72"/>
  <c r="H879" i="72"/>
  <c r="H880" i="72"/>
  <c r="H881" i="72"/>
  <c r="H882" i="72"/>
  <c r="H883" i="72"/>
  <c r="H884" i="72"/>
  <c r="H885" i="72"/>
  <c r="H886" i="72"/>
  <c r="H887" i="72"/>
  <c r="H888" i="72"/>
  <c r="H889" i="72"/>
  <c r="H890" i="72"/>
  <c r="H891" i="72"/>
  <c r="H892" i="72"/>
  <c r="H893" i="72"/>
  <c r="H894" i="72"/>
  <c r="H895" i="72"/>
  <c r="H896" i="72"/>
  <c r="H897" i="72"/>
  <c r="H898" i="72"/>
  <c r="H899" i="72"/>
  <c r="H900" i="72"/>
  <c r="H901" i="72"/>
  <c r="H902" i="72"/>
  <c r="H903" i="72"/>
  <c r="H904" i="72"/>
  <c r="H905" i="72"/>
  <c r="H906" i="72"/>
  <c r="H907" i="72"/>
  <c r="H908" i="72"/>
  <c r="E3" i="71"/>
  <c r="E4" i="71"/>
  <c r="E5" i="71"/>
  <c r="E6" i="71"/>
  <c r="E7" i="71"/>
  <c r="E8" i="71"/>
  <c r="E9" i="71"/>
  <c r="E10" i="71"/>
  <c r="E11" i="71"/>
  <c r="E12" i="71"/>
  <c r="E13" i="71"/>
  <c r="E14" i="71"/>
  <c r="E15" i="71"/>
  <c r="E16" i="71"/>
  <c r="E17" i="71"/>
  <c r="E18" i="71"/>
  <c r="E19" i="71"/>
  <c r="E20" i="71"/>
  <c r="E21" i="71"/>
  <c r="E22" i="71"/>
  <c r="E23" i="71"/>
  <c r="E24" i="71"/>
  <c r="E25" i="71"/>
  <c r="E26" i="71"/>
  <c r="E27" i="71"/>
  <c r="E28" i="71"/>
  <c r="E29" i="71"/>
  <c r="E30" i="71"/>
  <c r="E31" i="71"/>
  <c r="E32" i="71"/>
  <c r="E33" i="71"/>
  <c r="E34" i="71"/>
  <c r="E35" i="71"/>
  <c r="E36" i="71"/>
  <c r="E37" i="71"/>
  <c r="E38" i="71"/>
  <c r="E39" i="71"/>
  <c r="E40" i="71"/>
  <c r="E41" i="71"/>
  <c r="E42" i="71"/>
  <c r="E43" i="71"/>
  <c r="E44" i="71"/>
  <c r="E45" i="71"/>
  <c r="E46" i="71"/>
  <c r="E47" i="71"/>
  <c r="E48" i="71"/>
  <c r="E49" i="71"/>
  <c r="E50" i="71"/>
  <c r="E51" i="71"/>
  <c r="E52" i="71"/>
  <c r="E53" i="71"/>
  <c r="E54" i="71"/>
  <c r="E2" i="71"/>
  <c r="D3" i="71"/>
  <c r="D4" i="71"/>
  <c r="D5" i="71"/>
  <c r="D6" i="71"/>
  <c r="D7" i="71"/>
  <c r="D8" i="71"/>
  <c r="D9" i="71"/>
  <c r="D10" i="71"/>
  <c r="D11" i="71"/>
  <c r="D12" i="71"/>
  <c r="D13" i="71"/>
  <c r="D14" i="71"/>
  <c r="D15" i="71"/>
  <c r="D16" i="71"/>
  <c r="D17" i="71"/>
  <c r="D18" i="71"/>
  <c r="D19" i="71"/>
  <c r="D20" i="71"/>
  <c r="D21" i="71"/>
  <c r="D22" i="71"/>
  <c r="D23" i="71"/>
  <c r="D24" i="71"/>
  <c r="D25" i="71"/>
  <c r="D26" i="71"/>
  <c r="D27" i="71"/>
  <c r="D28" i="71"/>
  <c r="D29" i="71"/>
  <c r="D30" i="71"/>
  <c r="D31" i="71"/>
  <c r="D32" i="71"/>
  <c r="D33" i="71"/>
  <c r="D34" i="71"/>
  <c r="D35" i="71"/>
  <c r="D36" i="71"/>
  <c r="D37" i="71"/>
  <c r="D38" i="71"/>
  <c r="D39" i="71"/>
  <c r="D40" i="71"/>
  <c r="D41" i="71"/>
  <c r="D42" i="71"/>
  <c r="D43" i="71"/>
  <c r="D44" i="71"/>
  <c r="D45" i="71"/>
  <c r="D46" i="71"/>
  <c r="D47" i="71"/>
  <c r="D48" i="71"/>
  <c r="D49" i="71"/>
  <c r="D50" i="71"/>
  <c r="D51" i="71"/>
  <c r="D52" i="71"/>
  <c r="D53" i="71"/>
  <c r="D54" i="71"/>
  <c r="D2" i="71"/>
  <c r="C2" i="71"/>
  <c r="C3" i="7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D2" i="72"/>
  <c r="D3" i="72"/>
  <c r="D4" i="72"/>
  <c r="D5" i="72"/>
  <c r="D6" i="72"/>
  <c r="D7" i="72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D39" i="72"/>
  <c r="D40" i="72"/>
  <c r="D41" i="72"/>
  <c r="D42" i="72"/>
  <c r="D43" i="72"/>
  <c r="D44" i="72"/>
  <c r="D45" i="72"/>
  <c r="D46" i="72"/>
  <c r="D47" i="72"/>
  <c r="D48" i="72"/>
  <c r="D49" i="72"/>
  <c r="D50" i="72"/>
  <c r="D51" i="72"/>
  <c r="D52" i="72"/>
  <c r="D53" i="72"/>
  <c r="D54" i="72"/>
  <c r="D55" i="72"/>
  <c r="D56" i="72"/>
  <c r="D57" i="72"/>
  <c r="D58" i="72"/>
  <c r="D59" i="72"/>
  <c r="D60" i="72"/>
  <c r="D61" i="72"/>
  <c r="D62" i="72"/>
  <c r="D63" i="72"/>
  <c r="D64" i="72"/>
  <c r="D65" i="72"/>
  <c r="D66" i="72"/>
  <c r="D67" i="72"/>
  <c r="D68" i="72"/>
  <c r="D69" i="72"/>
  <c r="D70" i="72"/>
  <c r="D71" i="72"/>
  <c r="D72" i="72"/>
  <c r="D73" i="72"/>
  <c r="D74" i="72"/>
  <c r="D75" i="72"/>
  <c r="D76" i="72"/>
  <c r="D77" i="72"/>
  <c r="D78" i="72"/>
  <c r="D79" i="72"/>
  <c r="D80" i="72"/>
  <c r="D81" i="72"/>
  <c r="D82" i="72"/>
  <c r="D83" i="72"/>
  <c r="D84" i="72"/>
  <c r="D85" i="72"/>
  <c r="D86" i="72"/>
  <c r="D87" i="72"/>
  <c r="D88" i="72"/>
  <c r="D89" i="72"/>
  <c r="D90" i="72"/>
  <c r="D91" i="72"/>
  <c r="D92" i="72"/>
  <c r="D93" i="72"/>
  <c r="D94" i="72"/>
  <c r="D95" i="72"/>
  <c r="D96" i="72"/>
  <c r="D97" i="72"/>
  <c r="D98" i="72"/>
  <c r="D99" i="72"/>
  <c r="D100" i="72"/>
  <c r="D101" i="72"/>
  <c r="D102" i="72"/>
  <c r="D103" i="72"/>
  <c r="D104" i="72"/>
  <c r="D105" i="72"/>
  <c r="D106" i="72"/>
  <c r="D107" i="72"/>
  <c r="D108" i="72"/>
  <c r="D109" i="72"/>
  <c r="D110" i="72"/>
  <c r="D111" i="72"/>
  <c r="D112" i="72"/>
  <c r="D113" i="72"/>
  <c r="D114" i="72"/>
  <c r="D115" i="72"/>
  <c r="D116" i="72"/>
  <c r="D117" i="72"/>
  <c r="D118" i="72"/>
  <c r="D119" i="72"/>
  <c r="D120" i="72"/>
  <c r="D121" i="72"/>
  <c r="D122" i="72"/>
  <c r="D123" i="72"/>
  <c r="D124" i="72"/>
  <c r="D125" i="72"/>
  <c r="D126" i="72"/>
  <c r="D127" i="72"/>
  <c r="D128" i="72"/>
  <c r="D129" i="72"/>
  <c r="D130" i="72"/>
  <c r="D131" i="72"/>
  <c r="D132" i="72"/>
  <c r="D133" i="72"/>
  <c r="D134" i="72"/>
  <c r="D135" i="72"/>
  <c r="D136" i="72"/>
  <c r="D137" i="72"/>
  <c r="D138" i="72"/>
  <c r="D139" i="72"/>
  <c r="D140" i="72"/>
  <c r="D141" i="72"/>
  <c r="D142" i="72"/>
  <c r="D143" i="72"/>
  <c r="D144" i="72"/>
  <c r="D145" i="72"/>
  <c r="D146" i="72"/>
  <c r="D147" i="72"/>
  <c r="D148" i="72"/>
  <c r="D149" i="72"/>
  <c r="D150" i="72"/>
  <c r="D151" i="72"/>
  <c r="D152" i="72"/>
  <c r="D153" i="72"/>
  <c r="D154" i="72"/>
  <c r="D155" i="72"/>
  <c r="D156" i="72"/>
  <c r="D157" i="72"/>
  <c r="D158" i="72"/>
  <c r="D159" i="72"/>
  <c r="D160" i="72"/>
  <c r="D161" i="72"/>
  <c r="D162" i="72"/>
  <c r="D163" i="72"/>
  <c r="D164" i="72"/>
  <c r="D165" i="72"/>
  <c r="D166" i="72"/>
  <c r="D167" i="72"/>
  <c r="D168" i="72"/>
  <c r="D169" i="72"/>
  <c r="D170" i="72"/>
  <c r="D171" i="72"/>
  <c r="D172" i="72"/>
  <c r="D173" i="72"/>
  <c r="D174" i="72"/>
  <c r="D175" i="72"/>
  <c r="D176" i="72"/>
  <c r="D177" i="72"/>
  <c r="D178" i="72"/>
  <c r="D179" i="72"/>
  <c r="D180" i="72"/>
  <c r="D181" i="72"/>
  <c r="D182" i="72"/>
  <c r="D183" i="72"/>
  <c r="D184" i="72"/>
  <c r="D185" i="72"/>
  <c r="D186" i="72"/>
  <c r="D187" i="72"/>
  <c r="D188" i="72"/>
  <c r="D189" i="72"/>
  <c r="D190" i="72"/>
  <c r="D191" i="72"/>
  <c r="D192" i="72"/>
  <c r="D193" i="72"/>
  <c r="D194" i="72"/>
  <c r="D195" i="72"/>
  <c r="D196" i="72"/>
  <c r="D197" i="72"/>
  <c r="D198" i="72"/>
  <c r="D199" i="72"/>
  <c r="D200" i="72"/>
  <c r="D201" i="72"/>
  <c r="D202" i="72"/>
  <c r="D203" i="72"/>
  <c r="D204" i="72"/>
  <c r="D205" i="72"/>
  <c r="D206" i="72"/>
  <c r="D207" i="72"/>
  <c r="D208" i="72"/>
  <c r="D209" i="72"/>
  <c r="D210" i="72"/>
  <c r="D211" i="72"/>
  <c r="D212" i="72"/>
  <c r="D213" i="72"/>
  <c r="D214" i="72"/>
  <c r="D215" i="72"/>
  <c r="D216" i="72"/>
  <c r="D217" i="72"/>
  <c r="D218" i="72"/>
  <c r="D219" i="72"/>
  <c r="D220" i="72"/>
  <c r="D221" i="72"/>
  <c r="D222" i="72"/>
  <c r="D223" i="72"/>
  <c r="D224" i="72"/>
  <c r="D225" i="72"/>
  <c r="D226" i="72"/>
  <c r="D227" i="72"/>
  <c r="D228" i="72"/>
  <c r="D229" i="72"/>
  <c r="D230" i="72"/>
  <c r="D231" i="72"/>
  <c r="D232" i="72"/>
  <c r="D233" i="72"/>
  <c r="D234" i="72"/>
  <c r="D235" i="72"/>
  <c r="D236" i="72"/>
  <c r="D237" i="72"/>
  <c r="D238" i="72"/>
  <c r="D239" i="72"/>
  <c r="D240" i="72"/>
  <c r="D241" i="72"/>
  <c r="D242" i="72"/>
  <c r="D243" i="72"/>
  <c r="D244" i="72"/>
  <c r="D245" i="72"/>
  <c r="D246" i="72"/>
  <c r="D247" i="72"/>
  <c r="D248" i="72"/>
  <c r="D249" i="72"/>
  <c r="D250" i="72"/>
  <c r="D251" i="72"/>
  <c r="D252" i="72"/>
  <c r="D253" i="72"/>
  <c r="D254" i="72"/>
  <c r="D255" i="72"/>
  <c r="D256" i="72"/>
  <c r="D257" i="72"/>
  <c r="D258" i="72"/>
  <c r="D259" i="72"/>
  <c r="D260" i="72"/>
  <c r="D261" i="72"/>
  <c r="D262" i="72"/>
  <c r="D263" i="72"/>
  <c r="D264" i="72"/>
  <c r="D265" i="72"/>
  <c r="D266" i="72"/>
  <c r="D267" i="72"/>
  <c r="D268" i="72"/>
  <c r="D269" i="72"/>
  <c r="D270" i="72"/>
  <c r="D271" i="72"/>
  <c r="D272" i="72"/>
  <c r="D273" i="72"/>
  <c r="D274" i="72"/>
  <c r="D275" i="72"/>
  <c r="D276" i="72"/>
  <c r="D277" i="72"/>
  <c r="D278" i="72"/>
  <c r="D279" i="72"/>
  <c r="D280" i="72"/>
  <c r="D281" i="72"/>
  <c r="D282" i="72"/>
  <c r="D283" i="72"/>
  <c r="D284" i="72"/>
  <c r="D285" i="72"/>
  <c r="D286" i="72"/>
  <c r="D287" i="72"/>
  <c r="D288" i="72"/>
  <c r="D289" i="72"/>
  <c r="D290" i="72"/>
  <c r="D291" i="72"/>
  <c r="D292" i="72"/>
  <c r="D293" i="72"/>
  <c r="D294" i="72"/>
  <c r="D295" i="72"/>
  <c r="D296" i="72"/>
  <c r="D297" i="72"/>
  <c r="D298" i="72"/>
  <c r="D299" i="72"/>
  <c r="D300" i="72"/>
  <c r="D301" i="72"/>
  <c r="D302" i="72"/>
  <c r="D303" i="72"/>
  <c r="D304" i="72"/>
  <c r="D305" i="72"/>
  <c r="D306" i="72"/>
  <c r="D307" i="72"/>
  <c r="D308" i="72"/>
  <c r="D309" i="72"/>
  <c r="D310" i="72"/>
  <c r="D311" i="72"/>
  <c r="D312" i="72"/>
  <c r="D313" i="72"/>
  <c r="D314" i="72"/>
  <c r="D315" i="72"/>
  <c r="D316" i="72"/>
  <c r="D317" i="72"/>
  <c r="D318" i="72"/>
  <c r="D319" i="72"/>
  <c r="D320" i="72"/>
  <c r="D321" i="72"/>
  <c r="D322" i="72"/>
  <c r="D323" i="72"/>
  <c r="D324" i="72"/>
  <c r="D325" i="72"/>
  <c r="D326" i="72"/>
  <c r="D327" i="72"/>
  <c r="D328" i="72"/>
  <c r="D329" i="72"/>
  <c r="D330" i="72"/>
  <c r="D331" i="72"/>
  <c r="D332" i="72"/>
  <c r="D333" i="72"/>
  <c r="D334" i="72"/>
  <c r="D335" i="72"/>
  <c r="D336" i="72"/>
  <c r="D337" i="72"/>
  <c r="D338" i="72"/>
  <c r="D339" i="72"/>
  <c r="D340" i="72"/>
  <c r="D341" i="72"/>
  <c r="D342" i="72"/>
  <c r="D343" i="72"/>
  <c r="D344" i="72"/>
  <c r="D345" i="72"/>
  <c r="D346" i="72"/>
  <c r="D347" i="72"/>
  <c r="D348" i="72"/>
  <c r="D349" i="72"/>
  <c r="D350" i="72"/>
  <c r="D351" i="72"/>
  <c r="D352" i="72"/>
  <c r="D353" i="72"/>
  <c r="D354" i="72"/>
  <c r="D355" i="72"/>
  <c r="D356" i="72"/>
  <c r="D357" i="72"/>
  <c r="D358" i="72"/>
  <c r="D359" i="72"/>
  <c r="D360" i="72"/>
  <c r="D361" i="72"/>
  <c r="D362" i="72"/>
  <c r="D363" i="72"/>
  <c r="D364" i="72"/>
  <c r="D365" i="72"/>
  <c r="D366" i="72"/>
  <c r="D367" i="72"/>
  <c r="D368" i="72"/>
  <c r="D369" i="72"/>
  <c r="D370" i="72"/>
  <c r="D371" i="72"/>
  <c r="D372" i="72"/>
  <c r="D373" i="72"/>
  <c r="D374" i="72"/>
  <c r="D375" i="72"/>
  <c r="D376" i="72"/>
  <c r="D377" i="72"/>
  <c r="D378" i="72"/>
  <c r="D379" i="72"/>
  <c r="D380" i="72"/>
  <c r="D381" i="72"/>
  <c r="D382" i="72"/>
  <c r="D383" i="72"/>
  <c r="D384" i="72"/>
  <c r="D385" i="72"/>
  <c r="D386" i="72"/>
  <c r="D387" i="72"/>
  <c r="D388" i="72"/>
  <c r="D389" i="72"/>
  <c r="D390" i="72"/>
  <c r="D391" i="72"/>
  <c r="D392" i="72"/>
  <c r="D393" i="72"/>
  <c r="D394" i="72"/>
  <c r="D395" i="72"/>
  <c r="D396" i="72"/>
  <c r="D397" i="72"/>
  <c r="D398" i="72"/>
  <c r="D399" i="72"/>
  <c r="D400" i="72"/>
  <c r="D401" i="72"/>
  <c r="D402" i="72"/>
  <c r="D403" i="72"/>
  <c r="D404" i="72"/>
  <c r="D405" i="72"/>
  <c r="D406" i="72"/>
  <c r="D407" i="72"/>
  <c r="D408" i="72"/>
  <c r="D409" i="72"/>
  <c r="D410" i="72"/>
  <c r="D411" i="72"/>
  <c r="D412" i="72"/>
  <c r="D413" i="72"/>
  <c r="D414" i="72"/>
  <c r="D415" i="72"/>
  <c r="D416" i="72"/>
  <c r="D417" i="72"/>
  <c r="D418" i="72"/>
  <c r="D419" i="72"/>
  <c r="D420" i="72"/>
  <c r="D421" i="72"/>
  <c r="D422" i="72"/>
  <c r="D423" i="72"/>
  <c r="D424" i="72"/>
  <c r="D425" i="72"/>
  <c r="D426" i="72"/>
  <c r="D427" i="72"/>
  <c r="D428" i="72"/>
  <c r="D429" i="72"/>
  <c r="D430" i="72"/>
  <c r="D431" i="72"/>
  <c r="D432" i="72"/>
  <c r="D433" i="72"/>
  <c r="D434" i="72"/>
  <c r="D435" i="72"/>
  <c r="D436" i="72"/>
  <c r="D437" i="72"/>
  <c r="D438" i="72"/>
  <c r="D439" i="72"/>
  <c r="D440" i="72"/>
  <c r="D441" i="72"/>
  <c r="D442" i="72"/>
  <c r="D443" i="72"/>
  <c r="D444" i="72"/>
  <c r="D445" i="72"/>
  <c r="D446" i="72"/>
  <c r="D447" i="72"/>
  <c r="D448" i="72"/>
  <c r="D449" i="72"/>
  <c r="D450" i="72"/>
  <c r="D451" i="72"/>
  <c r="D452" i="72"/>
  <c r="D453" i="72"/>
  <c r="D454" i="72"/>
  <c r="D455" i="72"/>
  <c r="D456" i="72"/>
  <c r="D457" i="72"/>
  <c r="D458" i="72"/>
  <c r="D459" i="72"/>
  <c r="D460" i="72"/>
  <c r="D461" i="72"/>
  <c r="D462" i="72"/>
  <c r="D463" i="72"/>
  <c r="D464" i="72"/>
  <c r="D465" i="72"/>
  <c r="D466" i="72"/>
  <c r="D467" i="72"/>
  <c r="D468" i="72"/>
  <c r="D469" i="72"/>
  <c r="D470" i="72"/>
  <c r="D471" i="72"/>
  <c r="D472" i="72"/>
  <c r="D473" i="72"/>
  <c r="D474" i="72"/>
  <c r="D475" i="72"/>
  <c r="D476" i="72"/>
  <c r="D477" i="72"/>
  <c r="D478" i="72"/>
  <c r="D479" i="72"/>
  <c r="D480" i="72"/>
  <c r="D481" i="72"/>
  <c r="D482" i="72"/>
  <c r="D483" i="72"/>
  <c r="D484" i="72"/>
  <c r="D485" i="72"/>
  <c r="D486" i="72"/>
  <c r="D487" i="72"/>
  <c r="D488" i="72"/>
  <c r="D489" i="72"/>
  <c r="D490" i="72"/>
  <c r="D491" i="72"/>
  <c r="D492" i="72"/>
  <c r="D493" i="72"/>
  <c r="D494" i="72"/>
  <c r="D495" i="72"/>
  <c r="D496" i="72"/>
  <c r="D497" i="72"/>
  <c r="D498" i="72"/>
  <c r="D499" i="72"/>
  <c r="D500" i="72"/>
  <c r="D501" i="72"/>
  <c r="D502" i="72"/>
  <c r="D503" i="72"/>
  <c r="D504" i="72"/>
  <c r="D505" i="72"/>
  <c r="D506" i="72"/>
  <c r="D507" i="72"/>
  <c r="D508" i="72"/>
  <c r="D509" i="72"/>
  <c r="D510" i="72"/>
  <c r="D511" i="72"/>
  <c r="D512" i="72"/>
  <c r="D513" i="72"/>
  <c r="D514" i="72"/>
  <c r="D515" i="72"/>
  <c r="D516" i="72"/>
  <c r="D517" i="72"/>
  <c r="D518" i="72"/>
  <c r="D519" i="72"/>
  <c r="D520" i="72"/>
  <c r="D521" i="72"/>
  <c r="D522" i="72"/>
  <c r="D523" i="72"/>
  <c r="D524" i="72"/>
  <c r="D525" i="72"/>
  <c r="D526" i="72"/>
  <c r="D527" i="72"/>
  <c r="D528" i="72"/>
  <c r="D529" i="72"/>
  <c r="D530" i="72"/>
  <c r="D531" i="72"/>
  <c r="D532" i="72"/>
  <c r="D533" i="72"/>
  <c r="D534" i="72"/>
  <c r="D535" i="72"/>
  <c r="D536" i="72"/>
  <c r="D537" i="72"/>
  <c r="D538" i="72"/>
  <c r="D539" i="72"/>
  <c r="D540" i="72"/>
  <c r="D541" i="72"/>
  <c r="D542" i="72"/>
  <c r="D543" i="72"/>
  <c r="D544" i="72"/>
  <c r="D545" i="72"/>
  <c r="D546" i="72"/>
  <c r="D547" i="72"/>
  <c r="D548" i="72"/>
  <c r="D549" i="72"/>
  <c r="D550" i="72"/>
  <c r="D551" i="72"/>
  <c r="D552" i="72"/>
  <c r="D553" i="72"/>
  <c r="D554" i="72"/>
  <c r="D555" i="72"/>
  <c r="D556" i="72"/>
  <c r="D557" i="72"/>
  <c r="D558" i="72"/>
  <c r="D559" i="72"/>
  <c r="D560" i="72"/>
  <c r="D561" i="72"/>
  <c r="D562" i="72"/>
  <c r="D563" i="72"/>
  <c r="D564" i="72"/>
  <c r="D565" i="72"/>
  <c r="D566" i="72"/>
  <c r="D567" i="72"/>
  <c r="D568" i="72"/>
  <c r="D569" i="72"/>
  <c r="D570" i="72"/>
  <c r="D571" i="72"/>
  <c r="D572" i="72"/>
  <c r="D573" i="72"/>
  <c r="D574" i="72"/>
  <c r="D575" i="72"/>
  <c r="D576" i="72"/>
  <c r="D577" i="72"/>
  <c r="D578" i="72"/>
  <c r="D579" i="72"/>
  <c r="D580" i="72"/>
  <c r="D581" i="72"/>
  <c r="D582" i="72"/>
  <c r="D583" i="72"/>
  <c r="D584" i="72"/>
  <c r="D585" i="72"/>
  <c r="D586" i="72"/>
  <c r="D587" i="72"/>
  <c r="D588" i="72"/>
  <c r="D589" i="72"/>
  <c r="D590" i="72"/>
  <c r="D591" i="72"/>
  <c r="D592" i="72"/>
  <c r="D593" i="72"/>
  <c r="D594" i="72"/>
  <c r="D595" i="72"/>
  <c r="D596" i="72"/>
  <c r="D597" i="72"/>
  <c r="D598" i="72"/>
  <c r="D599" i="72"/>
  <c r="D600" i="72"/>
  <c r="D601" i="72"/>
  <c r="D602" i="72"/>
  <c r="D603" i="72"/>
  <c r="D604" i="72"/>
  <c r="D605" i="72"/>
  <c r="D606" i="72"/>
  <c r="D607" i="72"/>
  <c r="D608" i="72"/>
  <c r="D609" i="72"/>
  <c r="D610" i="72"/>
  <c r="D611" i="72"/>
  <c r="D612" i="72"/>
  <c r="D613" i="72"/>
  <c r="D614" i="72"/>
  <c r="D615" i="72"/>
  <c r="D616" i="72"/>
  <c r="D617" i="72"/>
  <c r="D618" i="72"/>
  <c r="D619" i="72"/>
  <c r="D620" i="72"/>
  <c r="D621" i="72"/>
  <c r="D622" i="72"/>
  <c r="D623" i="72"/>
  <c r="D624" i="72"/>
  <c r="D625" i="72"/>
  <c r="D626" i="72"/>
  <c r="D627" i="72"/>
  <c r="D628" i="72"/>
  <c r="D629" i="72"/>
  <c r="D630" i="72"/>
  <c r="D631" i="72"/>
  <c r="D632" i="72"/>
  <c r="D633" i="72"/>
  <c r="D634" i="72"/>
  <c r="D635" i="72"/>
  <c r="D636" i="72"/>
  <c r="D637" i="72"/>
  <c r="D638" i="72"/>
  <c r="D639" i="72"/>
  <c r="D640" i="72"/>
  <c r="D641" i="72"/>
  <c r="D642" i="72"/>
  <c r="D643" i="72"/>
  <c r="D644" i="72"/>
  <c r="D645" i="72"/>
  <c r="D646" i="72"/>
  <c r="D647" i="72"/>
  <c r="D648" i="72"/>
  <c r="D649" i="72"/>
  <c r="D650" i="72"/>
  <c r="D651" i="72"/>
  <c r="D652" i="72"/>
  <c r="D653" i="72"/>
  <c r="D654" i="72"/>
  <c r="D655" i="72"/>
  <c r="D656" i="72"/>
  <c r="D657" i="72"/>
  <c r="D658" i="72"/>
  <c r="D659" i="72"/>
  <c r="D660" i="72"/>
  <c r="D661" i="72"/>
  <c r="D662" i="72"/>
  <c r="D663" i="72"/>
  <c r="D664" i="72"/>
  <c r="D665" i="72"/>
  <c r="D666" i="72"/>
  <c r="D667" i="72"/>
  <c r="D668" i="72"/>
  <c r="D669" i="72"/>
  <c r="D670" i="72"/>
  <c r="D671" i="72"/>
  <c r="D672" i="72"/>
  <c r="D673" i="72"/>
  <c r="D674" i="72"/>
  <c r="D675" i="72"/>
  <c r="D676" i="72"/>
  <c r="D677" i="72"/>
  <c r="D678" i="72"/>
  <c r="D679" i="72"/>
  <c r="D680" i="72"/>
  <c r="D681" i="72"/>
  <c r="D682" i="72"/>
  <c r="D683" i="72"/>
  <c r="D684" i="72"/>
  <c r="D685" i="72"/>
  <c r="D686" i="72"/>
  <c r="D687" i="72"/>
  <c r="D688" i="72"/>
  <c r="D689" i="72"/>
  <c r="D690" i="72"/>
  <c r="D691" i="72"/>
  <c r="D692" i="72"/>
  <c r="D693" i="72"/>
  <c r="D694" i="72"/>
  <c r="D695" i="72"/>
  <c r="D696" i="72"/>
  <c r="D697" i="72"/>
  <c r="D698" i="72"/>
  <c r="D699" i="72"/>
  <c r="D700" i="72"/>
  <c r="D701" i="72"/>
  <c r="D702" i="72"/>
  <c r="D703" i="72"/>
  <c r="D704" i="72"/>
  <c r="D705" i="72"/>
  <c r="D706" i="72"/>
  <c r="D707" i="72"/>
  <c r="D708" i="72"/>
  <c r="D709" i="72"/>
  <c r="D710" i="72"/>
  <c r="D711" i="72"/>
  <c r="D712" i="72"/>
  <c r="D713" i="72"/>
  <c r="D714" i="72"/>
  <c r="D715" i="72"/>
  <c r="D716" i="72"/>
  <c r="D717" i="72"/>
  <c r="D718" i="72"/>
  <c r="D719" i="72"/>
  <c r="D720" i="72"/>
  <c r="D721" i="72"/>
  <c r="D722" i="72"/>
  <c r="D723" i="72"/>
  <c r="D724" i="72"/>
  <c r="D725" i="72"/>
  <c r="D726" i="72"/>
  <c r="D727" i="72"/>
  <c r="D728" i="72"/>
  <c r="D729" i="72"/>
  <c r="D730" i="72"/>
  <c r="D731" i="72"/>
  <c r="D732" i="72"/>
  <c r="D733" i="72"/>
  <c r="D734" i="72"/>
  <c r="D735" i="72"/>
  <c r="D736" i="72"/>
  <c r="D737" i="72"/>
  <c r="D738" i="72"/>
  <c r="D739" i="72"/>
  <c r="D740" i="72"/>
  <c r="D741" i="72"/>
  <c r="D742" i="72"/>
  <c r="D743" i="72"/>
  <c r="D744" i="72"/>
  <c r="D745" i="72"/>
  <c r="D746" i="72"/>
  <c r="D747" i="72"/>
  <c r="D748" i="72"/>
  <c r="D749" i="72"/>
  <c r="D750" i="72"/>
  <c r="D751" i="72"/>
  <c r="D752" i="72"/>
  <c r="D753" i="72"/>
  <c r="D754" i="72"/>
  <c r="D755" i="72"/>
  <c r="D756" i="72"/>
  <c r="D757" i="72"/>
  <c r="D758" i="72"/>
  <c r="D759" i="72"/>
  <c r="D760" i="72"/>
  <c r="D761" i="72"/>
  <c r="D762" i="72"/>
  <c r="D763" i="72"/>
  <c r="D764" i="72"/>
  <c r="D765" i="72"/>
  <c r="D766" i="72"/>
  <c r="D767" i="72"/>
  <c r="D768" i="72"/>
  <c r="D769" i="72"/>
  <c r="D770" i="72"/>
  <c r="D771" i="72"/>
  <c r="D772" i="72"/>
  <c r="D773" i="72"/>
  <c r="D774" i="72"/>
  <c r="D775" i="72"/>
  <c r="D776" i="72"/>
  <c r="D777" i="72"/>
  <c r="D778" i="72"/>
  <c r="D779" i="72"/>
  <c r="D780" i="72"/>
  <c r="D781" i="72"/>
  <c r="D782" i="72"/>
  <c r="D783" i="72"/>
  <c r="D784" i="72"/>
  <c r="D785" i="72"/>
  <c r="D786" i="72"/>
  <c r="D787" i="72"/>
  <c r="D788" i="72"/>
  <c r="D789" i="72"/>
  <c r="D790" i="72"/>
  <c r="D791" i="72"/>
  <c r="D792" i="72"/>
  <c r="D793" i="72"/>
  <c r="D794" i="72"/>
  <c r="D795" i="72"/>
  <c r="D796" i="72"/>
  <c r="D797" i="72"/>
  <c r="D798" i="72"/>
  <c r="D799" i="72"/>
  <c r="D800" i="72"/>
  <c r="D801" i="72"/>
  <c r="D802" i="72"/>
  <c r="D803" i="72"/>
  <c r="D804" i="72"/>
  <c r="D805" i="72"/>
  <c r="D806" i="72"/>
  <c r="D807" i="72"/>
  <c r="D808" i="72"/>
  <c r="D809" i="72"/>
  <c r="D810" i="72"/>
  <c r="D811" i="72"/>
  <c r="D812" i="72"/>
  <c r="D813" i="72"/>
  <c r="D814" i="72"/>
  <c r="D815" i="72"/>
  <c r="D816" i="72"/>
  <c r="D817" i="72"/>
  <c r="D818" i="72"/>
  <c r="D819" i="72"/>
  <c r="D820" i="72"/>
  <c r="D821" i="72"/>
  <c r="D822" i="72"/>
  <c r="D823" i="72"/>
  <c r="D824" i="72"/>
  <c r="D825" i="72"/>
  <c r="D826" i="72"/>
  <c r="D827" i="72"/>
  <c r="D828" i="72"/>
  <c r="D829" i="72"/>
  <c r="D830" i="72"/>
  <c r="D831" i="72"/>
  <c r="D832" i="72"/>
  <c r="D833" i="72"/>
  <c r="D834" i="72"/>
  <c r="D835" i="72"/>
  <c r="D836" i="72"/>
  <c r="D837" i="72"/>
  <c r="D838" i="72"/>
  <c r="D839" i="72"/>
  <c r="D840" i="72"/>
  <c r="D841" i="72"/>
  <c r="D842" i="72"/>
  <c r="D843" i="72"/>
  <c r="D844" i="72"/>
  <c r="D845" i="72"/>
  <c r="D846" i="72"/>
  <c r="D847" i="72"/>
  <c r="D848" i="72"/>
  <c r="D849" i="72"/>
  <c r="D850" i="72"/>
  <c r="D851" i="72"/>
  <c r="D852" i="72"/>
  <c r="D853" i="72"/>
  <c r="D854" i="72"/>
  <c r="D855" i="72"/>
  <c r="D856" i="72"/>
  <c r="D857" i="72"/>
  <c r="D858" i="72"/>
  <c r="D859" i="72"/>
  <c r="D860" i="72"/>
  <c r="D861" i="72"/>
  <c r="D862" i="72"/>
  <c r="D863" i="72"/>
  <c r="D864" i="72"/>
  <c r="D865" i="72"/>
  <c r="D866" i="72"/>
  <c r="D867" i="72"/>
  <c r="D868" i="72"/>
  <c r="D869" i="72"/>
  <c r="D870" i="72"/>
  <c r="D871" i="72"/>
  <c r="D872" i="72"/>
  <c r="D873" i="72"/>
  <c r="D874" i="72"/>
  <c r="D875" i="72"/>
  <c r="D876" i="72"/>
  <c r="D877" i="72"/>
  <c r="D878" i="72"/>
  <c r="D879" i="72"/>
  <c r="D880" i="72"/>
  <c r="D881" i="72"/>
  <c r="D882" i="72"/>
  <c r="D883" i="72"/>
  <c r="D884" i="72"/>
  <c r="D885" i="72"/>
  <c r="D886" i="72"/>
  <c r="D887" i="72"/>
  <c r="D888" i="72"/>
  <c r="D889" i="72"/>
  <c r="D890" i="72"/>
  <c r="D891" i="72"/>
  <c r="D892" i="72"/>
  <c r="D893" i="72"/>
  <c r="D894" i="72"/>
  <c r="D895" i="72"/>
  <c r="D896" i="72"/>
  <c r="D897" i="72"/>
  <c r="D898" i="72"/>
  <c r="D899" i="72"/>
  <c r="D900" i="72"/>
  <c r="D901" i="72"/>
  <c r="D902" i="72"/>
  <c r="D903" i="72"/>
  <c r="D904" i="72"/>
  <c r="D905" i="72"/>
  <c r="D906" i="72"/>
  <c r="D907" i="72"/>
  <c r="D908" i="72"/>
  <c r="F40" i="79" l="1"/>
  <c r="D39" i="79"/>
  <c r="F41" i="79"/>
  <c r="D40" i="79"/>
  <c r="B39" i="79"/>
  <c r="G42" i="79"/>
  <c r="E41" i="79"/>
  <c r="C40" i="79"/>
  <c r="G41" i="79"/>
  <c r="E40" i="79"/>
  <c r="C39" i="79"/>
  <c r="C41" i="79"/>
  <c r="F39" i="79"/>
  <c r="G39" i="79"/>
  <c r="P40" i="79"/>
  <c r="P42" i="79"/>
  <c r="C25" i="79"/>
  <c r="E34" i="79"/>
  <c r="D25" i="79"/>
  <c r="E25" i="79"/>
  <c r="E43" i="79" s="1"/>
  <c r="P24" i="79"/>
  <c r="P21" i="79"/>
  <c r="G25" i="79"/>
  <c r="P23" i="79"/>
  <c r="Q21" i="79"/>
  <c r="P22" i="79"/>
  <c r="Q24" i="79"/>
  <c r="B25" i="79"/>
  <c r="Q23" i="79"/>
  <c r="Q22" i="79"/>
  <c r="F25" i="79"/>
  <c r="D34" i="79"/>
  <c r="F34" i="79"/>
  <c r="Q33" i="79"/>
  <c r="B34" i="79"/>
  <c r="G34" i="79"/>
  <c r="H9" i="79" s="1"/>
  <c r="I12" i="79" s="1"/>
  <c r="P33" i="79"/>
  <c r="R34" i="77"/>
  <c r="T34" i="77" s="1"/>
  <c r="U34" i="77" s="1"/>
  <c r="R32" i="77"/>
  <c r="T32" i="77" s="1"/>
  <c r="U32" i="77" s="1"/>
  <c r="G123" i="77"/>
  <c r="D123" i="77"/>
  <c r="F123" i="77"/>
  <c r="C113" i="77"/>
  <c r="B113" i="77"/>
  <c r="B119" i="77"/>
  <c r="B123" i="77" s="1"/>
  <c r="C119" i="77"/>
  <c r="C123" i="77" s="1"/>
  <c r="G113" i="77"/>
  <c r="F113" i="77"/>
  <c r="E113" i="77"/>
  <c r="D113" i="77"/>
  <c r="S36" i="77"/>
  <c r="S35" i="77"/>
  <c r="S33" i="77"/>
  <c r="U35" i="77"/>
  <c r="U33" i="77"/>
  <c r="Q4" i="71"/>
  <c r="Q3" i="71"/>
  <c r="Q2" i="71"/>
  <c r="Q5" i="71"/>
  <c r="Q40" i="79" l="1"/>
  <c r="Q42" i="79"/>
  <c r="B43" i="79"/>
  <c r="F43" i="79"/>
  <c r="Q39" i="79"/>
  <c r="P39" i="79"/>
  <c r="P43" i="79" s="1"/>
  <c r="Q41" i="79"/>
  <c r="D43" i="79"/>
  <c r="P41" i="79"/>
  <c r="C9" i="79"/>
  <c r="D12" i="79" s="1"/>
  <c r="G43" i="79"/>
  <c r="P25" i="79"/>
  <c r="Q25" i="79"/>
  <c r="S32" i="77"/>
  <c r="S34" i="77"/>
  <c r="Q6" i="71"/>
  <c r="P30" i="79" l="1"/>
  <c r="C34" i="79"/>
  <c r="P32" i="79"/>
  <c r="Q32" i="79"/>
  <c r="Q30" i="79"/>
  <c r="P31" i="79"/>
  <c r="Q31" i="79"/>
  <c r="C43" i="79" l="1"/>
  <c r="P34" i="79"/>
  <c r="Q34" i="79"/>
  <c r="Q43" i="7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<sst xmlns="http://schemas.openxmlformats.org/spreadsheetml/2006/main" count="6053" uniqueCount="970">
  <si>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</si>
  <si>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</si>
  <si>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</si>
  <si>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</si>
  <si>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</si>
  <si>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</si>
  <si>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</si>
  <si>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</si>
  <si>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</si>
  <si>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</si>
  <si>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</si>
  <si>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</si>
  <si>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</si>
  <si>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</si>
  <si>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</si>
  <si>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</si>
  <si>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</si>
  <si>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</si>
  <si>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</si>
  <si>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</si>
  <si>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</si>
  <si>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</si>
  <si>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</si>
  <si>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</si>
  <si>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</si>
  <si>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</si>
  <si>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</si>
  <si>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</si>
  <si>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</si>
  <si>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</si>
  <si>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</si>
  <si>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</si>
  <si>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</si>
  <si>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</si>
  <si>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</si>
  <si>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</si>
  <si>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</si>
  <si>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</si>
  <si>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</si>
  <si>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</si>
  <si>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</si>
  <si>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</si>
  <si>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</si>
  <si>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</si>
  <si>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</si>
  <si>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</si>
  <si>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</si>
  <si>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</si>
  <si>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</si>
  <si>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</si>
  <si>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</si>
  <si>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</si>
  <si>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</si>
  <si>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</si>
  <si>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</si>
  <si>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</si>
  <si>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</si>
  <si>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</si>
  <si>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</si>
  <si>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</si>
  <si>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</si>
  <si>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</si>
  <si>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</si>
  <si>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</si>
  <si>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</si>
  <si>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</si>
  <si>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</si>
  <si>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</si>
  <si>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</si>
  <si>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</si>
  <si>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</si>
  <si>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</si>
  <si>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</si>
  <si>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</si>
  <si>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</si>
  <si>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</si>
  <si>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</si>
  <si>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</si>
  <si>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</si>
  <si>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</si>
  <si>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</si>
  <si>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</si>
  <si>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</si>
  <si>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</si>
  <si>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</si>
  <si>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</si>
  <si>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</si>
  <si>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</si>
  <si>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</si>
  <si>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</si>
  <si>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</si>
  <si>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</si>
  <si>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</si>
  <si>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</si>
  <si>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</si>
  <si>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</si>
  <si>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</si>
  <si>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</si>
  <si>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</si>
  <si>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</si>
  <si>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</si>
  <si>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</si>
  <si>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</si>
  <si>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</si>
  <si>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</si>
  <si>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</si>
  <si>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</si>
  <si>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</si>
  <si>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</si>
  <si>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</si>
  <si>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</si>
  <si>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</si>
  <si>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</si>
  <si>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</si>
  <si>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</si>
  <si>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</si>
  <si>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</si>
  <si>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</si>
  <si>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</si>
  <si>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</si>
  <si>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</si>
  <si>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</si>
  <si>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</si>
  <si>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</si>
  <si>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</si>
  <si>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</si>
  <si>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</si>
  <si>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</si>
  <si>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</si>
  <si>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</si>
  <si>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</si>
  <si>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</si>
  <si>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</si>
  <si>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</si>
  <si>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</si>
  <si>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</si>
  <si>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</si>
  <si>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</si>
  <si>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</si>
  <si>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</si>
  <si>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</si>
  <si>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</si>
  <si>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</si>
  <si>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</si>
  <si>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</si>
  <si>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</si>
  <si>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</si>
  <si>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</si>
  <si>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</si>
  <si>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</si>
  <si>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</si>
  <si>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</si>
  <si>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</si>
  <si>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</si>
  <si>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</si>
  <si>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</si>
  <si>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</si>
  <si>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</si>
  <si>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</si>
  <si>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</si>
  <si>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</si>
  <si>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</si>
  <si>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</si>
  <si>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</si>
  <si>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</si>
  <si>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</si>
  <si>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</si>
  <si>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</si>
  <si>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</si>
  <si>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</si>
  <si>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</si>
  <si>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</si>
  <si>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</si>
  <si>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</si>
  <si>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</si>
  <si>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</si>
  <si>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</si>
  <si>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</si>
  <si>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</si>
  <si>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</si>
  <si>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</si>
  <si>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</si>
  <si>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</si>
  <si>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</si>
  <si>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</si>
  <si>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</si>
  <si>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</si>
  <si>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</si>
  <si>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</si>
  <si>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</si>
  <si>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</si>
  <si>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</si>
  <si>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</si>
  <si>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</si>
  <si>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</si>
  <si>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</si>
  <si>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</si>
  <si>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</si>
  <si>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</si>
  <si>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</si>
  <si>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</si>
  <si>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</si>
  <si>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</si>
  <si>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</si>
  <si>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</si>
  <si>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</si>
  <si>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</si>
  <si>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</si>
  <si>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</si>
  <si>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</si>
  <si>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</si>
  <si>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</si>
  <si>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</si>
  <si>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</si>
  <si>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</si>
  <si>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</si>
  <si>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</si>
  <si>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</si>
  <si>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</si>
  <si>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</si>
  <si>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</si>
  <si>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</si>
  <si>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</si>
  <si>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</si>
  <si>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</si>
  <si>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</si>
  <si>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</si>
  <si>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</si>
  <si>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</si>
  <si>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</si>
  <si>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</si>
  <si>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</si>
  <si>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</si>
  <si>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</si>
  <si>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</si>
  <si>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</si>
  <si>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</si>
  <si>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</si>
  <si>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</si>
  <si>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</si>
  <si>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</si>
  <si>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</si>
  <si>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</si>
  <si>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</si>
  <si>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</si>
  <si>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</si>
  <si>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</si>
  <si>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</si>
  <si>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</si>
  <si>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</si>
  <si>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</si>
  <si>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</si>
  <si>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</si>
  <si>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</si>
  <si>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</si>
  <si>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</si>
  <si>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</si>
  <si>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</si>
  <si>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</si>
  <si>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</si>
  <si>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</si>
  <si>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</si>
  <si>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</si>
  <si>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</si>
  <si>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</si>
  <si>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</si>
  <si>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</si>
  <si>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</si>
  <si>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</si>
  <si>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</si>
  <si>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</si>
  <si>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</si>
  <si>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</si>
  <si>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</si>
  <si>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</si>
  <si>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</si>
  <si>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</si>
  <si>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</si>
  <si>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</si>
  <si>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</si>
  <si>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</si>
  <si>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</si>
  <si>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</si>
  <si>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</si>
  <si>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</si>
  <si>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</si>
  <si>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</si>
  <si>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</si>
  <si>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</si>
  <si>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</si>
  <si>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</si>
  <si>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</si>
  <si>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</si>
  <si>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</si>
  <si>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</si>
  <si>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</si>
  <si>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</si>
  <si>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</si>
  <si>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</si>
  <si>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</si>
  <si>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</si>
  <si>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</si>
  <si>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</si>
  <si>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</si>
  <si>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</si>
  <si>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</si>
  <si>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</si>
  <si>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</si>
  <si>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</si>
  <si>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</si>
  <si>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</si>
  <si>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</si>
  <si>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</si>
  <si>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</si>
  <si>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</si>
  <si>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</si>
  <si>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</si>
  <si>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</si>
  <si>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</si>
  <si>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</si>
  <si>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</si>
  <si>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</si>
  <si>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</si>
  <si>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</si>
  <si>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</si>
  <si>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</si>
  <si>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</si>
  <si>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</si>
  <si>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</si>
  <si>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</si>
  <si>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</si>
  <si>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</si>
  <si>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</si>
  <si>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</si>
  <si>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</si>
  <si>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</si>
  <si>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</si>
  <si>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</si>
  <si>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</si>
  <si>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</si>
  <si>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</si>
  <si>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</si>
  <si>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</si>
  <si>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</si>
  <si>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</si>
  <si>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</si>
  <si>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</si>
  <si>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</si>
  <si>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</si>
  <si>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</si>
  <si>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</si>
  <si>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</si>
  <si>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</si>
  <si>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</si>
  <si>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</si>
  <si>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</si>
  <si>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</si>
  <si>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</si>
  <si>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</si>
  <si>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</si>
  <si>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</si>
  <si>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</si>
  <si>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</si>
  <si>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</si>
  <si>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</si>
  <si>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</si>
  <si>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</si>
  <si>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</si>
  <si>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</si>
  <si>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</si>
  <si>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</si>
  <si>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</si>
  <si>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</si>
  <si>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</si>
  <si>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</si>
  <si>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</si>
  <si>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</si>
  <si>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</si>
  <si>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</si>
  <si>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</si>
  <si>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</si>
  <si>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</si>
  <si>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</si>
  <si>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</si>
  <si>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</si>
  <si>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</si>
  <si>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</si>
  <si>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</si>
  <si>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</si>
  <si>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</si>
  <si>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</si>
  <si>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</si>
  <si>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</si>
  <si>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</si>
  <si>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</si>
  <si>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</si>
  <si>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</si>
  <si>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</si>
  <si>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</si>
  <si>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</si>
  <si>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</si>
  <si>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</si>
  <si>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</si>
  <si>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</si>
  <si>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</si>
  <si>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</si>
  <si>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</si>
  <si>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</si>
  <si>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</si>
  <si>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</si>
  <si>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</si>
  <si>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</si>
  <si>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</si>
  <si>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</si>
  <si>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</si>
  <si>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</si>
  <si>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</si>
  <si>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</si>
  <si>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</si>
  <si>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</si>
  <si>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</si>
  <si>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</si>
  <si>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</si>
  <si>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</si>
  <si>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</si>
  <si>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</si>
  <si>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</si>
  <si>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</si>
  <si>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</si>
  <si>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</si>
  <si>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</si>
  <si>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</si>
  <si>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</si>
  <si>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</si>
  <si>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</si>
  <si>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</si>
  <si>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</si>
  <si>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</si>
  <si>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</si>
  <si>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</si>
  <si>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</si>
  <si>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</si>
  <si>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</si>
  <si>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</si>
  <si>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</si>
  <si>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</si>
  <si>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</si>
  <si>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</si>
  <si>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</si>
  <si>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</si>
  <si>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</si>
  <si>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</si>
  <si>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</si>
  <si>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</si>
  <si>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</si>
  <si>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</si>
  <si>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</si>
  <si>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</si>
  <si>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</si>
  <si>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</si>
  <si>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</si>
  <si>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</si>
  <si>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</si>
  <si>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</si>
  <si>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</si>
  <si>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</si>
  <si>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</si>
  <si>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</si>
  <si>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</si>
  <si>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</si>
  <si>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</si>
  <si>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</si>
  <si>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</si>
  <si>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</si>
  <si>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</si>
  <si>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</si>
  <si>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</si>
  <si>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</si>
  <si>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</si>
  <si>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</si>
  <si>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</si>
  <si>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</si>
  <si>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</si>
  <si>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</si>
  <si>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</si>
  <si>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</si>
  <si>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</si>
  <si>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</si>
  <si>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</si>
  <si>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</si>
  <si>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</si>
  <si>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</si>
  <si>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</si>
  <si>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</si>
  <si>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</si>
  <si>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</si>
  <si>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</si>
  <si>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</si>
  <si>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</si>
  <si>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</si>
  <si>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</si>
  <si>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</si>
  <si>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</si>
  <si>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</si>
  <si>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</si>
  <si>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</si>
  <si>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</si>
  <si>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</si>
  <si>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</si>
  <si>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</si>
  <si>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</si>
  <si>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</si>
  <si>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</si>
  <si>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</si>
  <si>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</si>
  <si>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</si>
  <si>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</si>
  <si>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</si>
  <si>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</si>
  <si>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</si>
  <si>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</si>
  <si>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</si>
  <si>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</si>
  <si>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</si>
  <si>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</si>
  <si>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</si>
  <si>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</si>
  <si>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</si>
  <si>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</si>
  <si>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</si>
  <si>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</si>
  <si>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</si>
  <si>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</si>
  <si>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</si>
  <si>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</si>
  <si>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</si>
  <si>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</si>
  <si>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</si>
  <si>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</si>
  <si>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</si>
  <si>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</si>
  <si>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</si>
  <si>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</si>
  <si>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</si>
  <si>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</si>
  <si>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</si>
  <si>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</si>
  <si>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</si>
  <si>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</si>
  <si>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</si>
  <si>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</si>
  <si>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</si>
  <si>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</si>
  <si>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</si>
  <si>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</si>
  <si>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</si>
  <si>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</si>
  <si>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</si>
  <si>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</si>
  <si>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</si>
  <si>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</si>
  <si>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</si>
  <si>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</si>
  <si>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</si>
  <si>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</si>
  <si>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</si>
  <si>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</si>
  <si>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</si>
  <si>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</si>
  <si>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</si>
  <si>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</si>
  <si>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</si>
  <si>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</si>
  <si>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</si>
  <si>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</si>
  <si>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</si>
  <si>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</si>
  <si>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</si>
  <si>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</si>
  <si>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</si>
  <si>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</si>
  <si>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</si>
  <si>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</si>
  <si>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</si>
  <si>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</si>
  <si>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</si>
  <si>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</si>
  <si>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</si>
  <si>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</si>
  <si>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</si>
  <si>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</si>
  <si>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</si>
  <si>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</si>
  <si>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</si>
  <si>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</si>
  <si>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</si>
  <si>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</si>
  <si>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</si>
  <si>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</si>
  <si>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</si>
  <si>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</si>
  <si>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</si>
  <si>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</si>
  <si>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</si>
  <si>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</si>
  <si>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</si>
  <si>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</si>
  <si>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</si>
  <si>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</si>
  <si>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</si>
  <si>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</si>
  <si>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</si>
  <si>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</si>
  <si>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</si>
  <si>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</si>
  <si>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</si>
  <si>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</si>
  <si>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</si>
  <si>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</si>
  <si>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</si>
  <si>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</si>
  <si>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</si>
  <si>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</si>
  <si>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</si>
  <si>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</si>
  <si>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</si>
  <si>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</si>
  <si>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</si>
  <si>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</si>
  <si>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</si>
  <si>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</si>
  <si>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</si>
  <si>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</si>
  <si>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</si>
  <si>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</si>
  <si>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</si>
  <si>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</si>
  <si>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</si>
  <si>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</si>
  <si>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</si>
  <si>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</si>
  <si>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</si>
  <si>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</si>
  <si>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</si>
  <si>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</si>
  <si>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</si>
  <si>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</si>
  <si>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</si>
  <si>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</si>
  <si>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</si>
  <si>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</si>
  <si>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</si>
  <si>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</si>
  <si>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</si>
  <si>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</si>
  <si>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</si>
  <si>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</si>
  <si>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</si>
  <si>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</si>
  <si>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</si>
  <si>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</si>
  <si>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</si>
  <si>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</si>
  <si>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</si>
  <si>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</si>
  <si>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</si>
  <si>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</si>
  <si>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</si>
  <si>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</si>
  <si>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</si>
  <si>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</si>
  <si>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</si>
  <si>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</si>
  <si>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</si>
  <si>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</si>
  <si>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</si>
  <si>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</si>
  <si>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</si>
  <si>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</si>
  <si>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</si>
  <si>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</si>
  <si>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</si>
  <si>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</si>
  <si>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</si>
  <si>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</si>
  <si>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</si>
  <si>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</si>
  <si>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</si>
  <si>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</si>
  <si>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</si>
  <si>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</si>
  <si>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</si>
  <si>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</si>
  <si>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</si>
  <si>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</si>
  <si>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</si>
  <si>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</si>
  <si>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</si>
  <si>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</si>
  <si>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</si>
  <si>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</si>
  <si>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</si>
  <si>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</si>
  <si>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</si>
  <si>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</si>
  <si>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</si>
  <si>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</si>
  <si>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</si>
  <si>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</si>
  <si>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</si>
  <si>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</si>
  <si>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</si>
  <si>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</si>
  <si>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</si>
  <si>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</si>
  <si>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</si>
  <si>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</si>
  <si>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</si>
  <si>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</si>
  <si>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</si>
  <si>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</si>
  <si>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</si>
  <si>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</si>
  <si>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</si>
  <si>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</si>
  <si>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</si>
  <si>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</si>
  <si>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</si>
  <si>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</si>
  <si>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</si>
  <si>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</si>
  <si>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</si>
  <si>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</si>
  <si>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</si>
  <si>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</si>
  <si>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</si>
  <si>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</si>
  <si>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</si>
  <si>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</si>
  <si>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</si>
  <si>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</si>
  <si>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</si>
  <si>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</si>
  <si>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</si>
  <si>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</si>
  <si>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</si>
  <si>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</si>
  <si>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</si>
  <si>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</si>
  <si>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</si>
  <si>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</si>
  <si>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</si>
  <si>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</si>
  <si>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</si>
  <si>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</si>
  <si>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</si>
  <si>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</si>
  <si>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</si>
  <si>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</si>
  <si>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</si>
  <si>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</si>
  <si>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</si>
  <si>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</si>
  <si>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</si>
  <si>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</si>
  <si>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</si>
  <si>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</si>
  <si>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</si>
  <si>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</si>
  <si>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</si>
  <si>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</si>
  <si>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</si>
  <si>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</si>
  <si>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</si>
  <si>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</si>
  <si>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</si>
  <si>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</si>
  <si>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</si>
  <si>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</si>
  <si>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</si>
  <si>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</si>
  <si>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</si>
  <si>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</si>
  <si>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</si>
  <si>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</si>
  <si>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</si>
  <si>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</si>
  <si>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</si>
  <si>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</si>
  <si>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</si>
  <si>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</si>
  <si>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</si>
  <si>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</si>
  <si>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</si>
  <si>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</si>
  <si>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</si>
  <si>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</si>
  <si>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</si>
  <si>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</si>
  <si>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</si>
  <si>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</si>
  <si>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</si>
  <si>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</si>
  <si>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</si>
  <si>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</si>
  <si>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</si>
  <si>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</si>
  <si>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</si>
  <si>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</si>
  <si>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</si>
  <si>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</si>
  <si>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</si>
  <si>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</si>
  <si>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</si>
  <si>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</si>
  <si>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</si>
  <si>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</si>
  <si>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</si>
  <si>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</si>
  <si>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</si>
  <si>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</si>
  <si>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</si>
  <si>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</si>
  <si>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</si>
  <si>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</si>
  <si>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</si>
  <si>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</si>
  <si>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</si>
  <si>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</si>
  <si>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</si>
  <si>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</si>
  <si>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</si>
  <si>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</si>
  <si>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</si>
  <si>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</si>
  <si>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</si>
  <si>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</si>
  <si>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</si>
  <si>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</si>
  <si>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</si>
  <si>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</si>
  <si>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</si>
  <si>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</si>
  <si>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</si>
  <si>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</si>
  <si>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</si>
  <si>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</si>
  <si>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</si>
  <si>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</si>
  <si>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</si>
  <si>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</si>
  <si>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</si>
  <si>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</si>
  <si>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</si>
  <si>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</si>
  <si>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</si>
  <si>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</si>
  <si>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</si>
  <si>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</si>
  <si>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</si>
  <si>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</si>
  <si>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</si>
  <si>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</si>
  <si>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</si>
  <si>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</si>
  <si>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</si>
  <si>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</si>
  <si>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</si>
  <si>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</si>
  <si>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</si>
  <si>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</si>
  <si>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</si>
  <si>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</si>
  <si>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</si>
  <si>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</si>
  <si>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</si>
  <si>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</si>
  <si>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</si>
  <si>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</si>
  <si>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</si>
  <si>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</si>
  <si>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</si>
  <si>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</si>
  <si>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</si>
  <si>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</si>
  <si>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</si>
  <si>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</si>
  <si>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</si>
  <si>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</si>
  <si>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</si>
  <si>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</si>
  <si>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</si>
  <si>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</si>
  <si>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</si>
  <si>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</si>
  <si>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</si>
  <si>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</si>
  <si>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</si>
  <si>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</si>
  <si>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GEONAME</t>
  </si>
  <si>
    <t>EMEA</t>
  </si>
  <si>
    <t>LEN</t>
  </si>
  <si>
    <t>MID</t>
  </si>
  <si>
    <t>RIGHT</t>
  </si>
  <si>
    <t>INDEX MATCH</t>
  </si>
  <si>
    <t>Volume</t>
  </si>
  <si>
    <t>LATAM</t>
  </si>
  <si>
    <t>APAC</t>
  </si>
  <si>
    <t>Region Name</t>
  </si>
  <si>
    <t>Quarter</t>
  </si>
  <si>
    <t xml:space="preserve">DATE START </t>
  </si>
  <si>
    <t>DATE END</t>
  </si>
  <si>
    <t>NAME</t>
  </si>
  <si>
    <t>Q1 2020</t>
  </si>
  <si>
    <t>Q2 2020</t>
  </si>
  <si>
    <t>Q3 2020</t>
  </si>
  <si>
    <t>Q4 2020</t>
  </si>
  <si>
    <t>Q2 2021</t>
  </si>
  <si>
    <t>Q1 2021</t>
  </si>
  <si>
    <t>Quarter by VLOOKUP</t>
  </si>
  <si>
    <t>Row Labels</t>
  </si>
  <si>
    <t>Grand Total</t>
  </si>
  <si>
    <t>Column Labels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</si>
  <si>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</si>
  <si>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</si>
  <si>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</si>
  <si>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</si>
  <si>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</si>
  <si>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</si>
  <si>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</si>
  <si>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</si>
  <si>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</si>
  <si>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</si>
  <si>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</si>
  <si>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</si>
  <si>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</si>
  <si>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</si>
  <si>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Sum of Vol</t>
  </si>
  <si>
    <t>Q1 YoY</t>
  </si>
  <si>
    <t>#</t>
  </si>
  <si>
    <t>%</t>
  </si>
  <si>
    <t>Q2 YoY</t>
  </si>
  <si>
    <t>VARIANCE</t>
  </si>
  <si>
    <t>DIFFERENCE IN SALES</t>
  </si>
  <si>
    <t>% Change</t>
  </si>
  <si>
    <t>FORCAST Q2021</t>
  </si>
  <si>
    <t>TOTAL</t>
  </si>
  <si>
    <t>COUNT</t>
  </si>
  <si>
    <t>Years</t>
  </si>
  <si>
    <t>Quarters</t>
  </si>
  <si>
    <t>NAM Total</t>
  </si>
  <si>
    <t>EMEA Total</t>
  </si>
  <si>
    <t>APAC Total</t>
  </si>
  <si>
    <t>LATAM Total</t>
  </si>
  <si>
    <t>AVERAGE</t>
  </si>
  <si>
    <t>Q2 YoY growth slowed down from 4% to 2.5%</t>
  </si>
  <si>
    <t>Key Points</t>
  </si>
  <si>
    <t xml:space="preserve"> 2 Customers left region in Q2 losing 7k volume</t>
  </si>
  <si>
    <t>NAM client onboarding slowed down from 2020 to 2021</t>
  </si>
  <si>
    <t>Q2 2021 Widget Inc. Overview</t>
  </si>
  <si>
    <t>Data as on 02/01/2023</t>
  </si>
  <si>
    <t>Customers</t>
  </si>
  <si>
    <t>Previous Year</t>
  </si>
  <si>
    <t>Region</t>
  </si>
  <si>
    <t>Total</t>
  </si>
  <si>
    <t>H1 YoY</t>
  </si>
  <si>
    <t xml:space="preserve"> </t>
  </si>
  <si>
    <t>Average Volume/Customer</t>
  </si>
  <si>
    <t>Q2 Volume</t>
  </si>
  <si>
    <t>Q2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</si>
</sst>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m/d/yyyy;@"/>
    <numFmt numFmtId="165" formatCode="0,&quot;K&quot;"/>
    <numFmt numFmtId="166" formatCode="0.0%"/>
  </numFmts>
  <fonts count="20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  <charset val="1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i/>
      <sz val="10"/>
      <name val="Calibri"/>
      <family val="2"/>
      <scheme val="minor"/>
    </font>
    <font>
      <sz val="12"/>
      <name val="Arial"/>
      <family val="2"/>
    </font>
    <font>
      <b/>
      <sz val="22"/>
      <name val="Arial"/>
      <family val="2"/>
    </font>
    <font>
      <sz val="8"/>
      <name val="Arial"/>
      <family val="2"/>
    </font>
    <font>
      <b/>
      <i/>
      <sz val="12"/>
      <name val="Calibri"/>
      <family val="2"/>
      <scheme val="minor"/>
    </font>
    <font>
      <sz val="16"/>
      <color theme="0"/>
      <name val="Arial"/>
      <family val="2"/>
    </font>
    <font>
      <b/>
      <sz val="16"/>
      <color theme="0"/>
      <name val="Arial"/>
      <family val="2"/>
    </font>
    <font>
      <b/>
      <sz val="26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>
      <alignment wrapText="1"/>
    </xf>
    <xf numFmtId="49" fontId="1" fillId="0" borderId="0"/>
    <xf numFmtId="44" fontId="3" fillId="0" borderId="0" applyFont="0" applyFill="0" applyBorder="0" applyAlignment="0" applyProtection="0"/>
  </cellStyleXfs>
  <cellXfs count="81">
    <xf numFmtId="0" fontId="0" fillId="0" borderId="0" xfId="0">
      <alignment wrapText="1"/>
    </xf>
    <xf numFmtId="14" fontId="0" fillId="0" borderId="0" xfId="0" applyNumberFormat="1">
      <alignment wrapText="1"/>
    </xf>
    <xf numFmtId="0" fontId="1" fillId="0" borderId="0" xfId="0" applyFont="1">
      <alignment wrapText="1"/>
    </xf>
    <xf numFmtId="164" fontId="0" fillId="0" borderId="0" xfId="0" applyNumberFormat="1">
      <alignment wrapText="1"/>
    </xf>
    <xf numFmtId="0" fontId="0" fillId="0" borderId="0" xfId="2" applyNumberFormat="1" applyFont="1" applyAlignment="1">
      <alignment wrapText="1"/>
    </xf>
    <xf numFmtId="0" fontId="0" fillId="2" borderId="0" xfId="0" applyFill="1">
      <alignment wrapText="1"/>
    </xf>
    <xf numFmtId="0" fontId="5" fillId="0" borderId="0" xfId="0" applyFont="1">
      <alignment wrapText="1"/>
    </xf>
    <xf numFmtId="0" fontId="6" fillId="2" borderId="0" xfId="0" applyFont="1" applyFill="1">
      <alignment wrapText="1"/>
    </xf>
    <xf numFmtId="0" fontId="4" fillId="2" borderId="0" xfId="0" applyFont="1" applyFill="1">
      <alignment wrapText="1"/>
    </xf>
    <xf numFmtId="3" fontId="6" fillId="2" borderId="0" xfId="0" applyNumberFormat="1" applyFont="1" applyFill="1">
      <alignment wrapText="1"/>
    </xf>
    <xf numFmtId="3" fontId="0" fillId="0" borderId="0" xfId="0" applyNumberFormat="1">
      <alignment wrapText="1"/>
    </xf>
    <xf numFmtId="3" fontId="0" fillId="2" borderId="0" xfId="0" applyNumberFormat="1" applyFill="1">
      <alignment wrapText="1"/>
    </xf>
    <xf numFmtId="164" fontId="7" fillId="3" borderId="1" xfId="0" applyNumberFormat="1" applyFont="1" applyFill="1" applyBorder="1">
      <alignment wrapText="1"/>
    </xf>
    <xf numFmtId="164" fontId="7" fillId="4" borderId="1" xfId="0" applyNumberFormat="1" applyFont="1" applyFill="1" applyBorder="1">
      <alignment wrapText="1"/>
    </xf>
    <xf numFmtId="0" fontId="7" fillId="3" borderId="2" xfId="2" applyNumberFormat="1" applyFont="1" applyFill="1" applyBorder="1" applyAlignment="1">
      <alignment wrapText="1"/>
    </xf>
    <xf numFmtId="0" fontId="7" fillId="4" borderId="2" xfId="2" applyNumberFormat="1" applyFont="1" applyFill="1" applyBorder="1" applyAlignment="1">
      <alignment wrapText="1"/>
    </xf>
    <xf numFmtId="164" fontId="7" fillId="4" borderId="3" xfId="0" applyNumberFormat="1" applyFont="1" applyFill="1" applyBorder="1">
      <alignment wrapText="1"/>
    </xf>
    <xf numFmtId="0" fontId="7" fillId="4" borderId="4" xfId="2" applyNumberFormat="1" applyFont="1" applyFill="1" applyBorder="1" applyAlignment="1">
      <alignment wrapText="1"/>
    </xf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8" fillId="4" borderId="0" xfId="0" applyFont="1" applyFill="1">
      <alignment wrapText="1"/>
    </xf>
    <xf numFmtId="0" fontId="8" fillId="4" borderId="5" xfId="0" applyFont="1" applyFill="1" applyBorder="1">
      <alignment wrapText="1"/>
    </xf>
    <xf numFmtId="0" fontId="0" fillId="0" borderId="0" xfId="0" applyAlignment="1">
      <alignment horizontal="left" wrapText="1" indent="1"/>
    </xf>
    <xf numFmtId="164" fontId="0" fillId="0" borderId="0" xfId="0" applyNumberFormat="1" applyAlignment="1">
      <alignment horizontal="left" wrapText="1" indent="2"/>
    </xf>
    <xf numFmtId="10" fontId="0" fillId="0" borderId="0" xfId="0" applyNumberFormat="1">
      <alignment wrapText="1"/>
    </xf>
    <xf numFmtId="3" fontId="9" fillId="0" borderId="0" xfId="0" applyNumberFormat="1" applyFont="1">
      <alignment wrapText="1"/>
    </xf>
    <xf numFmtId="0" fontId="9" fillId="0" borderId="0" xfId="0" applyFont="1">
      <alignment wrapText="1"/>
    </xf>
    <xf numFmtId="0" fontId="9" fillId="0" borderId="6" xfId="0" applyFont="1" applyBorder="1">
      <alignment wrapText="1"/>
    </xf>
    <xf numFmtId="0" fontId="9" fillId="0" borderId="7" xfId="0" applyFont="1" applyBorder="1">
      <alignment wrapText="1"/>
    </xf>
    <xf numFmtId="0" fontId="10" fillId="0" borderId="7" xfId="0" applyFont="1" applyBorder="1">
      <alignment wrapText="1"/>
    </xf>
    <xf numFmtId="0" fontId="0" fillId="0" borderId="8" xfId="0" applyBorder="1">
      <alignment wrapText="1"/>
    </xf>
    <xf numFmtId="0" fontId="9" fillId="0" borderId="9" xfId="0" applyFont="1" applyBorder="1">
      <alignment wrapText="1"/>
    </xf>
    <xf numFmtId="0" fontId="0" fillId="0" borderId="10" xfId="0" applyBorder="1">
      <alignment wrapText="1"/>
    </xf>
    <xf numFmtId="0" fontId="0" fillId="0" borderId="11" xfId="0" applyBorder="1">
      <alignment wrapText="1"/>
    </xf>
    <xf numFmtId="3" fontId="9" fillId="0" borderId="6" xfId="0" applyNumberFormat="1" applyFont="1" applyBorder="1">
      <alignment wrapText="1"/>
    </xf>
    <xf numFmtId="10" fontId="9" fillId="0" borderId="6" xfId="0" applyNumberFormat="1" applyFont="1" applyBorder="1">
      <alignment wrapText="1"/>
    </xf>
    <xf numFmtId="0" fontId="9" fillId="0" borderId="10" xfId="0" applyFont="1" applyBorder="1" applyAlignment="1">
      <alignment horizontal="left" wrapText="1"/>
    </xf>
    <xf numFmtId="0" fontId="9" fillId="0" borderId="0" xfId="0" applyFont="1" applyAlignment="1">
      <alignment horizontal="left" wrapText="1"/>
    </xf>
    <xf numFmtId="4" fontId="0" fillId="0" borderId="0" xfId="0" applyNumberFormat="1" applyAlignment="1">
      <alignment horizontal="left" wrapText="1"/>
    </xf>
    <xf numFmtId="4" fontId="1" fillId="0" borderId="0" xfId="0" applyNumberFormat="1" applyFont="1" applyAlignment="1">
      <alignment horizontal="left" wrapText="1"/>
    </xf>
    <xf numFmtId="10" fontId="9" fillId="0" borderId="0" xfId="0" applyNumberFormat="1" applyFont="1" applyAlignment="1">
      <alignment horizontal="left" wrapText="1"/>
    </xf>
    <xf numFmtId="4" fontId="9" fillId="0" borderId="0" xfId="0" applyNumberFormat="1" applyFont="1" applyAlignment="1">
      <alignment horizontal="left" wrapText="1"/>
    </xf>
    <xf numFmtId="10" fontId="0" fillId="0" borderId="0" xfId="0" applyNumberFormat="1" applyAlignment="1">
      <alignment horizontal="left" wrapText="1"/>
    </xf>
    <xf numFmtId="0" fontId="1" fillId="0" borderId="6" xfId="0" applyFont="1" applyBorder="1">
      <alignment wrapText="1"/>
    </xf>
    <xf numFmtId="0" fontId="0" fillId="0" borderId="6" xfId="0" applyBorder="1">
      <alignment wrapText="1"/>
    </xf>
    <xf numFmtId="0" fontId="8" fillId="4" borderId="0" xfId="0" applyFont="1" applyFill="1" applyAlignment="1">
      <alignment horizontal="center" wrapText="1"/>
    </xf>
    <xf numFmtId="0" fontId="8" fillId="4" borderId="5" xfId="0" applyFont="1" applyFill="1" applyBorder="1" applyAlignment="1">
      <alignment horizontal="center" wrapText="1"/>
    </xf>
    <xf numFmtId="0" fontId="1" fillId="0" borderId="0" xfId="0" applyFont="1" applyAlignment="1"/>
    <xf numFmtId="0" fontId="9" fillId="0" borderId="0" xfId="0" applyFont="1" applyAlignment="1"/>
    <xf numFmtId="0" fontId="0" fillId="0" borderId="0" xfId="0" applyAlignment="1"/>
    <xf numFmtId="0" fontId="12" fillId="0" borderId="0" xfId="0" applyFont="1" applyAlignment="1"/>
    <xf numFmtId="3" fontId="9" fillId="0" borderId="7" xfId="0" applyNumberFormat="1" applyFont="1" applyBorder="1" applyAlignment="1">
      <alignment horizontal="left" wrapText="1"/>
    </xf>
    <xf numFmtId="3" fontId="0" fillId="0" borderId="0" xfId="0" applyNumberFormat="1" applyAlignment="1">
      <alignment horizontal="center" wrapText="1"/>
    </xf>
    <xf numFmtId="3" fontId="9" fillId="0" borderId="7" xfId="0" applyNumberFormat="1" applyFont="1" applyBorder="1" applyAlignment="1">
      <alignment horizontal="center" wrapText="1"/>
    </xf>
    <xf numFmtId="3" fontId="9" fillId="0" borderId="0" xfId="0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9" fontId="0" fillId="0" borderId="7" xfId="0" applyNumberFormat="1" applyBorder="1" applyAlignment="1">
      <alignment horizontal="center" wrapText="1"/>
    </xf>
    <xf numFmtId="0" fontId="11" fillId="5" borderId="0" xfId="0" applyFont="1" applyFill="1">
      <alignment wrapText="1"/>
    </xf>
    <xf numFmtId="0" fontId="13" fillId="5" borderId="0" xfId="0" applyFont="1" applyFill="1">
      <alignment wrapText="1"/>
    </xf>
    <xf numFmtId="0" fontId="9" fillId="6" borderId="0" xfId="0" applyFont="1" applyFill="1">
      <alignment wrapText="1"/>
    </xf>
    <xf numFmtId="0" fontId="9" fillId="6" borderId="0" xfId="0" applyFont="1" applyFill="1" applyAlignment="1">
      <alignment horizontal="center" wrapText="1"/>
    </xf>
    <xf numFmtId="166" fontId="0" fillId="0" borderId="0" xfId="0" applyNumberFormat="1" applyAlignment="1">
      <alignment horizontal="center" wrapText="1"/>
    </xf>
    <xf numFmtId="166" fontId="0" fillId="0" borderId="7" xfId="0" applyNumberFormat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1" fillId="5" borderId="0" xfId="0" applyFont="1" applyFill="1" applyAlignment="1"/>
    <xf numFmtId="0" fontId="17" fillId="7" borderId="0" xfId="0" applyFont="1" applyFill="1" applyAlignment="1"/>
    <xf numFmtId="0" fontId="4" fillId="7" borderId="0" xfId="0" applyFont="1" applyFill="1" applyAlignment="1"/>
    <xf numFmtId="165" fontId="4" fillId="8" borderId="12" xfId="0" applyNumberFormat="1" applyFont="1" applyFill="1" applyBorder="1" applyAlignment="1">
      <alignment horizontal="center" wrapText="1"/>
    </xf>
    <xf numFmtId="166" fontId="4" fillId="7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center"/>
    </xf>
    <xf numFmtId="9" fontId="4" fillId="7" borderId="0" xfId="0" applyNumberFormat="1" applyFont="1" applyFill="1" applyAlignment="1">
      <alignment horizontal="right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/>
    <xf numFmtId="0" fontId="18" fillId="7" borderId="0" xfId="0" applyFont="1" applyFill="1" applyAlignment="1">
      <alignment horizontal="center"/>
    </xf>
    <xf numFmtId="165" fontId="19" fillId="7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 wrapText="1"/>
    </xf>
    <xf numFmtId="0" fontId="16" fillId="0" borderId="0" xfId="0" applyFont="1" applyAlignment="1">
      <alignment horizontal="center"/>
    </xf>
    <xf numFmtId="3" fontId="19" fillId="7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</cellXfs>
  <cellStyles count="3">
    <cellStyle name="Currency" xfId="2" builtinId="4"/>
    <cellStyle name="Normal" xfId="0" builtinId="0"/>
    <cellStyle name="Text UPPER lower" xfId="1" xr:uid="{00000000-0005-0000-0000-000003000000}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yy;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m/d/yyyy;@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m/d/yyyy;@"/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67588560459289"/>
          <c:y val="0.20586025884695447"/>
          <c:w val="0.40301747589068448"/>
          <c:h val="0.61008507557244995"/>
        </c:manualLayout>
      </c:layout>
      <c:doughnutChart>
        <c:varyColors val="1"/>
        <c:ser>
          <c:idx val="5"/>
          <c:order val="5"/>
          <c:tx>
            <c:strRef>
              <c:f>Summary!$G$20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9B-4BE7-BEF3-7EF3B53815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9B-4BE7-BEF3-7EF3B538156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9B-4BE7-BEF3-7EF3B538156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C39-4080-9190-0F43627FE05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gradFill flip="none" rotWithShape="1">
                      <a:gsLst>
                        <a:gs pos="22000">
                          <a:schemeClr val="bg1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2700000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Summary!$A$21:$A$24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Summary!$G$21:$G$24</c:f>
              <c:numCache>
                <c:formatCode>#,##0</c:formatCode>
                <c:ptCount val="4"/>
                <c:pt idx="0">
                  <c:v>596502</c:v>
                </c:pt>
                <c:pt idx="1">
                  <c:v>82631</c:v>
                </c:pt>
                <c:pt idx="2">
                  <c:v>176338</c:v>
                </c:pt>
                <c:pt idx="3">
                  <c:v>109811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C39-4080-9190-0F43627FE0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4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119B-4BE7-BEF3-7EF3B538156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119B-4BE7-BEF3-7EF3B538156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119B-4BE7-BEF3-7EF3B538156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119B-4BE7-BEF3-7EF3B538156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Summary!$B$21:$B$24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509419</c:v>
                      </c:pt>
                      <c:pt idx="1">
                        <c:v>69053</c:v>
                      </c:pt>
                      <c:pt idx="2">
                        <c:v>147852</c:v>
                      </c:pt>
                      <c:pt idx="3">
                        <c:v>95736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C39-4080-9190-0F43627FE05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Summary!$C$20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119B-4BE7-BEF3-7EF3B538156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119B-4BE7-BEF3-7EF3B538156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119B-4BE7-BEF3-7EF3B538156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119B-4BE7-BEF3-7EF3B538156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Summary!$C$21:$C$24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576618</c:v>
                      </c:pt>
                      <c:pt idx="1">
                        <c:v>82618</c:v>
                      </c:pt>
                      <c:pt idx="2">
                        <c:v>173566</c:v>
                      </c:pt>
                      <c:pt idx="3">
                        <c:v>107338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39-4080-9190-0F43627FE05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119B-4BE7-BEF3-7EF3B538156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119B-4BE7-BEF3-7EF3B538156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119B-4BE7-BEF3-7EF3B538156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119B-4BE7-BEF3-7EF3B538156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Summary!$D$21:$D$24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363694</c:v>
                      </c:pt>
                      <c:pt idx="1">
                        <c:v>50574</c:v>
                      </c:pt>
                      <c:pt idx="2">
                        <c:v>103536</c:v>
                      </c:pt>
                      <c:pt idx="3">
                        <c:v>69198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39-4080-9190-0F43627FE05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119B-4BE7-BEF3-7EF3B538156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119B-4BE7-BEF3-7EF3B538156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119B-4BE7-BEF3-7EF3B538156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119B-4BE7-BEF3-7EF3B538156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Summary!$E$21:$E$24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432034</c:v>
                      </c:pt>
                      <c:pt idx="1">
                        <c:v>65121</c:v>
                      </c:pt>
                      <c:pt idx="2">
                        <c:v>129264</c:v>
                      </c:pt>
                      <c:pt idx="3">
                        <c:v>80144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39-4080-9190-0F43627FE05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119B-4BE7-BEF3-7EF3B538156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119B-4BE7-BEF3-7EF3B538156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119B-4BE7-BEF3-7EF3B538156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119B-4BE7-BEF3-7EF3B538156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Summary!$F$21:$F$24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530019</c:v>
                      </c:pt>
                      <c:pt idx="1">
                        <c:v>75265</c:v>
                      </c:pt>
                      <c:pt idx="2">
                        <c:v>150204</c:v>
                      </c:pt>
                      <c:pt idx="3">
                        <c:v>99778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39-4080-9190-0F43627FE05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92755905511806"/>
          <c:y val="0.24856186080188253"/>
          <c:w val="0.16307244094488188"/>
          <c:h val="0.48563489908589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ln>
                <a:noFill/>
              </a:ln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4400131958643293"/>
          <c:y val="0.24450200303909381"/>
          <c:w val="0.37281939206496983"/>
          <c:h val="0.6040158332481167"/>
        </c:manualLayout>
      </c:layout>
      <c:doughnutChart>
        <c:varyColors val="1"/>
        <c:ser>
          <c:idx val="5"/>
          <c:order val="5"/>
          <c:tx>
            <c:strRef>
              <c:f>Summary!$G$29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08-4362-AD17-49ECA91F4C1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08-4362-AD17-49ECA91F4C1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08-4362-AD17-49ECA91F4C1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08-4362-AD17-49ECA91F4C10}"/>
              </c:ext>
            </c:extLst>
          </c:dPt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gradFill flip="none" rotWithShape="1">
                      <a:gsLst>
                        <a:gs pos="22000">
                          <a:schemeClr val="bg1"/>
                        </a:gs>
                        <a:gs pos="74000">
                          <a:schemeClr val="accent1">
                            <a:lumMod val="45000"/>
                            <a:lumOff val="55000"/>
                          </a:schemeClr>
                        </a:gs>
                        <a:gs pos="83000">
                          <a:schemeClr val="accent1">
                            <a:lumMod val="45000"/>
                            <a:lumOff val="55000"/>
                          </a:schemeClr>
                        </a:gs>
                        <a:gs pos="100000">
                          <a:schemeClr val="accent1">
                            <a:lumMod val="30000"/>
                            <a:lumOff val="70000"/>
                          </a:schemeClr>
                        </a:gs>
                      </a:gsLst>
                      <a:lin ang="2700000"/>
                      <a:tileRect/>
                    </a:gra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Summary!$A$30:$A$33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Summary!$G$30:$G$33</c:f>
              <c:numCache>
                <c:formatCode>0</c:formatCode>
                <c:ptCount val="4"/>
                <c:pt idx="0">
                  <c:v>20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08-4362-AD17-49ECA91F4C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4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Summary!$B$29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A-DF08-4362-AD17-49ECA91F4C1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C-DF08-4362-AD17-49ECA91F4C1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E-DF08-4362-AD17-49ECA91F4C1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10-DF08-4362-AD17-49ECA91F4C1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Summary!$A$30:$A$33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Summary!$B$30:$B$33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18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F08-4362-AD17-49ECA91F4C10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Summary!$C$29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DF08-4362-AD17-49ECA91F4C1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DF08-4362-AD17-49ECA91F4C1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DF08-4362-AD17-49ECA91F4C1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08-4362-AD17-49ECA91F4C1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Summary!$A$30:$A$33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Summary!$C$30:$C$33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19</c:v>
                      </c:pt>
                      <c:pt idx="1">
                        <c:v>10</c:v>
                      </c:pt>
                      <c:pt idx="2">
                        <c:v>8</c:v>
                      </c:pt>
                      <c:pt idx="3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F08-4362-AD17-49ECA91F4C10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Summary!$D$29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DF08-4362-AD17-49ECA91F4C1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DF08-4362-AD17-49ECA91F4C1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DF08-4362-AD17-49ECA91F4C1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DF08-4362-AD17-49ECA91F4C1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Summary!$A$30:$A$33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Summary!$D$30:$D$33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19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F08-4362-AD17-49ECA91F4C10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Summary!$E$29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08-4362-AD17-49ECA91F4C1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08-4362-AD17-49ECA91F4C1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08-4362-AD17-49ECA91F4C1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08-4362-AD17-49ECA91F4C1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Summary!$A$30:$A$33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Summary!$E$30:$E$33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F08-4362-AD17-49ECA91F4C10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Summary!$F$29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DF08-4362-AD17-49ECA91F4C10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DF08-4362-AD17-49ECA91F4C10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DF08-4362-AD17-49ECA91F4C10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DF08-4362-AD17-49ECA91F4C1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gradFill>
                            <a:gsLst>
                              <a:gs pos="0">
                                <a:schemeClr val="accent1">
                                  <a:lumMod val="5000"/>
                                  <a:lumOff val="95000"/>
                                </a:schemeClr>
                              </a:gs>
                              <a:gs pos="74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83000">
                                <a:schemeClr val="accent1">
                                  <a:lumMod val="45000"/>
                                  <a:lumOff val="55000"/>
                                </a:schemeClr>
                              </a:gs>
                              <a:gs pos="100000">
                                <a:schemeClr val="accent1">
                                  <a:lumMod val="30000"/>
                                  <a:lumOff val="70000"/>
                                </a:schemeClr>
                              </a:gs>
                            </a:gsLst>
                            <a:lin ang="5400000" scaled="1"/>
                          </a:gra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Summary!$A$30:$A$33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Summary!$F$30:$F$33</c15:sqref>
                        </c15:formulaRef>
                      </c:ext>
                    </c:extLst>
                    <c:numCache>
                      <c:formatCode>0</c:formatCode>
                      <c:ptCount val="4"/>
                      <c:pt idx="0">
                        <c:v>20</c:v>
                      </c:pt>
                      <c:pt idx="1">
                        <c:v>11</c:v>
                      </c:pt>
                      <c:pt idx="2">
                        <c:v>8</c:v>
                      </c:pt>
                      <c:pt idx="3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DF08-4362-AD17-49ECA91F4C10}"/>
                  </c:ext>
                </c:extLst>
              </c15:ser>
            </c15:filteredPieSeries>
          </c:ext>
        </c:extLst>
      </c:doughnutChart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19455610006792"/>
          <c:y val="9.5857551232279806E-2"/>
          <c:w val="0.8155192782430859"/>
          <c:h val="0.79731202298899628"/>
        </c:manualLayout>
      </c:layout>
      <c:barChart>
        <c:barDir val="bar"/>
        <c:grouping val="clustered"/>
        <c:varyColors val="0"/>
        <c:ser>
          <c:idx val="1"/>
          <c:order val="1"/>
          <c:tx>
            <c:strRef>
              <c:f>Summary!$C$20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E55-4CD1-A290-00FE4596F576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55-4CD1-A290-00FE4596F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55-4CD1-A290-00FE4596F57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Summary!$A$21:$A$24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Summary!$C$21:$C$24</c:f>
              <c:numCache>
                <c:formatCode>#,##0</c:formatCode>
                <c:ptCount val="4"/>
                <c:pt idx="0">
                  <c:v>576618</c:v>
                </c:pt>
                <c:pt idx="1">
                  <c:v>82618</c:v>
                </c:pt>
                <c:pt idx="2">
                  <c:v>173566</c:v>
                </c:pt>
                <c:pt idx="3">
                  <c:v>107338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CD1-A290-00FE4596F576}"/>
            </c:ext>
          </c:extLst>
        </c:ser>
        <c:ser>
          <c:idx val="5"/>
          <c:order val="5"/>
          <c:tx>
            <c:strRef>
              <c:f>Summary!$G$20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55-4CD1-A290-00FE4596F57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E55-4CD1-A290-00FE4596F57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E55-4CD1-A290-00FE4596F576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Summary!$A$21:$A$24</c:f>
              <c:strCache>
                <c:ptCount val="4"/>
                <c:pt idx="0">
                  <c:v>NAM</c:v>
                </c:pt>
                <c:pt idx="1">
                  <c:v>LATAM</c:v>
                </c:pt>
                <c:pt idx="2">
                  <c:v>EMEA</c:v>
                </c:pt>
                <c:pt idx="3">
                  <c:v>APAC</c:v>
                </c:pt>
              </c:strCache>
            </c:strRef>
          </c:cat>
          <c:val>
            <c:numRef>
              <c:f>Summary!$G$21:$G$24</c:f>
              <c:numCache>
                <c:formatCode>#,##0</c:formatCode>
                <c:ptCount val="4"/>
                <c:pt idx="0">
                  <c:v>596502</c:v>
                </c:pt>
                <c:pt idx="1">
                  <c:v>82631</c:v>
                </c:pt>
                <c:pt idx="2">
                  <c:v>176338</c:v>
                </c:pt>
                <c:pt idx="3">
                  <c:v>109811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CD1-A290-00FE4596F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67724944"/>
        <c:axId val="56772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Summary!$B$20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Summary!$B$21:$B$24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509419</c:v>
                      </c:pt>
                      <c:pt idx="1">
                        <c:v>69053</c:v>
                      </c:pt>
                      <c:pt idx="2">
                        <c:v>147852</c:v>
                      </c:pt>
                      <c:pt idx="3">
                        <c:v>95736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55-4CD1-A290-00FE4596F5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Summary!$D$20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Summary!$D$21:$D$24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363694</c:v>
                      </c:pt>
                      <c:pt idx="1">
                        <c:v>50574</c:v>
                      </c:pt>
                      <c:pt idx="2">
                        <c:v>103536</c:v>
                      </c:pt>
                      <c:pt idx="3">
                        <c:v>69198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E55-4CD1-A290-00FE4596F5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Summary!$E$20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Summary!$E$21:$E$24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432034</c:v>
                      </c:pt>
                      <c:pt idx="1">
                        <c:v>65121</c:v>
                      </c:pt>
                      <c:pt idx="2">
                        <c:v>129264</c:v>
                      </c:pt>
                      <c:pt idx="3">
                        <c:v>80144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E55-4CD1-A290-00FE4596F5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Summary!$F$20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Summary!$A$21:$A$24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LATAM</c:v>
                      </c:pt>
                      <c:pt idx="2">
                        <c:v>EMEA</c:v>
                      </c:pt>
                      <c:pt idx="3">
                        <c:v>APAC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Summary!$F$21:$F$24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530019</c:v>
                      </c:pt>
                      <c:pt idx="1">
                        <c:v>75265</c:v>
                      </c:pt>
                      <c:pt idx="2">
                        <c:v>150204</c:v>
                      </c:pt>
                      <c:pt idx="3">
                        <c:v>99778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E55-4CD1-A290-00FE4596F576}"/>
                  </c:ext>
                </c:extLst>
              </c15:ser>
            </c15:filteredBarSeries>
          </c:ext>
        </c:extLst>
      </c:barChart>
      <c:catAx>
        <c:axId val="567724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725904"/>
        <c:crosses val="autoZero"/>
        <c:auto val="1"/>
        <c:lblAlgn val="ctr"/>
        <c:lblOffset val="100"/>
        <c:noMultiLvlLbl val="0"/>
      </c:catAx>
      <c:valAx>
        <c:axId val="567725904"/>
        <c:scaling>
          <c:orientation val="minMax"/>
        </c:scaling>
        <c:delete val="1"/>
        <c:axPos val="t"/>
        <c:numFmt formatCode="#,##0" sourceLinked="1"/>
        <c:majorTickMark val="none"/>
        <c:minorTickMark val="none"/>
        <c:tickLblPos val="nextTo"/>
        <c:crossAx val="5677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106159230096233"/>
          <c:y val="0.30297806524184479"/>
          <c:w val="0.16362527347333825"/>
          <c:h val="0.210799981363276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for Analytics Project.xlsx]Pivot!PivotTable4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Pivot!$A$5:$A$25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Pivot!$B$5:$B$25</c:f>
              <c:numCache>
                <c:formatCode>#,##0</c:formatCode>
                <c:ptCount val="14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69198</c:v>
                </c:pt>
                <c:pt idx="7">
                  <c:v>80144</c:v>
                </c:pt>
                <c:pt idx="8">
                  <c:v>31083</c:v>
                </c:pt>
                <c:pt idx="9">
                  <c:v>31261</c:v>
                </c:pt>
                <c:pt idx="10">
                  <c:v>37434</c:v>
                </c:pt>
                <c:pt idx="11">
                  <c:v>40800</c:v>
                </c:pt>
                <c:pt idx="12">
                  <c:v>41854</c:v>
                </c:pt>
                <c:pt idx="13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B-4838-A558-2C8467BF147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Pivot!$A$5:$A$25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Pivot!$C$5:$C$25</c:f>
              <c:numCache>
                <c:formatCode>#,##0</c:formatCode>
                <c:ptCount val="14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103536</c:v>
                </c:pt>
                <c:pt idx="7">
                  <c:v>129264</c:v>
                </c:pt>
                <c:pt idx="8">
                  <c:v>43970</c:v>
                </c:pt>
                <c:pt idx="9">
                  <c:v>52546</c:v>
                </c:pt>
                <c:pt idx="10">
                  <c:v>53688</c:v>
                </c:pt>
                <c:pt idx="11">
                  <c:v>69515</c:v>
                </c:pt>
                <c:pt idx="12">
                  <c:v>59794</c:v>
                </c:pt>
                <c:pt idx="13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B-4838-A558-2C8467BF147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Pivot!$A$5:$A$25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Pivot!$D$5:$D$25</c:f>
              <c:numCache>
                <c:formatCode>#,##0</c:formatCode>
                <c:ptCount val="14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50574</c:v>
                </c:pt>
                <c:pt idx="7">
                  <c:v>65121</c:v>
                </c:pt>
                <c:pt idx="8">
                  <c:v>22187</c:v>
                </c:pt>
                <c:pt idx="9">
                  <c:v>25785</c:v>
                </c:pt>
                <c:pt idx="10">
                  <c:v>27293</c:v>
                </c:pt>
                <c:pt idx="11">
                  <c:v>32779</c:v>
                </c:pt>
                <c:pt idx="12">
                  <c:v>27631</c:v>
                </c:pt>
                <c:pt idx="13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B-4838-A558-2C8467BF147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Pivot!$A$5:$A$25</c:f>
              <c:multiLvlStrCache>
                <c:ptCount val="1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Mar</c:v>
                  </c:pt>
                  <c:pt idx="11">
                    <c:v>Apr</c:v>
                  </c:pt>
                  <c:pt idx="12">
                    <c:v>May</c:v>
                  </c:pt>
                  <c:pt idx="13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11">
                    <c:v>Qtr2</c:v>
                  </c:pt>
                </c:lvl>
                <c:lvl>
                  <c:pt idx="0">
                    <c:v>2020</c:v>
                  </c:pt>
                  <c:pt idx="8">
                    <c:v>2021</c:v>
                  </c:pt>
                </c:lvl>
              </c:multiLvlStrCache>
            </c:multiLvlStrRef>
          </c:cat>
          <c:val>
            <c:numRef>
              <c:f>Pivot!$E$5:$E$25</c:f>
              <c:numCache>
                <c:formatCode>#,##0</c:formatCode>
                <c:ptCount val="14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363694</c:v>
                </c:pt>
                <c:pt idx="7">
                  <c:v>432034</c:v>
                </c:pt>
                <c:pt idx="8">
                  <c:v>161306</c:v>
                </c:pt>
                <c:pt idx="9">
                  <c:v>167822</c:v>
                </c:pt>
                <c:pt idx="10">
                  <c:v>200891</c:v>
                </c:pt>
                <c:pt idx="11">
                  <c:v>228868</c:v>
                </c:pt>
                <c:pt idx="12">
                  <c:v>216709</c:v>
                </c:pt>
                <c:pt idx="13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B-4838-A558-2C8467BF1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888184"/>
        <c:axId val="473887864"/>
      </c:lineChart>
      <c:catAx>
        <c:axId val="47388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7864"/>
        <c:crosses val="autoZero"/>
        <c:auto val="1"/>
        <c:lblAlgn val="ctr"/>
        <c:lblOffset val="100"/>
        <c:noMultiLvlLbl val="0"/>
      </c:catAx>
      <c:valAx>
        <c:axId val="4738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88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449580</xdr:colOff>
      <xdr:row>13</xdr:row>
      <xdr:rowOff>137160</xdr:rowOff>
    </xdr:from>
    <xdr:to>
      <xdr:col>4</xdr:col>
      <xdr:colOff>525780</xdr:colOff>
      <xdr:row>17</xdr:row>
      <xdr:rowOff>1524000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F242B6-DA60-545F-30EB-8D1479545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502920</xdr:colOff>
      <xdr:row>12</xdr:row>
      <xdr:rowOff>137160</xdr:rowOff>
    </xdr:from>
    <xdr:to>
      <xdr:col>12</xdr:col>
      <xdr:colOff>7620</xdr:colOff>
      <xdr:row>17</xdr:row>
      <xdr:rowOff>1379220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C03F8A-F85D-495B-B56C-389B6B2F0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243840</xdr:colOff>
      <xdr:row>3</xdr:row>
      <xdr:rowOff>0</xdr:rowOff>
    </xdr:from>
    <xdr:to>
      <xdr:col>21</xdr:col>
      <xdr:colOff>22860</xdr:colOff>
      <xdr:row>17</xdr:row>
      <xdr:rowOff>266700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028168-9B78-1264-16C6-40115E02AB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26670</xdr:rowOff>
    </xdr:from>
    <xdr:to>
      <xdr:col>16</xdr:col>
      <xdr:colOff>411480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9481BF-71B1-8373-9C96-FF6BE3BD4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957.687457870372" createdVersion="8" refreshedVersion="8" minRefreshableVersion="3" recordCount="907" xr:uid="{B68BFCB6-1D12-4BE1-9337-E88C47C50E35}">
  <cacheSource type="worksheet">
    <worksheetSource name="Volumedata"/>
  </cacheSource>
  <cacheFields count="10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6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9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LEN" numFmtId="0">
      <sharedItems containsSemiMixedTypes="0" containsString="0" containsNumber="1" containsInteger="1" minValue="7" maxValue="7"/>
    </cacheField>
    <cacheField name="INDEX MATCH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n v="7"/>
    <s v="GEO1004"/>
    <x v="0"/>
    <x v="0"/>
    <s v="Q1 2020"/>
  </r>
  <r>
    <x v="0"/>
    <x v="1"/>
    <n v="886"/>
    <n v="7"/>
    <s v="GEO1004"/>
    <x v="0"/>
    <x v="1"/>
    <s v="Q2 2020"/>
  </r>
  <r>
    <x v="0"/>
    <x v="2"/>
    <n v="968"/>
    <n v="7"/>
    <s v="GEO1004"/>
    <x v="0"/>
    <x v="1"/>
    <s v="Q2 2020"/>
  </r>
  <r>
    <x v="0"/>
    <x v="3"/>
    <n v="564"/>
    <n v="7"/>
    <s v="GEO1004"/>
    <x v="0"/>
    <x v="1"/>
    <s v="Q2 2020"/>
  </r>
  <r>
    <x v="0"/>
    <x v="4"/>
    <n v="648"/>
    <n v="7"/>
    <s v="GEO1004"/>
    <x v="0"/>
    <x v="2"/>
    <s v="Q3 2020"/>
  </r>
  <r>
    <x v="0"/>
    <x v="5"/>
    <n v="406"/>
    <n v="7"/>
    <s v="GEO1004"/>
    <x v="0"/>
    <x v="2"/>
    <s v="Q3 2020"/>
  </r>
  <r>
    <x v="0"/>
    <x v="6"/>
    <n v="569"/>
    <n v="7"/>
    <s v="GEO1004"/>
    <x v="0"/>
    <x v="2"/>
    <s v="Q3 2020"/>
  </r>
  <r>
    <x v="0"/>
    <x v="7"/>
    <n v="487"/>
    <n v="7"/>
    <s v="GEO1004"/>
    <x v="0"/>
    <x v="3"/>
    <s v="Q4 2020"/>
  </r>
  <r>
    <x v="0"/>
    <x v="8"/>
    <n v="729"/>
    <n v="7"/>
    <s v="GEO1004"/>
    <x v="0"/>
    <x v="3"/>
    <s v="Q4 2020"/>
  </r>
  <r>
    <x v="0"/>
    <x v="9"/>
    <n v="565"/>
    <n v="7"/>
    <s v="GEO1004"/>
    <x v="0"/>
    <x v="3"/>
    <s v="Q4 2020"/>
  </r>
  <r>
    <x v="0"/>
    <x v="10"/>
    <n v="561"/>
    <n v="7"/>
    <s v="GEO1004"/>
    <x v="0"/>
    <x v="4"/>
    <s v="Q2 2021"/>
  </r>
  <r>
    <x v="0"/>
    <x v="11"/>
    <n v="1014"/>
    <n v="7"/>
    <s v="GEO1004"/>
    <x v="0"/>
    <x v="4"/>
    <s v="Q2 2021"/>
  </r>
  <r>
    <x v="0"/>
    <x v="12"/>
    <n v="878"/>
    <n v="7"/>
    <s v="GEO1004"/>
    <x v="0"/>
    <x v="4"/>
    <s v="Q2 2021"/>
  </r>
  <r>
    <x v="0"/>
    <x v="13"/>
    <n v="922"/>
    <n v="7"/>
    <s v="GEO1004"/>
    <x v="0"/>
    <x v="5"/>
    <s v="Q1 2021"/>
  </r>
  <r>
    <x v="0"/>
    <x v="14"/>
    <n v="668"/>
    <n v="7"/>
    <s v="GEO1004"/>
    <x v="0"/>
    <x v="5"/>
    <s v="Q1 2021"/>
  </r>
  <r>
    <x v="0"/>
    <x v="15"/>
    <n v="725"/>
    <n v="7"/>
    <s v="GEO1004"/>
    <x v="0"/>
    <x v="5"/>
    <s v="Q1 2021"/>
  </r>
  <r>
    <x v="1"/>
    <x v="16"/>
    <n v="1194"/>
    <n v="7"/>
    <s v="GEO1001"/>
    <x v="1"/>
    <x v="0"/>
    <s v="Q1 2020"/>
  </r>
  <r>
    <x v="1"/>
    <x v="17"/>
    <n v="942"/>
    <n v="7"/>
    <s v="GEO1001"/>
    <x v="1"/>
    <x v="0"/>
    <s v="Q1 2020"/>
  </r>
  <r>
    <x v="1"/>
    <x v="0"/>
    <n v="1448"/>
    <n v="7"/>
    <s v="GEO1001"/>
    <x v="1"/>
    <x v="0"/>
    <s v="Q1 2020"/>
  </r>
  <r>
    <x v="1"/>
    <x v="1"/>
    <n v="1323"/>
    <n v="7"/>
    <s v="GEO1001"/>
    <x v="1"/>
    <x v="1"/>
    <s v="Q2 2020"/>
  </r>
  <r>
    <x v="1"/>
    <x v="2"/>
    <n v="1573"/>
    <n v="7"/>
    <s v="GEO1001"/>
    <x v="1"/>
    <x v="1"/>
    <s v="Q2 2020"/>
  </r>
  <r>
    <x v="1"/>
    <x v="3"/>
    <n v="820"/>
    <n v="7"/>
    <s v="GEO1001"/>
    <x v="1"/>
    <x v="1"/>
    <s v="Q2 2020"/>
  </r>
  <r>
    <x v="1"/>
    <x v="4"/>
    <n v="1069"/>
    <n v="7"/>
    <s v="GEO1001"/>
    <x v="1"/>
    <x v="2"/>
    <s v="Q3 2020"/>
  </r>
  <r>
    <x v="1"/>
    <x v="5"/>
    <n v="571"/>
    <n v="7"/>
    <s v="GEO1001"/>
    <x v="1"/>
    <x v="2"/>
    <s v="Q3 2020"/>
  </r>
  <r>
    <x v="1"/>
    <x v="6"/>
    <n v="947"/>
    <n v="7"/>
    <s v="GEO1001"/>
    <x v="1"/>
    <x v="2"/>
    <s v="Q3 2020"/>
  </r>
  <r>
    <x v="1"/>
    <x v="7"/>
    <n v="694"/>
    <n v="7"/>
    <s v="GEO1001"/>
    <x v="1"/>
    <x v="3"/>
    <s v="Q4 2020"/>
  </r>
  <r>
    <x v="1"/>
    <x v="8"/>
    <n v="1197"/>
    <n v="7"/>
    <s v="GEO1001"/>
    <x v="1"/>
    <x v="3"/>
    <s v="Q4 2020"/>
  </r>
  <r>
    <x v="1"/>
    <x v="9"/>
    <n v="822"/>
    <n v="7"/>
    <s v="GEO1001"/>
    <x v="1"/>
    <x v="3"/>
    <s v="Q4 2020"/>
  </r>
  <r>
    <x v="1"/>
    <x v="10"/>
    <n v="846"/>
    <n v="7"/>
    <s v="GEO1001"/>
    <x v="1"/>
    <x v="4"/>
    <s v="Q2 2021"/>
  </r>
  <r>
    <x v="1"/>
    <x v="11"/>
    <n v="1553"/>
    <n v="7"/>
    <s v="GEO1001"/>
    <x v="1"/>
    <x v="4"/>
    <s v="Q2 2021"/>
  </r>
  <r>
    <x v="1"/>
    <x v="12"/>
    <n v="1344"/>
    <n v="7"/>
    <s v="GEO1001"/>
    <x v="1"/>
    <x v="4"/>
    <s v="Q2 2021"/>
  </r>
  <r>
    <x v="1"/>
    <x v="13"/>
    <n v="1436"/>
    <n v="7"/>
    <s v="GEO1001"/>
    <x v="1"/>
    <x v="5"/>
    <s v="Q1 2021"/>
  </r>
  <r>
    <x v="1"/>
    <x v="14"/>
    <n v="970"/>
    <n v="7"/>
    <s v="GEO1001"/>
    <x v="1"/>
    <x v="5"/>
    <s v="Q1 2021"/>
  </r>
  <r>
    <x v="1"/>
    <x v="15"/>
    <n v="1207"/>
    <n v="7"/>
    <s v="GEO1001"/>
    <x v="1"/>
    <x v="5"/>
    <s v="Q1 2021"/>
  </r>
  <r>
    <x v="2"/>
    <x v="16"/>
    <n v="532"/>
    <n v="7"/>
    <s v="GEO1003"/>
    <x v="2"/>
    <x v="0"/>
    <s v="Q1 2020"/>
  </r>
  <r>
    <x v="2"/>
    <x v="17"/>
    <n v="760"/>
    <n v="7"/>
    <s v="GEO1003"/>
    <x v="2"/>
    <x v="0"/>
    <s v="Q1 2020"/>
  </r>
  <r>
    <x v="2"/>
    <x v="0"/>
    <n v="682"/>
    <n v="7"/>
    <s v="GEO1003"/>
    <x v="2"/>
    <x v="0"/>
    <s v="Q1 2020"/>
  </r>
  <r>
    <x v="2"/>
    <x v="1"/>
    <n v="984"/>
    <n v="7"/>
    <s v="GEO1003"/>
    <x v="2"/>
    <x v="1"/>
    <s v="Q2 2020"/>
  </r>
  <r>
    <x v="2"/>
    <x v="2"/>
    <n v="760"/>
    <n v="7"/>
    <s v="GEO1003"/>
    <x v="2"/>
    <x v="1"/>
    <s v="Q2 2020"/>
  </r>
  <r>
    <x v="2"/>
    <x v="3"/>
    <n v="681"/>
    <n v="7"/>
    <s v="GEO1003"/>
    <x v="2"/>
    <x v="1"/>
    <s v="Q2 2020"/>
  </r>
  <r>
    <x v="2"/>
    <x v="4"/>
    <n v="457"/>
    <n v="7"/>
    <s v="GEO1003"/>
    <x v="2"/>
    <x v="2"/>
    <s v="Q3 2020"/>
  </r>
  <r>
    <x v="2"/>
    <x v="5"/>
    <n v="528"/>
    <n v="7"/>
    <s v="GEO1003"/>
    <x v="2"/>
    <x v="2"/>
    <s v="Q3 2020"/>
  </r>
  <r>
    <x v="2"/>
    <x v="6"/>
    <n v="377"/>
    <n v="7"/>
    <s v="GEO1003"/>
    <x v="2"/>
    <x v="2"/>
    <s v="Q3 2020"/>
  </r>
  <r>
    <x v="2"/>
    <x v="7"/>
    <n v="606"/>
    <n v="7"/>
    <s v="GEO1003"/>
    <x v="2"/>
    <x v="3"/>
    <s v="Q4 2020"/>
  </r>
  <r>
    <x v="2"/>
    <x v="8"/>
    <n v="534"/>
    <n v="7"/>
    <s v="GEO1003"/>
    <x v="2"/>
    <x v="3"/>
    <s v="Q4 2020"/>
  </r>
  <r>
    <x v="2"/>
    <x v="9"/>
    <n v="681"/>
    <n v="7"/>
    <s v="GEO1003"/>
    <x v="2"/>
    <x v="3"/>
    <s v="Q4 2020"/>
  </r>
  <r>
    <x v="2"/>
    <x v="11"/>
    <n v="764"/>
    <n v="7"/>
    <s v="GEO1003"/>
    <x v="2"/>
    <x v="4"/>
    <s v="Q2 2021"/>
  </r>
  <r>
    <x v="2"/>
    <x v="12"/>
    <n v="973"/>
    <n v="7"/>
    <s v="GEO1003"/>
    <x v="2"/>
    <x v="4"/>
    <s v="Q2 2021"/>
  </r>
  <r>
    <x v="2"/>
    <x v="13"/>
    <n v="688"/>
    <n v="7"/>
    <s v="GEO1003"/>
    <x v="2"/>
    <x v="5"/>
    <s v="Q1 2021"/>
  </r>
  <r>
    <x v="2"/>
    <x v="14"/>
    <n v="750"/>
    <n v="7"/>
    <s v="GEO1003"/>
    <x v="2"/>
    <x v="5"/>
    <s v="Q1 2021"/>
  </r>
  <r>
    <x v="2"/>
    <x v="15"/>
    <n v="554"/>
    <n v="7"/>
    <s v="GEO1003"/>
    <x v="2"/>
    <x v="5"/>
    <s v="Q1 2021"/>
  </r>
  <r>
    <x v="3"/>
    <x v="3"/>
    <n v="1342"/>
    <n v="7"/>
    <s v="GEO1001"/>
    <x v="1"/>
    <x v="1"/>
    <s v="Q2 2020"/>
  </r>
  <r>
    <x v="3"/>
    <x v="4"/>
    <n v="1526"/>
    <n v="7"/>
    <s v="GEO1001"/>
    <x v="1"/>
    <x v="2"/>
    <s v="Q3 2020"/>
  </r>
  <r>
    <x v="3"/>
    <x v="5"/>
    <n v="958"/>
    <n v="7"/>
    <s v="GEO1001"/>
    <x v="1"/>
    <x v="2"/>
    <s v="Q3 2020"/>
  </r>
  <r>
    <x v="3"/>
    <x v="6"/>
    <n v="1340"/>
    <n v="7"/>
    <s v="GEO1001"/>
    <x v="1"/>
    <x v="2"/>
    <s v="Q3 2020"/>
  </r>
  <r>
    <x v="3"/>
    <x v="7"/>
    <n v="1150"/>
    <n v="7"/>
    <s v="GEO1001"/>
    <x v="1"/>
    <x v="3"/>
    <s v="Q4 2020"/>
  </r>
  <r>
    <x v="3"/>
    <x v="8"/>
    <n v="1721"/>
    <n v="7"/>
    <s v="GEO1001"/>
    <x v="1"/>
    <x v="3"/>
    <s v="Q4 2020"/>
  </r>
  <r>
    <x v="3"/>
    <x v="9"/>
    <n v="1342"/>
    <n v="7"/>
    <s v="GEO1001"/>
    <x v="1"/>
    <x v="3"/>
    <s v="Q4 2020"/>
  </r>
  <r>
    <x v="3"/>
    <x v="10"/>
    <n v="1325"/>
    <n v="7"/>
    <s v="GEO1001"/>
    <x v="1"/>
    <x v="4"/>
    <s v="Q2 2021"/>
  </r>
  <r>
    <x v="3"/>
    <x v="11"/>
    <n v="2403"/>
    <n v="7"/>
    <s v="GEO1001"/>
    <x v="1"/>
    <x v="4"/>
    <s v="Q2 2021"/>
  </r>
  <r>
    <x v="3"/>
    <x v="12"/>
    <n v="2089"/>
    <n v="7"/>
    <s v="GEO1001"/>
    <x v="1"/>
    <x v="4"/>
    <s v="Q2 2021"/>
  </r>
  <r>
    <x v="3"/>
    <x v="13"/>
    <n v="2185"/>
    <n v="7"/>
    <s v="GEO1001"/>
    <x v="1"/>
    <x v="5"/>
    <s v="Q1 2021"/>
  </r>
  <r>
    <x v="3"/>
    <x v="14"/>
    <n v="1542"/>
    <n v="7"/>
    <s v="GEO1001"/>
    <x v="1"/>
    <x v="5"/>
    <s v="Q1 2021"/>
  </r>
  <r>
    <x v="3"/>
    <x v="15"/>
    <n v="1804"/>
    <n v="7"/>
    <s v="GEO1001"/>
    <x v="1"/>
    <x v="5"/>
    <s v="Q1 2021"/>
  </r>
  <r>
    <x v="4"/>
    <x v="16"/>
    <n v="12887"/>
    <n v="7"/>
    <s v="GEO1001"/>
    <x v="1"/>
    <x v="0"/>
    <s v="Q1 2020"/>
  </r>
  <r>
    <x v="4"/>
    <x v="17"/>
    <n v="18411"/>
    <n v="7"/>
    <s v="GEO1001"/>
    <x v="1"/>
    <x v="0"/>
    <s v="Q1 2020"/>
  </r>
  <r>
    <x v="4"/>
    <x v="0"/>
    <n v="16571"/>
    <n v="7"/>
    <s v="GEO1001"/>
    <x v="1"/>
    <x v="0"/>
    <s v="Q1 2020"/>
  </r>
  <r>
    <x v="4"/>
    <x v="1"/>
    <n v="23929"/>
    <n v="7"/>
    <s v="GEO1001"/>
    <x v="1"/>
    <x v="1"/>
    <s v="Q2 2020"/>
  </r>
  <r>
    <x v="4"/>
    <x v="2"/>
    <n v="18409"/>
    <n v="7"/>
    <s v="GEO1001"/>
    <x v="1"/>
    <x v="1"/>
    <s v="Q2 2020"/>
  </r>
  <r>
    <x v="4"/>
    <x v="3"/>
    <n v="16572"/>
    <n v="7"/>
    <s v="GEO1001"/>
    <x v="1"/>
    <x v="1"/>
    <s v="Q2 2020"/>
  </r>
  <r>
    <x v="4"/>
    <x v="4"/>
    <n v="11044"/>
    <n v="7"/>
    <s v="GEO1001"/>
    <x v="1"/>
    <x v="2"/>
    <s v="Q3 2020"/>
  </r>
  <r>
    <x v="4"/>
    <x v="5"/>
    <n v="12885"/>
    <n v="7"/>
    <s v="GEO1001"/>
    <x v="1"/>
    <x v="2"/>
    <s v="Q3 2020"/>
  </r>
  <r>
    <x v="4"/>
    <x v="6"/>
    <n v="9208"/>
    <n v="7"/>
    <s v="GEO1001"/>
    <x v="1"/>
    <x v="2"/>
    <s v="Q3 2020"/>
  </r>
  <r>
    <x v="4"/>
    <x v="7"/>
    <n v="14725"/>
    <n v="7"/>
    <s v="GEO1001"/>
    <x v="1"/>
    <x v="3"/>
    <s v="Q4 2020"/>
  </r>
  <r>
    <x v="4"/>
    <x v="8"/>
    <n v="12888"/>
    <n v="7"/>
    <s v="GEO1001"/>
    <x v="1"/>
    <x v="3"/>
    <s v="Q4 2020"/>
  </r>
  <r>
    <x v="4"/>
    <x v="9"/>
    <n v="16571"/>
    <n v="7"/>
    <s v="GEO1001"/>
    <x v="1"/>
    <x v="3"/>
    <s v="Q4 2020"/>
  </r>
  <r>
    <x v="4"/>
    <x v="10"/>
    <n v="17235"/>
    <n v="7"/>
    <s v="GEO1001"/>
    <x v="1"/>
    <x v="4"/>
    <s v="Q2 2021"/>
  </r>
  <r>
    <x v="4"/>
    <x v="11"/>
    <n v="19146"/>
    <n v="7"/>
    <s v="GEO1001"/>
    <x v="1"/>
    <x v="4"/>
    <s v="Q2 2021"/>
  </r>
  <r>
    <x v="4"/>
    <x v="12"/>
    <n v="23690"/>
    <n v="7"/>
    <s v="GEO1001"/>
    <x v="1"/>
    <x v="4"/>
    <s v="Q2 2021"/>
  </r>
  <r>
    <x v="4"/>
    <x v="13"/>
    <n v="17229"/>
    <n v="7"/>
    <s v="GEO1001"/>
    <x v="1"/>
    <x v="5"/>
    <s v="Q1 2021"/>
  </r>
  <r>
    <x v="4"/>
    <x v="14"/>
    <n v="19330"/>
    <n v="7"/>
    <s v="GEO1001"/>
    <x v="1"/>
    <x v="5"/>
    <s v="Q1 2021"/>
  </r>
  <r>
    <x v="4"/>
    <x v="15"/>
    <n v="12826"/>
    <n v="7"/>
    <s v="GEO1001"/>
    <x v="1"/>
    <x v="5"/>
    <s v="Q1 2021"/>
  </r>
  <r>
    <x v="5"/>
    <x v="6"/>
    <n v="1249"/>
    <n v="7"/>
    <s v="GEO1004"/>
    <x v="0"/>
    <x v="2"/>
    <s v="Q3 2020"/>
  </r>
  <r>
    <x v="5"/>
    <x v="7"/>
    <n v="913"/>
    <n v="7"/>
    <s v="GEO1004"/>
    <x v="0"/>
    <x v="3"/>
    <s v="Q4 2020"/>
  </r>
  <r>
    <x v="5"/>
    <x v="8"/>
    <n v="1574"/>
    <n v="7"/>
    <s v="GEO1004"/>
    <x v="0"/>
    <x v="3"/>
    <s v="Q4 2020"/>
  </r>
  <r>
    <x v="5"/>
    <x v="9"/>
    <n v="1082"/>
    <n v="7"/>
    <s v="GEO1004"/>
    <x v="0"/>
    <x v="3"/>
    <s v="Q4 2020"/>
  </r>
  <r>
    <x v="5"/>
    <x v="13"/>
    <n v="1945"/>
    <n v="7"/>
    <s v="GEO1004"/>
    <x v="0"/>
    <x v="5"/>
    <s v="Q1 2021"/>
  </r>
  <r>
    <x v="5"/>
    <x v="14"/>
    <n v="1296"/>
    <n v="7"/>
    <s v="GEO1004"/>
    <x v="0"/>
    <x v="5"/>
    <s v="Q1 2021"/>
  </r>
  <r>
    <x v="5"/>
    <x v="15"/>
    <n v="1568"/>
    <n v="7"/>
    <s v="GEO1004"/>
    <x v="0"/>
    <x v="5"/>
    <s v="Q1 2021"/>
  </r>
  <r>
    <x v="6"/>
    <x v="16"/>
    <n v="756"/>
    <n v="7"/>
    <s v="GEO1004"/>
    <x v="0"/>
    <x v="0"/>
    <s v="Q1 2020"/>
  </r>
  <r>
    <x v="6"/>
    <x v="17"/>
    <n v="954"/>
    <n v="7"/>
    <s v="GEO1004"/>
    <x v="0"/>
    <x v="0"/>
    <s v="Q1 2020"/>
  </r>
  <r>
    <x v="6"/>
    <x v="0"/>
    <n v="955"/>
    <n v="7"/>
    <s v="GEO1004"/>
    <x v="0"/>
    <x v="0"/>
    <s v="Q1 2020"/>
  </r>
  <r>
    <x v="6"/>
    <x v="1"/>
    <n v="1261"/>
    <n v="7"/>
    <s v="GEO1004"/>
    <x v="0"/>
    <x v="1"/>
    <s v="Q2 2020"/>
  </r>
  <r>
    <x v="6"/>
    <x v="2"/>
    <n v="1058"/>
    <n v="7"/>
    <s v="GEO1004"/>
    <x v="0"/>
    <x v="1"/>
    <s v="Q2 2020"/>
  </r>
  <r>
    <x v="6"/>
    <x v="3"/>
    <n v="855"/>
    <n v="7"/>
    <s v="GEO1004"/>
    <x v="0"/>
    <x v="1"/>
    <s v="Q2 2020"/>
  </r>
  <r>
    <x v="6"/>
    <x v="4"/>
    <n v="654"/>
    <n v="7"/>
    <s v="GEO1004"/>
    <x v="0"/>
    <x v="2"/>
    <s v="Q3 2020"/>
  </r>
  <r>
    <x v="6"/>
    <x v="5"/>
    <n v="656"/>
    <n v="7"/>
    <s v="GEO1004"/>
    <x v="0"/>
    <x v="2"/>
    <s v="Q3 2020"/>
  </r>
  <r>
    <x v="6"/>
    <x v="6"/>
    <n v="554"/>
    <n v="7"/>
    <s v="GEO1004"/>
    <x v="0"/>
    <x v="2"/>
    <s v="Q3 2020"/>
  </r>
  <r>
    <x v="6"/>
    <x v="7"/>
    <n v="760"/>
    <n v="7"/>
    <s v="GEO1004"/>
    <x v="0"/>
    <x v="3"/>
    <s v="Q4 2020"/>
  </r>
  <r>
    <x v="6"/>
    <x v="8"/>
    <n v="759"/>
    <n v="7"/>
    <s v="GEO1004"/>
    <x v="0"/>
    <x v="3"/>
    <s v="Q4 2020"/>
  </r>
  <r>
    <x v="6"/>
    <x v="9"/>
    <n v="857"/>
    <n v="7"/>
    <s v="GEO1004"/>
    <x v="0"/>
    <x v="3"/>
    <s v="Q4 2020"/>
  </r>
  <r>
    <x v="6"/>
    <x v="10"/>
    <n v="865"/>
    <n v="7"/>
    <s v="GEO1004"/>
    <x v="0"/>
    <x v="4"/>
    <s v="Q2 2021"/>
  </r>
  <r>
    <x v="6"/>
    <x v="11"/>
    <n v="1078"/>
    <n v="7"/>
    <s v="GEO1004"/>
    <x v="0"/>
    <x v="4"/>
    <s v="Q2 2021"/>
  </r>
  <r>
    <x v="6"/>
    <x v="12"/>
    <n v="1305"/>
    <n v="7"/>
    <s v="GEO1004"/>
    <x v="0"/>
    <x v="4"/>
    <s v="Q2 2021"/>
  </r>
  <r>
    <x v="6"/>
    <x v="13"/>
    <n v="950"/>
    <n v="7"/>
    <s v="GEO1004"/>
    <x v="0"/>
    <x v="5"/>
    <s v="Q1 2021"/>
  </r>
  <r>
    <x v="6"/>
    <x v="14"/>
    <n v="968"/>
    <n v="7"/>
    <s v="GEO1004"/>
    <x v="0"/>
    <x v="5"/>
    <s v="Q1 2021"/>
  </r>
  <r>
    <x v="6"/>
    <x v="15"/>
    <n v="749"/>
    <n v="7"/>
    <s v="GEO1004"/>
    <x v="0"/>
    <x v="5"/>
    <s v="Q1 2021"/>
  </r>
  <r>
    <x v="7"/>
    <x v="16"/>
    <n v="945"/>
    <n v="7"/>
    <s v="GEO1002"/>
    <x v="3"/>
    <x v="0"/>
    <s v="Q1 2020"/>
  </r>
  <r>
    <x v="7"/>
    <x v="17"/>
    <n v="941"/>
    <n v="7"/>
    <s v="GEO1002"/>
    <x v="3"/>
    <x v="0"/>
    <s v="Q1 2020"/>
  </r>
  <r>
    <x v="7"/>
    <x v="0"/>
    <n v="1164"/>
    <n v="7"/>
    <s v="GEO1002"/>
    <x v="3"/>
    <x v="0"/>
    <s v="Q1 2020"/>
  </r>
  <r>
    <x v="7"/>
    <x v="1"/>
    <n v="1276"/>
    <n v="7"/>
    <s v="GEO1002"/>
    <x v="3"/>
    <x v="1"/>
    <s v="Q2 2020"/>
  </r>
  <r>
    <x v="7"/>
    <x v="2"/>
    <n v="1275"/>
    <n v="7"/>
    <s v="GEO1002"/>
    <x v="3"/>
    <x v="1"/>
    <s v="Q2 2020"/>
  </r>
  <r>
    <x v="7"/>
    <x v="3"/>
    <n v="834"/>
    <n v="7"/>
    <s v="GEO1002"/>
    <x v="3"/>
    <x v="1"/>
    <s v="Q2 2020"/>
  </r>
  <r>
    <x v="7"/>
    <x v="4"/>
    <n v="833"/>
    <n v="7"/>
    <s v="GEO1002"/>
    <x v="3"/>
    <x v="2"/>
    <s v="Q3 2020"/>
  </r>
  <r>
    <x v="7"/>
    <x v="5"/>
    <n v="610"/>
    <n v="7"/>
    <s v="GEO1002"/>
    <x v="3"/>
    <x v="2"/>
    <s v="Q3 2020"/>
  </r>
  <r>
    <x v="7"/>
    <x v="6"/>
    <n v="722"/>
    <n v="7"/>
    <s v="GEO1002"/>
    <x v="3"/>
    <x v="2"/>
    <s v="Q3 2020"/>
  </r>
  <r>
    <x v="7"/>
    <x v="7"/>
    <n v="722"/>
    <n v="7"/>
    <s v="GEO1002"/>
    <x v="3"/>
    <x v="3"/>
    <s v="Q4 2020"/>
  </r>
  <r>
    <x v="7"/>
    <x v="8"/>
    <n v="939"/>
    <n v="7"/>
    <s v="GEO1002"/>
    <x v="3"/>
    <x v="3"/>
    <s v="Q4 2020"/>
  </r>
  <r>
    <x v="7"/>
    <x v="9"/>
    <n v="829"/>
    <n v="7"/>
    <s v="GEO1002"/>
    <x v="3"/>
    <x v="3"/>
    <s v="Q4 2020"/>
  </r>
  <r>
    <x v="7"/>
    <x v="10"/>
    <n v="848"/>
    <n v="7"/>
    <s v="GEO1002"/>
    <x v="3"/>
    <x v="4"/>
    <s v="Q2 2021"/>
  </r>
  <r>
    <x v="7"/>
    <x v="11"/>
    <n v="1326"/>
    <n v="7"/>
    <s v="GEO1002"/>
    <x v="3"/>
    <x v="4"/>
    <s v="Q2 2021"/>
  </r>
  <r>
    <x v="7"/>
    <x v="12"/>
    <n v="1309"/>
    <n v="7"/>
    <s v="GEO1002"/>
    <x v="3"/>
    <x v="4"/>
    <s v="Q2 2021"/>
  </r>
  <r>
    <x v="7"/>
    <x v="13"/>
    <n v="1173"/>
    <n v="7"/>
    <s v="GEO1002"/>
    <x v="3"/>
    <x v="5"/>
    <s v="Q1 2021"/>
  </r>
  <r>
    <x v="7"/>
    <x v="14"/>
    <n v="935"/>
    <n v="7"/>
    <s v="GEO1002"/>
    <x v="3"/>
    <x v="5"/>
    <s v="Q1 2021"/>
  </r>
  <r>
    <x v="7"/>
    <x v="15"/>
    <n v="973"/>
    <n v="7"/>
    <s v="GEO1002"/>
    <x v="3"/>
    <x v="5"/>
    <s v="Q1 2021"/>
  </r>
  <r>
    <x v="8"/>
    <x v="16"/>
    <n v="188"/>
    <n v="7"/>
    <s v="GEO1004"/>
    <x v="0"/>
    <x v="0"/>
    <s v="Q1 2020"/>
  </r>
  <r>
    <x v="8"/>
    <x v="17"/>
    <n v="168"/>
    <n v="7"/>
    <s v="GEO1004"/>
    <x v="0"/>
    <x v="0"/>
    <s v="Q1 2020"/>
  </r>
  <r>
    <x v="8"/>
    <x v="0"/>
    <n v="226"/>
    <n v="7"/>
    <s v="GEO1004"/>
    <x v="0"/>
    <x v="0"/>
    <s v="Q1 2020"/>
  </r>
  <r>
    <x v="8"/>
    <x v="1"/>
    <n v="223"/>
    <n v="7"/>
    <s v="GEO1004"/>
    <x v="0"/>
    <x v="1"/>
    <s v="Q2 2020"/>
  </r>
  <r>
    <x v="8"/>
    <x v="2"/>
    <n v="247"/>
    <n v="7"/>
    <s v="GEO1004"/>
    <x v="0"/>
    <x v="1"/>
    <s v="Q2 2020"/>
  </r>
  <r>
    <x v="8"/>
    <x v="3"/>
    <n v="142"/>
    <n v="7"/>
    <s v="GEO1004"/>
    <x v="0"/>
    <x v="1"/>
    <s v="Q2 2020"/>
  </r>
  <r>
    <x v="8"/>
    <x v="4"/>
    <n v="163"/>
    <n v="7"/>
    <s v="GEO1004"/>
    <x v="0"/>
    <x v="2"/>
    <s v="Q3 2020"/>
  </r>
  <r>
    <x v="8"/>
    <x v="5"/>
    <n v="101"/>
    <n v="7"/>
    <s v="GEO1004"/>
    <x v="0"/>
    <x v="2"/>
    <s v="Q3 2020"/>
  </r>
  <r>
    <x v="8"/>
    <x v="6"/>
    <n v="142"/>
    <n v="7"/>
    <s v="GEO1004"/>
    <x v="0"/>
    <x v="2"/>
    <s v="Q3 2020"/>
  </r>
  <r>
    <x v="8"/>
    <x v="7"/>
    <n v="123"/>
    <n v="7"/>
    <s v="GEO1004"/>
    <x v="0"/>
    <x v="3"/>
    <s v="Q4 2020"/>
  </r>
  <r>
    <x v="8"/>
    <x v="8"/>
    <n v="183"/>
    <n v="7"/>
    <s v="GEO1004"/>
    <x v="0"/>
    <x v="3"/>
    <s v="Q4 2020"/>
  </r>
  <r>
    <x v="8"/>
    <x v="9"/>
    <n v="144"/>
    <n v="7"/>
    <s v="GEO1004"/>
    <x v="0"/>
    <x v="3"/>
    <s v="Q4 2020"/>
  </r>
  <r>
    <x v="8"/>
    <x v="10"/>
    <n v="145"/>
    <n v="7"/>
    <s v="GEO1004"/>
    <x v="0"/>
    <x v="4"/>
    <s v="Q2 2021"/>
  </r>
  <r>
    <x v="8"/>
    <x v="11"/>
    <n v="244"/>
    <n v="7"/>
    <s v="GEO1004"/>
    <x v="0"/>
    <x v="4"/>
    <s v="Q2 2021"/>
  </r>
  <r>
    <x v="8"/>
    <x v="12"/>
    <n v="226"/>
    <n v="7"/>
    <s v="GEO1004"/>
    <x v="0"/>
    <x v="4"/>
    <s v="Q2 2021"/>
  </r>
  <r>
    <x v="8"/>
    <x v="13"/>
    <n v="227"/>
    <n v="7"/>
    <s v="GEO1004"/>
    <x v="0"/>
    <x v="5"/>
    <s v="Q1 2021"/>
  </r>
  <r>
    <x v="8"/>
    <x v="14"/>
    <n v="172"/>
    <n v="7"/>
    <s v="GEO1004"/>
    <x v="0"/>
    <x v="5"/>
    <s v="Q1 2021"/>
  </r>
  <r>
    <x v="8"/>
    <x v="15"/>
    <n v="190"/>
    <n v="7"/>
    <s v="GEO1004"/>
    <x v="0"/>
    <x v="5"/>
    <s v="Q1 2021"/>
  </r>
  <r>
    <x v="9"/>
    <x v="16"/>
    <n v="391"/>
    <n v="7"/>
    <s v="GEO1003"/>
    <x v="2"/>
    <x v="0"/>
    <s v="Q1 2020"/>
  </r>
  <r>
    <x v="9"/>
    <x v="17"/>
    <n v="553"/>
    <n v="7"/>
    <s v="GEO1003"/>
    <x v="2"/>
    <x v="0"/>
    <s v="Q1 2020"/>
  </r>
  <r>
    <x v="9"/>
    <x v="0"/>
    <n v="498"/>
    <n v="7"/>
    <s v="GEO1003"/>
    <x v="2"/>
    <x v="0"/>
    <s v="Q1 2020"/>
  </r>
  <r>
    <x v="9"/>
    <x v="1"/>
    <n v="719"/>
    <n v="7"/>
    <s v="GEO1003"/>
    <x v="2"/>
    <x v="1"/>
    <s v="Q2 2020"/>
  </r>
  <r>
    <x v="9"/>
    <x v="2"/>
    <n v="555"/>
    <n v="7"/>
    <s v="GEO1003"/>
    <x v="2"/>
    <x v="1"/>
    <s v="Q2 2020"/>
  </r>
  <r>
    <x v="9"/>
    <x v="3"/>
    <n v="499"/>
    <n v="7"/>
    <s v="GEO1003"/>
    <x v="2"/>
    <x v="1"/>
    <s v="Q2 2020"/>
  </r>
  <r>
    <x v="9"/>
    <x v="4"/>
    <n v="338"/>
    <n v="7"/>
    <s v="GEO1003"/>
    <x v="2"/>
    <x v="2"/>
    <s v="Q3 2020"/>
  </r>
  <r>
    <x v="9"/>
    <x v="5"/>
    <n v="391"/>
    <n v="7"/>
    <s v="GEO1003"/>
    <x v="2"/>
    <x v="2"/>
    <s v="Q3 2020"/>
  </r>
  <r>
    <x v="9"/>
    <x v="6"/>
    <n v="279"/>
    <n v="7"/>
    <s v="GEO1003"/>
    <x v="2"/>
    <x v="2"/>
    <s v="Q3 2020"/>
  </r>
  <r>
    <x v="9"/>
    <x v="7"/>
    <n v="447"/>
    <n v="7"/>
    <s v="GEO1003"/>
    <x v="2"/>
    <x v="3"/>
    <s v="Q4 2020"/>
  </r>
  <r>
    <x v="9"/>
    <x v="8"/>
    <n v="390"/>
    <n v="7"/>
    <s v="GEO1003"/>
    <x v="2"/>
    <x v="3"/>
    <s v="Q4 2020"/>
  </r>
  <r>
    <x v="9"/>
    <x v="9"/>
    <n v="500"/>
    <n v="7"/>
    <s v="GEO1003"/>
    <x v="2"/>
    <x v="3"/>
    <s v="Q4 2020"/>
  </r>
  <r>
    <x v="9"/>
    <x v="10"/>
    <n v="505"/>
    <n v="7"/>
    <s v="GEO1003"/>
    <x v="2"/>
    <x v="4"/>
    <s v="Q2 2021"/>
  </r>
  <r>
    <x v="9"/>
    <x v="11"/>
    <n v="574"/>
    <n v="7"/>
    <s v="GEO1003"/>
    <x v="2"/>
    <x v="4"/>
    <s v="Q2 2021"/>
  </r>
  <r>
    <x v="9"/>
    <x v="12"/>
    <n v="747"/>
    <n v="7"/>
    <s v="GEO1003"/>
    <x v="2"/>
    <x v="4"/>
    <s v="Q2 2021"/>
  </r>
  <r>
    <x v="9"/>
    <x v="13"/>
    <n v="515"/>
    <n v="7"/>
    <s v="GEO1003"/>
    <x v="2"/>
    <x v="5"/>
    <s v="Q1 2021"/>
  </r>
  <r>
    <x v="9"/>
    <x v="14"/>
    <n v="564"/>
    <n v="7"/>
    <s v="GEO1003"/>
    <x v="2"/>
    <x v="5"/>
    <s v="Q1 2021"/>
  </r>
  <r>
    <x v="9"/>
    <x v="15"/>
    <n v="404"/>
    <n v="7"/>
    <s v="GEO1003"/>
    <x v="2"/>
    <x v="5"/>
    <s v="Q1 2021"/>
  </r>
  <r>
    <x v="10"/>
    <x v="16"/>
    <n v="16996"/>
    <n v="7"/>
    <s v="GEO1001"/>
    <x v="1"/>
    <x v="0"/>
    <s v="Q1 2020"/>
  </r>
  <r>
    <x v="10"/>
    <x v="17"/>
    <n v="19114"/>
    <n v="7"/>
    <s v="GEO1001"/>
    <x v="1"/>
    <x v="0"/>
    <s v="Q1 2020"/>
  </r>
  <r>
    <x v="10"/>
    <x v="0"/>
    <n v="21243"/>
    <n v="7"/>
    <s v="GEO1001"/>
    <x v="1"/>
    <x v="0"/>
    <s v="Q1 2020"/>
  </r>
  <r>
    <x v="10"/>
    <x v="1"/>
    <n v="25486"/>
    <n v="7"/>
    <s v="GEO1001"/>
    <x v="1"/>
    <x v="1"/>
    <s v="Q2 2020"/>
  </r>
  <r>
    <x v="10"/>
    <x v="2"/>
    <n v="23366"/>
    <n v="7"/>
    <s v="GEO1001"/>
    <x v="1"/>
    <x v="1"/>
    <s v="Q2 2020"/>
  </r>
  <r>
    <x v="10"/>
    <x v="3"/>
    <n v="16995"/>
    <n v="7"/>
    <s v="GEO1001"/>
    <x v="1"/>
    <x v="1"/>
    <s v="Q2 2020"/>
  </r>
  <r>
    <x v="10"/>
    <x v="4"/>
    <n v="14870"/>
    <n v="7"/>
    <s v="GEO1001"/>
    <x v="1"/>
    <x v="2"/>
    <s v="Q3 2020"/>
  </r>
  <r>
    <x v="10"/>
    <x v="5"/>
    <n v="12746"/>
    <n v="7"/>
    <s v="GEO1001"/>
    <x v="1"/>
    <x v="2"/>
    <s v="Q3 2020"/>
  </r>
  <r>
    <x v="10"/>
    <x v="6"/>
    <n v="12748"/>
    <n v="7"/>
    <s v="GEO1001"/>
    <x v="1"/>
    <x v="2"/>
    <s v="Q3 2020"/>
  </r>
  <r>
    <x v="10"/>
    <x v="7"/>
    <n v="14871"/>
    <n v="7"/>
    <s v="GEO1001"/>
    <x v="1"/>
    <x v="3"/>
    <s v="Q4 2020"/>
  </r>
  <r>
    <x v="10"/>
    <x v="8"/>
    <n v="16997"/>
    <n v="7"/>
    <s v="GEO1001"/>
    <x v="1"/>
    <x v="3"/>
    <s v="Q4 2020"/>
  </r>
  <r>
    <x v="10"/>
    <x v="9"/>
    <n v="16997"/>
    <n v="7"/>
    <s v="GEO1001"/>
    <x v="1"/>
    <x v="3"/>
    <s v="Q4 2020"/>
  </r>
  <r>
    <x v="10"/>
    <x v="10"/>
    <n v="17844"/>
    <n v="7"/>
    <s v="GEO1001"/>
    <x v="1"/>
    <x v="4"/>
    <s v="Q2 2021"/>
  </r>
  <r>
    <x v="10"/>
    <x v="11"/>
    <n v="23129"/>
    <n v="7"/>
    <s v="GEO1001"/>
    <x v="1"/>
    <x v="4"/>
    <s v="Q2 2021"/>
  </r>
  <r>
    <x v="10"/>
    <x v="12"/>
    <n v="26253"/>
    <n v="7"/>
    <s v="GEO1001"/>
    <x v="1"/>
    <x v="4"/>
    <s v="Q2 2021"/>
  </r>
  <r>
    <x v="10"/>
    <x v="13"/>
    <n v="21877"/>
    <n v="7"/>
    <s v="GEO1001"/>
    <x v="1"/>
    <x v="5"/>
    <s v="Q1 2021"/>
  </r>
  <r>
    <x v="10"/>
    <x v="14"/>
    <n v="19020"/>
    <n v="7"/>
    <s v="GEO1001"/>
    <x v="1"/>
    <x v="5"/>
    <s v="Q1 2021"/>
  </r>
  <r>
    <x v="10"/>
    <x v="15"/>
    <n v="17843"/>
    <n v="7"/>
    <s v="GEO1001"/>
    <x v="1"/>
    <x v="5"/>
    <s v="Q1 2021"/>
  </r>
  <r>
    <x v="11"/>
    <x v="16"/>
    <n v="13879"/>
    <n v="7"/>
    <s v="GEO1001"/>
    <x v="1"/>
    <x v="0"/>
    <s v="Q1 2020"/>
  </r>
  <r>
    <x v="11"/>
    <x v="17"/>
    <n v="19822"/>
    <n v="7"/>
    <s v="GEO1001"/>
    <x v="1"/>
    <x v="0"/>
    <s v="Q1 2020"/>
  </r>
  <r>
    <x v="11"/>
    <x v="0"/>
    <n v="17842"/>
    <n v="7"/>
    <s v="GEO1001"/>
    <x v="1"/>
    <x v="0"/>
    <s v="Q1 2020"/>
  </r>
  <r>
    <x v="11"/>
    <x v="1"/>
    <n v="25770"/>
    <n v="7"/>
    <s v="GEO1001"/>
    <x v="1"/>
    <x v="1"/>
    <s v="Q2 2020"/>
  </r>
  <r>
    <x v="11"/>
    <x v="2"/>
    <n v="19823"/>
    <n v="7"/>
    <s v="GEO1001"/>
    <x v="1"/>
    <x v="1"/>
    <s v="Q2 2020"/>
  </r>
  <r>
    <x v="11"/>
    <x v="3"/>
    <n v="17845"/>
    <n v="7"/>
    <s v="GEO1001"/>
    <x v="1"/>
    <x v="1"/>
    <s v="Q2 2020"/>
  </r>
  <r>
    <x v="11"/>
    <x v="4"/>
    <n v="11899"/>
    <n v="7"/>
    <s v="GEO1001"/>
    <x v="1"/>
    <x v="2"/>
    <s v="Q3 2020"/>
  </r>
  <r>
    <x v="11"/>
    <x v="5"/>
    <n v="13879"/>
    <n v="7"/>
    <s v="GEO1001"/>
    <x v="1"/>
    <x v="2"/>
    <s v="Q3 2020"/>
  </r>
  <r>
    <x v="11"/>
    <x v="6"/>
    <n v="9913"/>
    <n v="7"/>
    <s v="GEO1001"/>
    <x v="1"/>
    <x v="2"/>
    <s v="Q3 2020"/>
  </r>
  <r>
    <x v="11"/>
    <x v="7"/>
    <n v="15858"/>
    <n v="7"/>
    <s v="GEO1001"/>
    <x v="1"/>
    <x v="3"/>
    <s v="Q4 2020"/>
  </r>
  <r>
    <x v="11"/>
    <x v="8"/>
    <n v="13882"/>
    <n v="7"/>
    <s v="GEO1001"/>
    <x v="1"/>
    <x v="3"/>
    <s v="Q4 2020"/>
  </r>
  <r>
    <x v="11"/>
    <x v="9"/>
    <n v="17841"/>
    <n v="7"/>
    <s v="GEO1001"/>
    <x v="1"/>
    <x v="3"/>
    <s v="Q4 2020"/>
  </r>
  <r>
    <x v="11"/>
    <x v="10"/>
    <n v="18554"/>
    <n v="7"/>
    <s v="GEO1001"/>
    <x v="1"/>
    <x v="4"/>
    <s v="Q2 2021"/>
  </r>
  <r>
    <x v="11"/>
    <x v="11"/>
    <n v="20218"/>
    <n v="7"/>
    <s v="GEO1001"/>
    <x v="1"/>
    <x v="4"/>
    <s v="Q2 2021"/>
  </r>
  <r>
    <x v="11"/>
    <x v="12"/>
    <n v="27062"/>
    <n v="7"/>
    <s v="GEO1001"/>
    <x v="1"/>
    <x v="4"/>
    <s v="Q2 2021"/>
  </r>
  <r>
    <x v="11"/>
    <x v="13"/>
    <n v="18378"/>
    <n v="7"/>
    <s v="GEO1001"/>
    <x v="1"/>
    <x v="5"/>
    <s v="Q1 2021"/>
  </r>
  <r>
    <x v="11"/>
    <x v="14"/>
    <n v="19729"/>
    <n v="7"/>
    <s v="GEO1001"/>
    <x v="1"/>
    <x v="5"/>
    <s v="Q1 2021"/>
  </r>
  <r>
    <x v="11"/>
    <x v="15"/>
    <n v="14159"/>
    <n v="7"/>
    <s v="GEO1001"/>
    <x v="1"/>
    <x v="5"/>
    <s v="Q1 2021"/>
  </r>
  <r>
    <x v="12"/>
    <x v="17"/>
    <n v="815"/>
    <n v="7"/>
    <s v="GEO1002"/>
    <x v="3"/>
    <x v="0"/>
    <s v="Q1 2020"/>
  </r>
  <r>
    <x v="12"/>
    <x v="0"/>
    <n v="910"/>
    <n v="7"/>
    <s v="GEO1002"/>
    <x v="3"/>
    <x v="0"/>
    <s v="Q1 2020"/>
  </r>
  <r>
    <x v="12"/>
    <x v="1"/>
    <n v="1091"/>
    <n v="7"/>
    <s v="GEO1002"/>
    <x v="3"/>
    <x v="1"/>
    <s v="Q2 2020"/>
  </r>
  <r>
    <x v="12"/>
    <x v="2"/>
    <n v="995"/>
    <n v="7"/>
    <s v="GEO1002"/>
    <x v="3"/>
    <x v="1"/>
    <s v="Q2 2020"/>
  </r>
  <r>
    <x v="12"/>
    <x v="3"/>
    <n v="727"/>
    <n v="7"/>
    <s v="GEO1002"/>
    <x v="3"/>
    <x v="1"/>
    <s v="Q2 2020"/>
  </r>
  <r>
    <x v="12"/>
    <x v="4"/>
    <n v="635"/>
    <n v="7"/>
    <s v="GEO1002"/>
    <x v="3"/>
    <x v="2"/>
    <s v="Q3 2020"/>
  </r>
  <r>
    <x v="12"/>
    <x v="5"/>
    <n v="544"/>
    <n v="7"/>
    <s v="GEO1002"/>
    <x v="3"/>
    <x v="2"/>
    <s v="Q3 2020"/>
  </r>
  <r>
    <x v="12"/>
    <x v="6"/>
    <n v="545"/>
    <n v="7"/>
    <s v="GEO1002"/>
    <x v="3"/>
    <x v="2"/>
    <s v="Q3 2020"/>
  </r>
  <r>
    <x v="12"/>
    <x v="7"/>
    <n v="637"/>
    <n v="7"/>
    <s v="GEO1002"/>
    <x v="3"/>
    <x v="3"/>
    <s v="Q4 2020"/>
  </r>
  <r>
    <x v="12"/>
    <x v="8"/>
    <n v="723"/>
    <n v="7"/>
    <s v="GEO1002"/>
    <x v="3"/>
    <x v="3"/>
    <s v="Q4 2020"/>
  </r>
  <r>
    <x v="12"/>
    <x v="9"/>
    <n v="727"/>
    <n v="7"/>
    <s v="GEO1002"/>
    <x v="3"/>
    <x v="3"/>
    <s v="Q4 2020"/>
  </r>
  <r>
    <x v="12"/>
    <x v="10"/>
    <n v="722"/>
    <n v="7"/>
    <s v="GEO1002"/>
    <x v="3"/>
    <x v="4"/>
    <s v="Q2 2021"/>
  </r>
  <r>
    <x v="12"/>
    <x v="11"/>
    <n v="1039"/>
    <n v="7"/>
    <s v="GEO1002"/>
    <x v="3"/>
    <x v="4"/>
    <s v="Q2 2021"/>
  </r>
  <r>
    <x v="12"/>
    <x v="12"/>
    <n v="1124"/>
    <n v="7"/>
    <s v="GEO1002"/>
    <x v="3"/>
    <x v="4"/>
    <s v="Q2 2021"/>
  </r>
  <r>
    <x v="12"/>
    <x v="13"/>
    <n v="895"/>
    <n v="7"/>
    <s v="GEO1002"/>
    <x v="3"/>
    <x v="5"/>
    <s v="Q1 2021"/>
  </r>
  <r>
    <x v="12"/>
    <x v="14"/>
    <n v="851"/>
    <n v="7"/>
    <s v="GEO1002"/>
    <x v="3"/>
    <x v="5"/>
    <s v="Q1 2021"/>
  </r>
  <r>
    <x v="12"/>
    <x v="15"/>
    <n v="741"/>
    <n v="7"/>
    <s v="GEO1002"/>
    <x v="3"/>
    <x v="5"/>
    <s v="Q1 2021"/>
  </r>
  <r>
    <x v="13"/>
    <x v="16"/>
    <n v="1172"/>
    <n v="7"/>
    <s v="GEO1004"/>
    <x v="0"/>
    <x v="0"/>
    <s v="Q1 2020"/>
  </r>
  <r>
    <x v="13"/>
    <x v="17"/>
    <n v="1483"/>
    <n v="7"/>
    <s v="GEO1004"/>
    <x v="0"/>
    <x v="0"/>
    <s v="Q1 2020"/>
  </r>
  <r>
    <x v="13"/>
    <x v="0"/>
    <n v="1484"/>
    <n v="7"/>
    <s v="GEO1004"/>
    <x v="0"/>
    <x v="0"/>
    <s v="Q1 2020"/>
  </r>
  <r>
    <x v="13"/>
    <x v="1"/>
    <n v="1949"/>
    <n v="7"/>
    <s v="GEO1004"/>
    <x v="0"/>
    <x v="1"/>
    <s v="Q2 2020"/>
  </r>
  <r>
    <x v="13"/>
    <x v="2"/>
    <n v="1635"/>
    <n v="7"/>
    <s v="GEO1004"/>
    <x v="0"/>
    <x v="1"/>
    <s v="Q2 2020"/>
  </r>
  <r>
    <x v="13"/>
    <x v="3"/>
    <n v="1326"/>
    <n v="7"/>
    <s v="GEO1004"/>
    <x v="0"/>
    <x v="1"/>
    <s v="Q2 2020"/>
  </r>
  <r>
    <x v="13"/>
    <x v="4"/>
    <n v="1012"/>
    <n v="7"/>
    <s v="GEO1004"/>
    <x v="0"/>
    <x v="2"/>
    <s v="Q3 2020"/>
  </r>
  <r>
    <x v="13"/>
    <x v="5"/>
    <n v="1018"/>
    <n v="7"/>
    <s v="GEO1004"/>
    <x v="0"/>
    <x v="2"/>
    <s v="Q3 2020"/>
  </r>
  <r>
    <x v="13"/>
    <x v="6"/>
    <n v="861"/>
    <n v="7"/>
    <s v="GEO1004"/>
    <x v="0"/>
    <x v="2"/>
    <s v="Q3 2020"/>
  </r>
  <r>
    <x v="13"/>
    <x v="7"/>
    <n v="1173"/>
    <n v="7"/>
    <s v="GEO1004"/>
    <x v="0"/>
    <x v="3"/>
    <s v="Q4 2020"/>
  </r>
  <r>
    <x v="13"/>
    <x v="8"/>
    <n v="1169"/>
    <n v="7"/>
    <s v="GEO1004"/>
    <x v="0"/>
    <x v="3"/>
    <s v="Q4 2020"/>
  </r>
  <r>
    <x v="13"/>
    <x v="9"/>
    <n v="1323"/>
    <n v="7"/>
    <s v="GEO1004"/>
    <x v="0"/>
    <x v="3"/>
    <s v="Q4 2020"/>
  </r>
  <r>
    <x v="13"/>
    <x v="10"/>
    <n v="1318"/>
    <n v="7"/>
    <s v="GEO1004"/>
    <x v="0"/>
    <x v="4"/>
    <s v="Q2 2021"/>
  </r>
  <r>
    <x v="13"/>
    <x v="11"/>
    <n v="1656"/>
    <n v="7"/>
    <s v="GEO1004"/>
    <x v="0"/>
    <x v="4"/>
    <s v="Q2 2021"/>
  </r>
  <r>
    <x v="13"/>
    <x v="12"/>
    <n v="1987"/>
    <n v="7"/>
    <s v="GEO1004"/>
    <x v="0"/>
    <x v="4"/>
    <s v="Q2 2021"/>
  </r>
  <r>
    <x v="13"/>
    <x v="13"/>
    <n v="1528"/>
    <n v="7"/>
    <s v="GEO1004"/>
    <x v="0"/>
    <x v="5"/>
    <s v="Q1 2021"/>
  </r>
  <r>
    <x v="13"/>
    <x v="14"/>
    <n v="1557"/>
    <n v="7"/>
    <s v="GEO1004"/>
    <x v="0"/>
    <x v="5"/>
    <s v="Q1 2021"/>
  </r>
  <r>
    <x v="13"/>
    <x v="15"/>
    <n v="1183"/>
    <n v="7"/>
    <s v="GEO1004"/>
    <x v="0"/>
    <x v="5"/>
    <s v="Q1 2021"/>
  </r>
  <r>
    <x v="14"/>
    <x v="16"/>
    <n v="11332"/>
    <n v="7"/>
    <s v="GEO1001"/>
    <x v="1"/>
    <x v="0"/>
    <s v="Q1 2020"/>
  </r>
  <r>
    <x v="14"/>
    <x v="17"/>
    <n v="12748"/>
    <n v="7"/>
    <s v="GEO1001"/>
    <x v="1"/>
    <x v="0"/>
    <s v="Q1 2020"/>
  </r>
  <r>
    <x v="14"/>
    <x v="0"/>
    <n v="14162"/>
    <n v="7"/>
    <s v="GEO1001"/>
    <x v="1"/>
    <x v="0"/>
    <s v="Q1 2020"/>
  </r>
  <r>
    <x v="14"/>
    <x v="1"/>
    <n v="16992"/>
    <n v="7"/>
    <s v="GEO1001"/>
    <x v="1"/>
    <x v="1"/>
    <s v="Q2 2020"/>
  </r>
  <r>
    <x v="14"/>
    <x v="2"/>
    <n v="15578"/>
    <n v="7"/>
    <s v="GEO1001"/>
    <x v="1"/>
    <x v="1"/>
    <s v="Q2 2020"/>
  </r>
  <r>
    <x v="14"/>
    <x v="3"/>
    <n v="11330"/>
    <n v="7"/>
    <s v="GEO1001"/>
    <x v="1"/>
    <x v="1"/>
    <s v="Q2 2020"/>
  </r>
  <r>
    <x v="14"/>
    <x v="4"/>
    <n v="9912"/>
    <n v="7"/>
    <s v="GEO1001"/>
    <x v="1"/>
    <x v="2"/>
    <s v="Q3 2020"/>
  </r>
  <r>
    <x v="14"/>
    <x v="5"/>
    <n v="8496"/>
    <n v="7"/>
    <s v="GEO1001"/>
    <x v="1"/>
    <x v="2"/>
    <s v="Q3 2020"/>
  </r>
  <r>
    <x v="14"/>
    <x v="6"/>
    <n v="8502"/>
    <n v="7"/>
    <s v="GEO1001"/>
    <x v="1"/>
    <x v="2"/>
    <s v="Q3 2020"/>
  </r>
  <r>
    <x v="14"/>
    <x v="7"/>
    <n v="9917"/>
    <n v="7"/>
    <s v="GEO1001"/>
    <x v="1"/>
    <x v="3"/>
    <s v="Q4 2020"/>
  </r>
  <r>
    <x v="14"/>
    <x v="8"/>
    <n v="11330"/>
    <n v="7"/>
    <s v="GEO1001"/>
    <x v="1"/>
    <x v="3"/>
    <s v="Q4 2020"/>
  </r>
  <r>
    <x v="14"/>
    <x v="9"/>
    <n v="11328"/>
    <n v="7"/>
    <s v="GEO1001"/>
    <x v="1"/>
    <x v="3"/>
    <s v="Q4 2020"/>
  </r>
  <r>
    <x v="14"/>
    <x v="10"/>
    <n v="11781"/>
    <n v="7"/>
    <s v="GEO1001"/>
    <x v="1"/>
    <x v="4"/>
    <s v="Q2 2021"/>
  </r>
  <r>
    <x v="14"/>
    <x v="11"/>
    <n v="15424"/>
    <n v="7"/>
    <s v="GEO1001"/>
    <x v="1"/>
    <x v="4"/>
    <s v="Q2 2021"/>
  </r>
  <r>
    <x v="14"/>
    <x v="12"/>
    <n v="16906"/>
    <n v="7"/>
    <s v="GEO1001"/>
    <x v="1"/>
    <x v="4"/>
    <s v="Q2 2021"/>
  </r>
  <r>
    <x v="14"/>
    <x v="13"/>
    <n v="14020"/>
    <n v="7"/>
    <s v="GEO1001"/>
    <x v="1"/>
    <x v="5"/>
    <s v="Q1 2021"/>
  </r>
  <r>
    <x v="14"/>
    <x v="14"/>
    <n v="13386"/>
    <n v="7"/>
    <s v="GEO1001"/>
    <x v="1"/>
    <x v="5"/>
    <s v="Q1 2021"/>
  </r>
  <r>
    <x v="14"/>
    <x v="15"/>
    <n v="11896"/>
    <n v="7"/>
    <s v="GEO1001"/>
    <x v="1"/>
    <x v="5"/>
    <s v="Q1 2021"/>
  </r>
  <r>
    <x v="15"/>
    <x v="16"/>
    <n v="358"/>
    <n v="7"/>
    <s v="GEO1004"/>
    <x v="0"/>
    <x v="0"/>
    <s v="Q1 2020"/>
  </r>
  <r>
    <x v="15"/>
    <x v="17"/>
    <n v="508"/>
    <n v="7"/>
    <s v="GEO1004"/>
    <x v="0"/>
    <x v="0"/>
    <s v="Q1 2020"/>
  </r>
  <r>
    <x v="15"/>
    <x v="0"/>
    <n v="458"/>
    <n v="7"/>
    <s v="GEO1004"/>
    <x v="0"/>
    <x v="0"/>
    <s v="Q1 2020"/>
  </r>
  <r>
    <x v="15"/>
    <x v="1"/>
    <n v="655"/>
    <n v="7"/>
    <s v="GEO1004"/>
    <x v="0"/>
    <x v="1"/>
    <s v="Q2 2020"/>
  </r>
  <r>
    <x v="15"/>
    <x v="2"/>
    <n v="506"/>
    <n v="7"/>
    <s v="GEO1004"/>
    <x v="0"/>
    <x v="1"/>
    <s v="Q2 2020"/>
  </r>
  <r>
    <x v="15"/>
    <x v="3"/>
    <n v="458"/>
    <n v="7"/>
    <s v="GEO1004"/>
    <x v="0"/>
    <x v="1"/>
    <s v="Q2 2020"/>
  </r>
  <r>
    <x v="15"/>
    <x v="4"/>
    <n v="308"/>
    <n v="7"/>
    <s v="GEO1004"/>
    <x v="0"/>
    <x v="2"/>
    <s v="Q3 2020"/>
  </r>
  <r>
    <x v="15"/>
    <x v="5"/>
    <n v="353"/>
    <n v="7"/>
    <s v="GEO1004"/>
    <x v="0"/>
    <x v="2"/>
    <s v="Q3 2020"/>
  </r>
  <r>
    <x v="15"/>
    <x v="6"/>
    <n v="252"/>
    <n v="7"/>
    <s v="GEO1004"/>
    <x v="0"/>
    <x v="2"/>
    <s v="Q3 2020"/>
  </r>
  <r>
    <x v="15"/>
    <x v="7"/>
    <n v="402"/>
    <n v="7"/>
    <s v="GEO1004"/>
    <x v="0"/>
    <x v="3"/>
    <s v="Q4 2020"/>
  </r>
  <r>
    <x v="15"/>
    <x v="8"/>
    <n v="352"/>
    <n v="7"/>
    <s v="GEO1004"/>
    <x v="0"/>
    <x v="3"/>
    <s v="Q4 2020"/>
  </r>
  <r>
    <x v="15"/>
    <x v="9"/>
    <n v="457"/>
    <n v="7"/>
    <s v="GEO1004"/>
    <x v="0"/>
    <x v="3"/>
    <s v="Q4 2020"/>
  </r>
  <r>
    <x v="15"/>
    <x v="10"/>
    <n v="472"/>
    <n v="7"/>
    <s v="GEO1004"/>
    <x v="0"/>
    <x v="4"/>
    <s v="Q2 2021"/>
  </r>
  <r>
    <x v="15"/>
    <x v="11"/>
    <n v="499"/>
    <n v="7"/>
    <s v="GEO1004"/>
    <x v="0"/>
    <x v="4"/>
    <s v="Q2 2021"/>
  </r>
  <r>
    <x v="15"/>
    <x v="12"/>
    <n v="665"/>
    <n v="7"/>
    <s v="GEO1004"/>
    <x v="0"/>
    <x v="4"/>
    <s v="Q2 2021"/>
  </r>
  <r>
    <x v="15"/>
    <x v="13"/>
    <n v="459"/>
    <n v="7"/>
    <s v="GEO1004"/>
    <x v="0"/>
    <x v="5"/>
    <s v="Q1 2021"/>
  </r>
  <r>
    <x v="15"/>
    <x v="14"/>
    <n v="519"/>
    <n v="7"/>
    <s v="GEO1004"/>
    <x v="0"/>
    <x v="5"/>
    <s v="Q1 2021"/>
  </r>
  <r>
    <x v="15"/>
    <x v="15"/>
    <n v="358"/>
    <n v="7"/>
    <s v="GEO1004"/>
    <x v="0"/>
    <x v="5"/>
    <s v="Q1 2021"/>
  </r>
  <r>
    <x v="16"/>
    <x v="16"/>
    <n v="20394"/>
    <n v="7"/>
    <s v="GEO1001"/>
    <x v="1"/>
    <x v="0"/>
    <s v="Q1 2020"/>
  </r>
  <r>
    <x v="16"/>
    <x v="17"/>
    <n v="22941"/>
    <n v="7"/>
    <s v="GEO1001"/>
    <x v="1"/>
    <x v="0"/>
    <s v="Q1 2020"/>
  </r>
  <r>
    <x v="16"/>
    <x v="0"/>
    <n v="25487"/>
    <n v="7"/>
    <s v="GEO1001"/>
    <x v="1"/>
    <x v="0"/>
    <s v="Q1 2020"/>
  </r>
  <r>
    <x v="16"/>
    <x v="1"/>
    <n v="30586"/>
    <n v="7"/>
    <s v="GEO1001"/>
    <x v="1"/>
    <x v="1"/>
    <s v="Q2 2020"/>
  </r>
  <r>
    <x v="16"/>
    <x v="2"/>
    <n v="28040"/>
    <n v="7"/>
    <s v="GEO1001"/>
    <x v="1"/>
    <x v="1"/>
    <s v="Q2 2020"/>
  </r>
  <r>
    <x v="16"/>
    <x v="3"/>
    <n v="20393"/>
    <n v="7"/>
    <s v="GEO1001"/>
    <x v="1"/>
    <x v="1"/>
    <s v="Q2 2020"/>
  </r>
  <r>
    <x v="16"/>
    <x v="4"/>
    <n v="17841"/>
    <n v="7"/>
    <s v="GEO1001"/>
    <x v="1"/>
    <x v="2"/>
    <s v="Q3 2020"/>
  </r>
  <r>
    <x v="16"/>
    <x v="5"/>
    <n v="15298"/>
    <n v="7"/>
    <s v="GEO1001"/>
    <x v="1"/>
    <x v="2"/>
    <s v="Q3 2020"/>
  </r>
  <r>
    <x v="16"/>
    <x v="6"/>
    <n v="15295"/>
    <n v="7"/>
    <s v="GEO1001"/>
    <x v="1"/>
    <x v="2"/>
    <s v="Q3 2020"/>
  </r>
  <r>
    <x v="16"/>
    <x v="7"/>
    <n v="17846"/>
    <n v="7"/>
    <s v="GEO1001"/>
    <x v="1"/>
    <x v="3"/>
    <s v="Q4 2020"/>
  </r>
  <r>
    <x v="16"/>
    <x v="8"/>
    <n v="20388"/>
    <n v="7"/>
    <s v="GEO1001"/>
    <x v="1"/>
    <x v="3"/>
    <s v="Q4 2020"/>
  </r>
  <r>
    <x v="16"/>
    <x v="9"/>
    <n v="20391"/>
    <n v="7"/>
    <s v="GEO1001"/>
    <x v="1"/>
    <x v="3"/>
    <s v="Q4 2020"/>
  </r>
  <r>
    <x v="16"/>
    <x v="10"/>
    <n v="20289"/>
    <n v="7"/>
    <s v="GEO1001"/>
    <x v="1"/>
    <x v="4"/>
    <s v="Q2 2021"/>
  </r>
  <r>
    <x v="16"/>
    <x v="11"/>
    <n v="29437"/>
    <n v="7"/>
    <s v="GEO1001"/>
    <x v="1"/>
    <x v="4"/>
    <s v="Q2 2021"/>
  </r>
  <r>
    <x v="16"/>
    <x v="12"/>
    <n v="32113"/>
    <n v="7"/>
    <s v="GEO1001"/>
    <x v="1"/>
    <x v="4"/>
    <s v="Q2 2021"/>
  </r>
  <r>
    <x v="16"/>
    <x v="13"/>
    <n v="26762"/>
    <n v="7"/>
    <s v="GEO1001"/>
    <x v="1"/>
    <x v="5"/>
    <s v="Q1 2021"/>
  </r>
  <r>
    <x v="16"/>
    <x v="14"/>
    <n v="22713"/>
    <n v="7"/>
    <s v="GEO1001"/>
    <x v="1"/>
    <x v="5"/>
    <s v="Q1 2021"/>
  </r>
  <r>
    <x v="16"/>
    <x v="15"/>
    <n v="20286"/>
    <n v="7"/>
    <s v="GEO1001"/>
    <x v="1"/>
    <x v="5"/>
    <s v="Q1 2021"/>
  </r>
  <r>
    <x v="17"/>
    <x v="16"/>
    <n v="11682"/>
    <n v="7"/>
    <s v="GEO1004"/>
    <x v="0"/>
    <x v="0"/>
    <s v="Q1 2020"/>
  </r>
  <r>
    <x v="17"/>
    <x v="17"/>
    <n v="14802"/>
    <n v="7"/>
    <s v="GEO1004"/>
    <x v="0"/>
    <x v="0"/>
    <s v="Q1 2020"/>
  </r>
  <r>
    <x v="17"/>
    <x v="0"/>
    <n v="14798"/>
    <n v="7"/>
    <s v="GEO1004"/>
    <x v="0"/>
    <x v="0"/>
    <s v="Q1 2020"/>
  </r>
  <r>
    <x v="17"/>
    <x v="1"/>
    <n v="19470"/>
    <n v="7"/>
    <s v="GEO1004"/>
    <x v="0"/>
    <x v="1"/>
    <s v="Q2 2020"/>
  </r>
  <r>
    <x v="17"/>
    <x v="2"/>
    <n v="16356"/>
    <n v="7"/>
    <s v="GEO1004"/>
    <x v="0"/>
    <x v="1"/>
    <s v="Q2 2020"/>
  </r>
  <r>
    <x v="17"/>
    <x v="3"/>
    <n v="13245"/>
    <n v="7"/>
    <s v="GEO1004"/>
    <x v="0"/>
    <x v="1"/>
    <s v="Q2 2020"/>
  </r>
  <r>
    <x v="17"/>
    <x v="4"/>
    <n v="10130"/>
    <n v="7"/>
    <s v="GEO1004"/>
    <x v="0"/>
    <x v="2"/>
    <s v="Q3 2020"/>
  </r>
  <r>
    <x v="17"/>
    <x v="5"/>
    <n v="10124"/>
    <n v="7"/>
    <s v="GEO1004"/>
    <x v="0"/>
    <x v="2"/>
    <s v="Q3 2020"/>
  </r>
  <r>
    <x v="17"/>
    <x v="6"/>
    <n v="8573"/>
    <n v="7"/>
    <s v="GEO1004"/>
    <x v="0"/>
    <x v="2"/>
    <s v="Q3 2020"/>
  </r>
  <r>
    <x v="17"/>
    <x v="7"/>
    <n v="11682"/>
    <n v="7"/>
    <s v="GEO1004"/>
    <x v="0"/>
    <x v="3"/>
    <s v="Q4 2020"/>
  </r>
  <r>
    <x v="17"/>
    <x v="8"/>
    <n v="11686"/>
    <n v="7"/>
    <s v="GEO1004"/>
    <x v="0"/>
    <x v="3"/>
    <s v="Q4 2020"/>
  </r>
  <r>
    <x v="17"/>
    <x v="9"/>
    <n v="13239"/>
    <n v="7"/>
    <s v="GEO1004"/>
    <x v="0"/>
    <x v="3"/>
    <s v="Q4 2020"/>
  </r>
  <r>
    <x v="17"/>
    <x v="10"/>
    <n v="13905"/>
    <n v="7"/>
    <s v="GEO1004"/>
    <x v="0"/>
    <x v="4"/>
    <s v="Q2 2021"/>
  </r>
  <r>
    <x v="17"/>
    <x v="11"/>
    <n v="16273"/>
    <n v="7"/>
    <s v="GEO1004"/>
    <x v="0"/>
    <x v="4"/>
    <s v="Q2 2021"/>
  </r>
  <r>
    <x v="17"/>
    <x v="12"/>
    <n v="20251"/>
    <n v="7"/>
    <s v="GEO1004"/>
    <x v="0"/>
    <x v="4"/>
    <s v="Q2 2021"/>
  </r>
  <r>
    <x v="17"/>
    <x v="13"/>
    <n v="15092"/>
    <n v="7"/>
    <s v="GEO1004"/>
    <x v="0"/>
    <x v="5"/>
    <s v="Q1 2021"/>
  </r>
  <r>
    <x v="17"/>
    <x v="14"/>
    <n v="15094"/>
    <n v="7"/>
    <s v="GEO1004"/>
    <x v="0"/>
    <x v="5"/>
    <s v="Q1 2021"/>
  </r>
  <r>
    <x v="17"/>
    <x v="15"/>
    <n v="11799"/>
    <n v="7"/>
    <s v="GEO1004"/>
    <x v="0"/>
    <x v="5"/>
    <s v="Q1 2021"/>
  </r>
  <r>
    <x v="18"/>
    <x v="4"/>
    <n v="326"/>
    <n v="7"/>
    <s v="GEO1002"/>
    <x v="3"/>
    <x v="2"/>
    <s v="Q3 2020"/>
  </r>
  <r>
    <x v="18"/>
    <x v="5"/>
    <n v="202"/>
    <n v="7"/>
    <s v="GEO1002"/>
    <x v="3"/>
    <x v="2"/>
    <s v="Q3 2020"/>
  </r>
  <r>
    <x v="18"/>
    <x v="6"/>
    <n v="283"/>
    <n v="7"/>
    <s v="GEO1002"/>
    <x v="3"/>
    <x v="2"/>
    <s v="Q3 2020"/>
  </r>
  <r>
    <x v="18"/>
    <x v="7"/>
    <n v="243"/>
    <n v="7"/>
    <s v="GEO1002"/>
    <x v="3"/>
    <x v="3"/>
    <s v="Q4 2020"/>
  </r>
  <r>
    <x v="18"/>
    <x v="8"/>
    <n v="368"/>
    <n v="7"/>
    <s v="GEO1002"/>
    <x v="3"/>
    <x v="3"/>
    <s v="Q4 2020"/>
  </r>
  <r>
    <x v="18"/>
    <x v="9"/>
    <n v="285"/>
    <n v="7"/>
    <s v="GEO1002"/>
    <x v="3"/>
    <x v="3"/>
    <s v="Q4 2020"/>
  </r>
  <r>
    <x v="18"/>
    <x v="10"/>
    <n v="292"/>
    <n v="7"/>
    <s v="GEO1002"/>
    <x v="3"/>
    <x v="4"/>
    <s v="Q2 2021"/>
  </r>
  <r>
    <x v="18"/>
    <x v="11"/>
    <n v="495"/>
    <n v="7"/>
    <s v="GEO1002"/>
    <x v="3"/>
    <x v="4"/>
    <s v="Q2 2021"/>
  </r>
  <r>
    <x v="18"/>
    <x v="12"/>
    <n v="467"/>
    <n v="7"/>
    <s v="GEO1002"/>
    <x v="3"/>
    <x v="4"/>
    <s v="Q2 2021"/>
  </r>
  <r>
    <x v="18"/>
    <x v="13"/>
    <n v="451"/>
    <n v="7"/>
    <s v="GEO1002"/>
    <x v="3"/>
    <x v="5"/>
    <s v="Q1 2021"/>
  </r>
  <r>
    <x v="18"/>
    <x v="14"/>
    <n v="320"/>
    <n v="7"/>
    <s v="GEO1002"/>
    <x v="3"/>
    <x v="5"/>
    <s v="Q1 2021"/>
  </r>
  <r>
    <x v="18"/>
    <x v="15"/>
    <n v="361"/>
    <n v="7"/>
    <s v="GEO1002"/>
    <x v="3"/>
    <x v="5"/>
    <s v="Q1 2021"/>
  </r>
  <r>
    <x v="19"/>
    <x v="16"/>
    <n v="2691"/>
    <n v="7"/>
    <s v="GEO1001"/>
    <x v="1"/>
    <x v="0"/>
    <s v="Q1 2020"/>
  </r>
  <r>
    <x v="19"/>
    <x v="17"/>
    <n v="2129"/>
    <n v="7"/>
    <s v="GEO1001"/>
    <x v="1"/>
    <x v="0"/>
    <s v="Q1 2020"/>
  </r>
  <r>
    <x v="19"/>
    <x v="0"/>
    <n v="3258"/>
    <n v="7"/>
    <s v="GEO1001"/>
    <x v="1"/>
    <x v="0"/>
    <s v="Q1 2020"/>
  </r>
  <r>
    <x v="19"/>
    <x v="1"/>
    <n v="2978"/>
    <n v="7"/>
    <s v="GEO1001"/>
    <x v="1"/>
    <x v="1"/>
    <s v="Q2 2020"/>
  </r>
  <r>
    <x v="19"/>
    <x v="2"/>
    <n v="3544"/>
    <n v="7"/>
    <s v="GEO1001"/>
    <x v="1"/>
    <x v="1"/>
    <s v="Q2 2020"/>
  </r>
  <r>
    <x v="19"/>
    <x v="3"/>
    <n v="1845"/>
    <n v="7"/>
    <s v="GEO1001"/>
    <x v="1"/>
    <x v="1"/>
    <s v="Q2 2020"/>
  </r>
  <r>
    <x v="19"/>
    <x v="4"/>
    <n v="2414"/>
    <n v="7"/>
    <s v="GEO1001"/>
    <x v="1"/>
    <x v="2"/>
    <s v="Q3 2020"/>
  </r>
  <r>
    <x v="19"/>
    <x v="5"/>
    <n v="1281"/>
    <n v="7"/>
    <s v="GEO1001"/>
    <x v="1"/>
    <x v="2"/>
    <s v="Q3 2020"/>
  </r>
  <r>
    <x v="19"/>
    <x v="6"/>
    <n v="2131"/>
    <n v="7"/>
    <s v="GEO1001"/>
    <x v="1"/>
    <x v="2"/>
    <s v="Q3 2020"/>
  </r>
  <r>
    <x v="19"/>
    <x v="7"/>
    <n v="1560"/>
    <n v="7"/>
    <s v="GEO1001"/>
    <x v="1"/>
    <x v="3"/>
    <s v="Q4 2020"/>
  </r>
  <r>
    <x v="19"/>
    <x v="8"/>
    <n v="2691"/>
    <n v="7"/>
    <s v="GEO1001"/>
    <x v="1"/>
    <x v="3"/>
    <s v="Q4 2020"/>
  </r>
  <r>
    <x v="19"/>
    <x v="9"/>
    <n v="1843"/>
    <n v="7"/>
    <s v="GEO1001"/>
    <x v="1"/>
    <x v="3"/>
    <s v="Q4 2020"/>
  </r>
  <r>
    <x v="19"/>
    <x v="10"/>
    <n v="1864"/>
    <n v="7"/>
    <s v="GEO1001"/>
    <x v="1"/>
    <x v="4"/>
    <s v="Q2 2021"/>
  </r>
  <r>
    <x v="19"/>
    <x v="11"/>
    <n v="3527"/>
    <n v="7"/>
    <s v="GEO1001"/>
    <x v="1"/>
    <x v="4"/>
    <s v="Q2 2021"/>
  </r>
  <r>
    <x v="19"/>
    <x v="12"/>
    <n v="3010"/>
    <n v="7"/>
    <s v="GEO1001"/>
    <x v="1"/>
    <x v="4"/>
    <s v="Q2 2021"/>
  </r>
  <r>
    <x v="19"/>
    <x v="13"/>
    <n v="3387"/>
    <n v="7"/>
    <s v="GEO1001"/>
    <x v="1"/>
    <x v="5"/>
    <s v="Q1 2021"/>
  </r>
  <r>
    <x v="19"/>
    <x v="14"/>
    <n v="2190"/>
    <n v="7"/>
    <s v="GEO1001"/>
    <x v="1"/>
    <x v="5"/>
    <s v="Q1 2021"/>
  </r>
  <r>
    <x v="19"/>
    <x v="15"/>
    <n v="2719"/>
    <n v="7"/>
    <s v="GEO1001"/>
    <x v="1"/>
    <x v="5"/>
    <s v="Q1 2021"/>
  </r>
  <r>
    <x v="20"/>
    <x v="16"/>
    <n v="484"/>
    <n v="7"/>
    <s v="GEO1004"/>
    <x v="0"/>
    <x v="0"/>
    <s v="Q1 2020"/>
  </r>
  <r>
    <x v="20"/>
    <x v="17"/>
    <n v="546"/>
    <n v="7"/>
    <s v="GEO1004"/>
    <x v="0"/>
    <x v="0"/>
    <s v="Q1 2020"/>
  </r>
  <r>
    <x v="20"/>
    <x v="0"/>
    <n v="609"/>
    <n v="7"/>
    <s v="GEO1004"/>
    <x v="0"/>
    <x v="0"/>
    <s v="Q1 2020"/>
  </r>
  <r>
    <x v="20"/>
    <x v="1"/>
    <n v="727"/>
    <n v="7"/>
    <s v="GEO1004"/>
    <x v="0"/>
    <x v="1"/>
    <s v="Q2 2020"/>
  </r>
  <r>
    <x v="20"/>
    <x v="2"/>
    <n v="663"/>
    <n v="7"/>
    <s v="GEO1004"/>
    <x v="0"/>
    <x v="1"/>
    <s v="Q2 2020"/>
  </r>
  <r>
    <x v="20"/>
    <x v="3"/>
    <n v="489"/>
    <n v="7"/>
    <s v="GEO1004"/>
    <x v="0"/>
    <x v="1"/>
    <s v="Q2 2020"/>
  </r>
  <r>
    <x v="20"/>
    <x v="4"/>
    <n v="422"/>
    <n v="7"/>
    <s v="GEO1004"/>
    <x v="0"/>
    <x v="2"/>
    <s v="Q3 2020"/>
  </r>
  <r>
    <x v="20"/>
    <x v="5"/>
    <n v="366"/>
    <n v="7"/>
    <s v="GEO1004"/>
    <x v="0"/>
    <x v="2"/>
    <s v="Q3 2020"/>
  </r>
  <r>
    <x v="20"/>
    <x v="6"/>
    <n v="365"/>
    <n v="7"/>
    <s v="GEO1004"/>
    <x v="0"/>
    <x v="2"/>
    <s v="Q3 2020"/>
  </r>
  <r>
    <x v="20"/>
    <x v="7"/>
    <n v="428"/>
    <n v="7"/>
    <s v="GEO1004"/>
    <x v="0"/>
    <x v="3"/>
    <s v="Q4 2020"/>
  </r>
  <r>
    <x v="20"/>
    <x v="8"/>
    <n v="486"/>
    <n v="7"/>
    <s v="GEO1004"/>
    <x v="0"/>
    <x v="3"/>
    <s v="Q4 2020"/>
  </r>
  <r>
    <x v="20"/>
    <x v="9"/>
    <n v="488"/>
    <n v="7"/>
    <s v="GEO1004"/>
    <x v="0"/>
    <x v="3"/>
    <s v="Q4 2020"/>
  </r>
  <r>
    <x v="20"/>
    <x v="15"/>
    <n v="483"/>
    <n v="7"/>
    <s v="GEO1004"/>
    <x v="0"/>
    <x v="5"/>
    <s v="Q1 2021"/>
  </r>
  <r>
    <x v="21"/>
    <x v="16"/>
    <n v="13597"/>
    <n v="7"/>
    <s v="GEO1002"/>
    <x v="3"/>
    <x v="0"/>
    <s v="Q1 2020"/>
  </r>
  <r>
    <x v="21"/>
    <x v="17"/>
    <n v="15298"/>
    <n v="7"/>
    <s v="GEO1002"/>
    <x v="3"/>
    <x v="0"/>
    <s v="Q1 2020"/>
  </r>
  <r>
    <x v="21"/>
    <x v="0"/>
    <n v="16992"/>
    <n v="7"/>
    <s v="GEO1002"/>
    <x v="3"/>
    <x v="0"/>
    <s v="Q1 2020"/>
  </r>
  <r>
    <x v="21"/>
    <x v="1"/>
    <n v="20394"/>
    <n v="7"/>
    <s v="GEO1002"/>
    <x v="3"/>
    <x v="1"/>
    <s v="Q2 2020"/>
  </r>
  <r>
    <x v="21"/>
    <x v="2"/>
    <n v="18695"/>
    <n v="7"/>
    <s v="GEO1002"/>
    <x v="3"/>
    <x v="1"/>
    <s v="Q2 2020"/>
  </r>
  <r>
    <x v="21"/>
    <x v="3"/>
    <n v="13597"/>
    <n v="7"/>
    <s v="GEO1002"/>
    <x v="3"/>
    <x v="1"/>
    <s v="Q2 2020"/>
  </r>
  <r>
    <x v="21"/>
    <x v="4"/>
    <n v="11899"/>
    <n v="7"/>
    <s v="GEO1002"/>
    <x v="3"/>
    <x v="2"/>
    <s v="Q3 2020"/>
  </r>
  <r>
    <x v="21"/>
    <x v="5"/>
    <n v="10197"/>
    <n v="7"/>
    <s v="GEO1002"/>
    <x v="3"/>
    <x v="2"/>
    <s v="Q3 2020"/>
  </r>
  <r>
    <x v="21"/>
    <x v="6"/>
    <n v="10196"/>
    <n v="7"/>
    <s v="GEO1002"/>
    <x v="3"/>
    <x v="2"/>
    <s v="Q3 2020"/>
  </r>
  <r>
    <x v="21"/>
    <x v="7"/>
    <n v="11895"/>
    <n v="7"/>
    <s v="GEO1002"/>
    <x v="3"/>
    <x v="3"/>
    <s v="Q4 2020"/>
  </r>
  <r>
    <x v="21"/>
    <x v="8"/>
    <n v="13596"/>
    <n v="7"/>
    <s v="GEO1002"/>
    <x v="3"/>
    <x v="3"/>
    <s v="Q4 2020"/>
  </r>
  <r>
    <x v="21"/>
    <x v="9"/>
    <n v="13595"/>
    <n v="7"/>
    <s v="GEO1002"/>
    <x v="3"/>
    <x v="3"/>
    <s v="Q4 2020"/>
  </r>
  <r>
    <x v="21"/>
    <x v="10"/>
    <n v="13732"/>
    <n v="7"/>
    <s v="GEO1002"/>
    <x v="3"/>
    <x v="4"/>
    <s v="Q2 2021"/>
  </r>
  <r>
    <x v="21"/>
    <x v="11"/>
    <n v="19253"/>
    <n v="7"/>
    <s v="GEO1002"/>
    <x v="3"/>
    <x v="4"/>
    <s v="Q2 2021"/>
  </r>
  <r>
    <x v="21"/>
    <x v="12"/>
    <n v="20185"/>
    <n v="7"/>
    <s v="GEO1002"/>
    <x v="3"/>
    <x v="4"/>
    <s v="Q2 2021"/>
  </r>
  <r>
    <x v="21"/>
    <x v="13"/>
    <n v="17502"/>
    <n v="7"/>
    <s v="GEO1002"/>
    <x v="3"/>
    <x v="5"/>
    <s v="Q1 2021"/>
  </r>
  <r>
    <x v="21"/>
    <x v="14"/>
    <n v="16057"/>
    <n v="7"/>
    <s v="GEO1002"/>
    <x v="3"/>
    <x v="5"/>
    <s v="Q1 2021"/>
  </r>
  <r>
    <x v="21"/>
    <x v="15"/>
    <n v="14276"/>
    <n v="7"/>
    <s v="GEO1002"/>
    <x v="3"/>
    <x v="5"/>
    <s v="Q1 2021"/>
  </r>
  <r>
    <x v="22"/>
    <x v="16"/>
    <n v="864"/>
    <n v="7"/>
    <s v="GEO1001"/>
    <x v="1"/>
    <x v="0"/>
    <s v="Q1 2020"/>
  </r>
  <r>
    <x v="22"/>
    <x v="17"/>
    <n v="765"/>
    <n v="7"/>
    <s v="GEO1001"/>
    <x v="1"/>
    <x v="0"/>
    <s v="Q1 2020"/>
  </r>
  <r>
    <x v="22"/>
    <x v="0"/>
    <n v="1051"/>
    <n v="7"/>
    <s v="GEO1001"/>
    <x v="1"/>
    <x v="0"/>
    <s v="Q1 2020"/>
  </r>
  <r>
    <x v="22"/>
    <x v="1"/>
    <n v="1053"/>
    <n v="7"/>
    <s v="GEO1001"/>
    <x v="1"/>
    <x v="1"/>
    <s v="Q2 2020"/>
  </r>
  <r>
    <x v="22"/>
    <x v="2"/>
    <n v="1146"/>
    <n v="7"/>
    <s v="GEO1001"/>
    <x v="1"/>
    <x v="1"/>
    <s v="Q2 2020"/>
  </r>
  <r>
    <x v="22"/>
    <x v="3"/>
    <n v="674"/>
    <n v="7"/>
    <s v="GEO1001"/>
    <x v="1"/>
    <x v="1"/>
    <s v="Q2 2020"/>
  </r>
  <r>
    <x v="22"/>
    <x v="4"/>
    <n v="764"/>
    <n v="7"/>
    <s v="GEO1001"/>
    <x v="1"/>
    <x v="2"/>
    <s v="Q3 2020"/>
  </r>
  <r>
    <x v="22"/>
    <x v="5"/>
    <n v="482"/>
    <n v="7"/>
    <s v="GEO1001"/>
    <x v="1"/>
    <x v="2"/>
    <s v="Q3 2020"/>
  </r>
  <r>
    <x v="22"/>
    <x v="6"/>
    <n v="673"/>
    <n v="7"/>
    <s v="GEO1001"/>
    <x v="1"/>
    <x v="2"/>
    <s v="Q3 2020"/>
  </r>
  <r>
    <x v="22"/>
    <x v="7"/>
    <n v="575"/>
    <n v="7"/>
    <s v="GEO1001"/>
    <x v="1"/>
    <x v="3"/>
    <s v="Q4 2020"/>
  </r>
  <r>
    <x v="22"/>
    <x v="8"/>
    <n v="865"/>
    <n v="7"/>
    <s v="GEO1001"/>
    <x v="1"/>
    <x v="3"/>
    <s v="Q4 2020"/>
  </r>
  <r>
    <x v="22"/>
    <x v="9"/>
    <n v="674"/>
    <n v="7"/>
    <s v="GEO1001"/>
    <x v="1"/>
    <x v="3"/>
    <s v="Q4 2020"/>
  </r>
  <r>
    <x v="22"/>
    <x v="10"/>
    <n v="681"/>
    <n v="7"/>
    <s v="GEO1001"/>
    <x v="1"/>
    <x v="4"/>
    <s v="Q2 2021"/>
  </r>
  <r>
    <x v="22"/>
    <x v="11"/>
    <n v="1136"/>
    <n v="7"/>
    <s v="GEO1001"/>
    <x v="1"/>
    <x v="4"/>
    <s v="Q2 2021"/>
  </r>
  <r>
    <x v="22"/>
    <x v="12"/>
    <n v="1095"/>
    <n v="7"/>
    <s v="GEO1001"/>
    <x v="1"/>
    <x v="4"/>
    <s v="Q2 2021"/>
  </r>
  <r>
    <x v="22"/>
    <x v="13"/>
    <n v="1043"/>
    <n v="7"/>
    <s v="GEO1001"/>
    <x v="1"/>
    <x v="5"/>
    <s v="Q1 2021"/>
  </r>
  <r>
    <x v="22"/>
    <x v="14"/>
    <n v="797"/>
    <n v="7"/>
    <s v="GEO1001"/>
    <x v="1"/>
    <x v="5"/>
    <s v="Q1 2021"/>
  </r>
  <r>
    <x v="22"/>
    <x v="15"/>
    <n v="859"/>
    <n v="7"/>
    <s v="GEO1001"/>
    <x v="1"/>
    <x v="5"/>
    <s v="Q1 2021"/>
  </r>
  <r>
    <x v="23"/>
    <x v="8"/>
    <n v="916"/>
    <n v="7"/>
    <s v="GEO1001"/>
    <x v="1"/>
    <x v="3"/>
    <s v="Q4 2020"/>
  </r>
  <r>
    <x v="23"/>
    <x v="9"/>
    <n v="1176"/>
    <n v="7"/>
    <s v="GEO1001"/>
    <x v="1"/>
    <x v="3"/>
    <s v="Q4 2020"/>
  </r>
  <r>
    <x v="23"/>
    <x v="10"/>
    <n v="1193"/>
    <n v="7"/>
    <s v="GEO1001"/>
    <x v="1"/>
    <x v="4"/>
    <s v="Q2 2021"/>
  </r>
  <r>
    <x v="23"/>
    <x v="11"/>
    <n v="1360"/>
    <n v="7"/>
    <s v="GEO1001"/>
    <x v="1"/>
    <x v="4"/>
    <s v="Q2 2021"/>
  </r>
  <r>
    <x v="23"/>
    <x v="12"/>
    <n v="1768"/>
    <n v="7"/>
    <s v="GEO1001"/>
    <x v="1"/>
    <x v="4"/>
    <s v="Q2 2021"/>
  </r>
  <r>
    <x v="23"/>
    <x v="13"/>
    <n v="1192"/>
    <n v="7"/>
    <s v="GEO1001"/>
    <x v="1"/>
    <x v="5"/>
    <s v="Q1 2021"/>
  </r>
  <r>
    <x v="23"/>
    <x v="14"/>
    <n v="1332"/>
    <n v="7"/>
    <s v="GEO1001"/>
    <x v="1"/>
    <x v="5"/>
    <s v="Q1 2021"/>
  </r>
  <r>
    <x v="23"/>
    <x v="15"/>
    <n v="941"/>
    <n v="7"/>
    <s v="GEO1001"/>
    <x v="1"/>
    <x v="5"/>
    <s v="Q1 2021"/>
  </r>
  <r>
    <x v="24"/>
    <x v="16"/>
    <n v="1131"/>
    <n v="7"/>
    <s v="GEO1001"/>
    <x v="1"/>
    <x v="0"/>
    <s v="Q1 2020"/>
  </r>
  <r>
    <x v="24"/>
    <x v="17"/>
    <n v="1268"/>
    <n v="7"/>
    <s v="GEO1001"/>
    <x v="1"/>
    <x v="0"/>
    <s v="Q1 2020"/>
  </r>
  <r>
    <x v="24"/>
    <x v="0"/>
    <n v="1410"/>
    <n v="7"/>
    <s v="GEO1001"/>
    <x v="1"/>
    <x v="0"/>
    <s v="Q1 2020"/>
  </r>
  <r>
    <x v="24"/>
    <x v="1"/>
    <n v="1688"/>
    <n v="7"/>
    <s v="GEO1001"/>
    <x v="1"/>
    <x v="1"/>
    <s v="Q2 2020"/>
  </r>
  <r>
    <x v="24"/>
    <x v="2"/>
    <n v="1548"/>
    <n v="7"/>
    <s v="GEO1001"/>
    <x v="1"/>
    <x v="1"/>
    <s v="Q2 2020"/>
  </r>
  <r>
    <x v="24"/>
    <x v="3"/>
    <n v="1127"/>
    <n v="7"/>
    <s v="GEO1001"/>
    <x v="1"/>
    <x v="1"/>
    <s v="Q2 2020"/>
  </r>
  <r>
    <x v="24"/>
    <x v="4"/>
    <n v="984"/>
    <n v="7"/>
    <s v="GEO1001"/>
    <x v="1"/>
    <x v="2"/>
    <s v="Q3 2020"/>
  </r>
  <r>
    <x v="24"/>
    <x v="5"/>
    <n v="850"/>
    <n v="7"/>
    <s v="GEO1001"/>
    <x v="1"/>
    <x v="2"/>
    <s v="Q3 2020"/>
  </r>
  <r>
    <x v="24"/>
    <x v="6"/>
    <n v="850"/>
    <n v="7"/>
    <s v="GEO1001"/>
    <x v="1"/>
    <x v="2"/>
    <s v="Q3 2020"/>
  </r>
  <r>
    <x v="24"/>
    <x v="7"/>
    <n v="986"/>
    <n v="7"/>
    <s v="GEO1001"/>
    <x v="1"/>
    <x v="3"/>
    <s v="Q4 2020"/>
  </r>
  <r>
    <x v="24"/>
    <x v="8"/>
    <n v="1129"/>
    <n v="7"/>
    <s v="GEO1001"/>
    <x v="1"/>
    <x v="3"/>
    <s v="Q4 2020"/>
  </r>
  <r>
    <x v="24"/>
    <x v="9"/>
    <n v="1131"/>
    <n v="7"/>
    <s v="GEO1001"/>
    <x v="1"/>
    <x v="3"/>
    <s v="Q4 2020"/>
  </r>
  <r>
    <x v="24"/>
    <x v="10"/>
    <n v="1119"/>
    <n v="7"/>
    <s v="GEO1001"/>
    <x v="1"/>
    <x v="4"/>
    <s v="Q2 2021"/>
  </r>
  <r>
    <x v="24"/>
    <x v="11"/>
    <n v="1598"/>
    <n v="7"/>
    <s v="GEO1001"/>
    <x v="1"/>
    <x v="4"/>
    <s v="Q2 2021"/>
  </r>
  <r>
    <x v="24"/>
    <x v="12"/>
    <n v="1707"/>
    <n v="7"/>
    <s v="GEO1001"/>
    <x v="1"/>
    <x v="4"/>
    <s v="Q2 2021"/>
  </r>
  <r>
    <x v="24"/>
    <x v="13"/>
    <n v="1404"/>
    <n v="7"/>
    <s v="GEO1001"/>
    <x v="1"/>
    <x v="5"/>
    <s v="Q1 2021"/>
  </r>
  <r>
    <x v="24"/>
    <x v="14"/>
    <n v="1252"/>
    <n v="7"/>
    <s v="GEO1001"/>
    <x v="1"/>
    <x v="5"/>
    <s v="Q1 2021"/>
  </r>
  <r>
    <x v="24"/>
    <x v="15"/>
    <n v="1119"/>
    <n v="7"/>
    <s v="GEO1001"/>
    <x v="1"/>
    <x v="5"/>
    <s v="Q1 2021"/>
  </r>
  <r>
    <x v="25"/>
    <x v="16"/>
    <n v="318"/>
    <n v="7"/>
    <s v="GEO1002"/>
    <x v="3"/>
    <x v="0"/>
    <s v="Q1 2020"/>
  </r>
  <r>
    <x v="25"/>
    <x v="17"/>
    <n v="453"/>
    <n v="7"/>
    <s v="GEO1002"/>
    <x v="3"/>
    <x v="0"/>
    <s v="Q1 2020"/>
  </r>
  <r>
    <x v="25"/>
    <x v="0"/>
    <n v="411"/>
    <n v="7"/>
    <s v="GEO1002"/>
    <x v="3"/>
    <x v="0"/>
    <s v="Q1 2020"/>
  </r>
  <r>
    <x v="25"/>
    <x v="1"/>
    <n v="588"/>
    <n v="7"/>
    <s v="GEO1002"/>
    <x v="3"/>
    <x v="1"/>
    <s v="Q2 2020"/>
  </r>
  <r>
    <x v="25"/>
    <x v="2"/>
    <n v="457"/>
    <n v="7"/>
    <s v="GEO1002"/>
    <x v="3"/>
    <x v="1"/>
    <s v="Q2 2020"/>
  </r>
  <r>
    <x v="25"/>
    <x v="3"/>
    <n v="410"/>
    <n v="7"/>
    <s v="GEO1002"/>
    <x v="3"/>
    <x v="1"/>
    <s v="Q2 2020"/>
  </r>
  <r>
    <x v="25"/>
    <x v="4"/>
    <n v="273"/>
    <n v="7"/>
    <s v="GEO1002"/>
    <x v="3"/>
    <x v="2"/>
    <s v="Q3 2020"/>
  </r>
  <r>
    <x v="25"/>
    <x v="5"/>
    <n v="317"/>
    <n v="7"/>
    <s v="GEO1002"/>
    <x v="3"/>
    <x v="2"/>
    <s v="Q3 2020"/>
  </r>
  <r>
    <x v="25"/>
    <x v="6"/>
    <n v="233"/>
    <n v="7"/>
    <s v="GEO1002"/>
    <x v="3"/>
    <x v="2"/>
    <s v="Q3 2020"/>
  </r>
  <r>
    <x v="25"/>
    <x v="7"/>
    <n v="367"/>
    <n v="7"/>
    <s v="GEO1002"/>
    <x v="3"/>
    <x v="3"/>
    <s v="Q4 2020"/>
  </r>
  <r>
    <x v="25"/>
    <x v="8"/>
    <n v="322"/>
    <n v="7"/>
    <s v="GEO1002"/>
    <x v="3"/>
    <x v="3"/>
    <s v="Q4 2020"/>
  </r>
  <r>
    <x v="25"/>
    <x v="9"/>
    <n v="407"/>
    <n v="7"/>
    <s v="GEO1002"/>
    <x v="3"/>
    <x v="3"/>
    <s v="Q4 2020"/>
  </r>
  <r>
    <x v="25"/>
    <x v="10"/>
    <n v="409"/>
    <n v="7"/>
    <s v="GEO1002"/>
    <x v="3"/>
    <x v="4"/>
    <s v="Q2 2021"/>
  </r>
  <r>
    <x v="25"/>
    <x v="11"/>
    <n v="459"/>
    <n v="7"/>
    <s v="GEO1002"/>
    <x v="3"/>
    <x v="4"/>
    <s v="Q2 2021"/>
  </r>
  <r>
    <x v="25"/>
    <x v="12"/>
    <n v="591"/>
    <n v="7"/>
    <s v="GEO1002"/>
    <x v="3"/>
    <x v="4"/>
    <s v="Q2 2021"/>
  </r>
  <r>
    <x v="25"/>
    <x v="13"/>
    <n v="421"/>
    <n v="7"/>
    <s v="GEO1002"/>
    <x v="3"/>
    <x v="5"/>
    <s v="Q1 2021"/>
  </r>
  <r>
    <x v="25"/>
    <x v="14"/>
    <n v="456"/>
    <n v="7"/>
    <s v="GEO1002"/>
    <x v="3"/>
    <x v="5"/>
    <s v="Q1 2021"/>
  </r>
  <r>
    <x v="25"/>
    <x v="15"/>
    <n v="316"/>
    <n v="7"/>
    <s v="GEO1002"/>
    <x v="3"/>
    <x v="5"/>
    <s v="Q1 2021"/>
  </r>
  <r>
    <x v="26"/>
    <x v="16"/>
    <n v="1488"/>
    <n v="7"/>
    <s v="GEO1001"/>
    <x v="1"/>
    <x v="0"/>
    <s v="Q1 2020"/>
  </r>
  <r>
    <x v="26"/>
    <x v="17"/>
    <n v="1674"/>
    <n v="7"/>
    <s v="GEO1001"/>
    <x v="1"/>
    <x v="0"/>
    <s v="Q1 2020"/>
  </r>
  <r>
    <x v="26"/>
    <x v="0"/>
    <n v="1862"/>
    <n v="7"/>
    <s v="GEO1001"/>
    <x v="1"/>
    <x v="0"/>
    <s v="Q1 2020"/>
  </r>
  <r>
    <x v="26"/>
    <x v="1"/>
    <n v="2231"/>
    <n v="7"/>
    <s v="GEO1001"/>
    <x v="1"/>
    <x v="1"/>
    <s v="Q2 2020"/>
  </r>
  <r>
    <x v="26"/>
    <x v="2"/>
    <n v="2049"/>
    <n v="7"/>
    <s v="GEO1001"/>
    <x v="1"/>
    <x v="1"/>
    <s v="Q2 2020"/>
  </r>
  <r>
    <x v="26"/>
    <x v="3"/>
    <n v="1489"/>
    <n v="7"/>
    <s v="GEO1001"/>
    <x v="1"/>
    <x v="1"/>
    <s v="Q2 2020"/>
  </r>
  <r>
    <x v="26"/>
    <x v="4"/>
    <n v="1301"/>
    <n v="7"/>
    <s v="GEO1001"/>
    <x v="1"/>
    <x v="2"/>
    <s v="Q3 2020"/>
  </r>
  <r>
    <x v="26"/>
    <x v="5"/>
    <n v="1118"/>
    <n v="7"/>
    <s v="GEO1001"/>
    <x v="1"/>
    <x v="2"/>
    <s v="Q3 2020"/>
  </r>
  <r>
    <x v="26"/>
    <x v="6"/>
    <n v="1117"/>
    <n v="7"/>
    <s v="GEO1001"/>
    <x v="1"/>
    <x v="2"/>
    <s v="Q3 2020"/>
  </r>
  <r>
    <x v="26"/>
    <x v="7"/>
    <n v="1301"/>
    <n v="7"/>
    <s v="GEO1001"/>
    <x v="1"/>
    <x v="3"/>
    <s v="Q4 2020"/>
  </r>
  <r>
    <x v="26"/>
    <x v="8"/>
    <n v="1488"/>
    <n v="7"/>
    <s v="GEO1001"/>
    <x v="1"/>
    <x v="3"/>
    <s v="Q4 2020"/>
  </r>
  <r>
    <x v="26"/>
    <x v="9"/>
    <n v="1489"/>
    <n v="7"/>
    <s v="GEO1001"/>
    <x v="1"/>
    <x v="3"/>
    <s v="Q4 2020"/>
  </r>
  <r>
    <x v="26"/>
    <x v="10"/>
    <n v="1551"/>
    <n v="7"/>
    <s v="GEO1001"/>
    <x v="1"/>
    <x v="4"/>
    <s v="Q2 2021"/>
  </r>
  <r>
    <x v="26"/>
    <x v="11"/>
    <n v="2067"/>
    <n v="7"/>
    <s v="GEO1001"/>
    <x v="1"/>
    <x v="4"/>
    <s v="Q2 2021"/>
  </r>
  <r>
    <x v="26"/>
    <x v="12"/>
    <n v="2277"/>
    <n v="7"/>
    <s v="GEO1001"/>
    <x v="1"/>
    <x v="4"/>
    <s v="Q2 2021"/>
  </r>
  <r>
    <x v="26"/>
    <x v="13"/>
    <n v="1854"/>
    <n v="7"/>
    <s v="GEO1001"/>
    <x v="1"/>
    <x v="5"/>
    <s v="Q1 2021"/>
  </r>
  <r>
    <x v="26"/>
    <x v="14"/>
    <n v="1665"/>
    <n v="7"/>
    <s v="GEO1001"/>
    <x v="1"/>
    <x v="5"/>
    <s v="Q1 2021"/>
  </r>
  <r>
    <x v="26"/>
    <x v="15"/>
    <n v="1516"/>
    <n v="7"/>
    <s v="GEO1001"/>
    <x v="1"/>
    <x v="5"/>
    <s v="Q1 2021"/>
  </r>
  <r>
    <x v="27"/>
    <x v="16"/>
    <n v="644"/>
    <n v="7"/>
    <s v="GEO1002"/>
    <x v="3"/>
    <x v="0"/>
    <s v="Q1 2020"/>
  </r>
  <r>
    <x v="27"/>
    <x v="17"/>
    <n v="814"/>
    <n v="7"/>
    <s v="GEO1002"/>
    <x v="3"/>
    <x v="0"/>
    <s v="Q1 2020"/>
  </r>
  <r>
    <x v="27"/>
    <x v="0"/>
    <n v="814"/>
    <n v="7"/>
    <s v="GEO1002"/>
    <x v="3"/>
    <x v="0"/>
    <s v="Q1 2020"/>
  </r>
  <r>
    <x v="27"/>
    <x v="1"/>
    <n v="1068"/>
    <n v="7"/>
    <s v="GEO1002"/>
    <x v="3"/>
    <x v="1"/>
    <s v="Q2 2020"/>
  </r>
  <r>
    <x v="27"/>
    <x v="2"/>
    <n v="899"/>
    <n v="7"/>
    <s v="GEO1002"/>
    <x v="3"/>
    <x v="1"/>
    <s v="Q2 2020"/>
  </r>
  <r>
    <x v="27"/>
    <x v="3"/>
    <n v="732"/>
    <n v="7"/>
    <s v="GEO1002"/>
    <x v="3"/>
    <x v="1"/>
    <s v="Q2 2020"/>
  </r>
  <r>
    <x v="27"/>
    <x v="4"/>
    <n v="560"/>
    <n v="7"/>
    <s v="GEO1002"/>
    <x v="3"/>
    <x v="2"/>
    <s v="Q3 2020"/>
  </r>
  <r>
    <x v="27"/>
    <x v="5"/>
    <n v="557"/>
    <n v="7"/>
    <s v="GEO1002"/>
    <x v="3"/>
    <x v="2"/>
    <s v="Q3 2020"/>
  </r>
  <r>
    <x v="27"/>
    <x v="6"/>
    <n v="473"/>
    <n v="7"/>
    <s v="GEO1002"/>
    <x v="3"/>
    <x v="2"/>
    <s v="Q3 2020"/>
  </r>
  <r>
    <x v="27"/>
    <x v="7"/>
    <n v="645"/>
    <n v="7"/>
    <s v="GEO1002"/>
    <x v="3"/>
    <x v="3"/>
    <s v="Q4 2020"/>
  </r>
  <r>
    <x v="27"/>
    <x v="8"/>
    <n v="643"/>
    <n v="7"/>
    <s v="GEO1002"/>
    <x v="3"/>
    <x v="3"/>
    <s v="Q4 2020"/>
  </r>
  <r>
    <x v="27"/>
    <x v="9"/>
    <n v="726"/>
    <n v="7"/>
    <s v="GEO1002"/>
    <x v="3"/>
    <x v="3"/>
    <s v="Q4 2020"/>
  </r>
  <r>
    <x v="27"/>
    <x v="10"/>
    <n v="755"/>
    <n v="7"/>
    <s v="GEO1002"/>
    <x v="3"/>
    <x v="4"/>
    <s v="Q2 2021"/>
  </r>
  <r>
    <x v="27"/>
    <x v="11"/>
    <n v="892"/>
    <n v="7"/>
    <s v="GEO1002"/>
    <x v="3"/>
    <x v="4"/>
    <s v="Q2 2021"/>
  </r>
  <r>
    <x v="27"/>
    <x v="12"/>
    <n v="1125"/>
    <n v="7"/>
    <s v="GEO1002"/>
    <x v="3"/>
    <x v="4"/>
    <s v="Q2 2021"/>
  </r>
  <r>
    <x v="27"/>
    <x v="13"/>
    <n v="828"/>
    <n v="7"/>
    <s v="GEO1002"/>
    <x v="3"/>
    <x v="5"/>
    <s v="Q1 2021"/>
  </r>
  <r>
    <x v="27"/>
    <x v="14"/>
    <n v="855"/>
    <n v="7"/>
    <s v="GEO1002"/>
    <x v="3"/>
    <x v="5"/>
    <s v="Q1 2021"/>
  </r>
  <r>
    <x v="27"/>
    <x v="15"/>
    <n v="668"/>
    <n v="7"/>
    <s v="GEO1002"/>
    <x v="3"/>
    <x v="5"/>
    <s v="Q1 2021"/>
  </r>
  <r>
    <x v="28"/>
    <x v="16"/>
    <n v="6731"/>
    <n v="7"/>
    <s v="GEO1001"/>
    <x v="1"/>
    <x v="0"/>
    <s v="Q1 2020"/>
  </r>
  <r>
    <x v="28"/>
    <x v="17"/>
    <n v="5312"/>
    <n v="7"/>
    <s v="GEO1001"/>
    <x v="1"/>
    <x v="0"/>
    <s v="Q1 2020"/>
  </r>
  <r>
    <x v="28"/>
    <x v="0"/>
    <n v="8146"/>
    <n v="7"/>
    <s v="GEO1001"/>
    <x v="1"/>
    <x v="0"/>
    <s v="Q1 2020"/>
  </r>
  <r>
    <x v="28"/>
    <x v="1"/>
    <n v="7438"/>
    <n v="7"/>
    <s v="GEO1001"/>
    <x v="1"/>
    <x v="1"/>
    <s v="Q2 2020"/>
  </r>
  <r>
    <x v="28"/>
    <x v="2"/>
    <n v="8850"/>
    <n v="7"/>
    <s v="GEO1001"/>
    <x v="1"/>
    <x v="1"/>
    <s v="Q2 2020"/>
  </r>
  <r>
    <x v="28"/>
    <x v="3"/>
    <n v="4608"/>
    <n v="7"/>
    <s v="GEO1001"/>
    <x v="1"/>
    <x v="1"/>
    <s v="Q2 2020"/>
  </r>
  <r>
    <x v="28"/>
    <x v="4"/>
    <n v="6024"/>
    <n v="7"/>
    <s v="GEO1001"/>
    <x v="1"/>
    <x v="2"/>
    <s v="Q3 2020"/>
  </r>
  <r>
    <x v="28"/>
    <x v="5"/>
    <n v="3188"/>
    <n v="7"/>
    <s v="GEO1001"/>
    <x v="1"/>
    <x v="2"/>
    <s v="Q3 2020"/>
  </r>
  <r>
    <x v="28"/>
    <x v="6"/>
    <n v="5313"/>
    <n v="7"/>
    <s v="GEO1001"/>
    <x v="1"/>
    <x v="2"/>
    <s v="Q3 2020"/>
  </r>
  <r>
    <x v="28"/>
    <x v="7"/>
    <n v="3897"/>
    <n v="7"/>
    <s v="GEO1001"/>
    <x v="1"/>
    <x v="3"/>
    <s v="Q4 2020"/>
  </r>
  <r>
    <x v="28"/>
    <x v="8"/>
    <n v="6730"/>
    <n v="7"/>
    <s v="GEO1001"/>
    <x v="1"/>
    <x v="3"/>
    <s v="Q4 2020"/>
  </r>
  <r>
    <x v="28"/>
    <x v="9"/>
    <n v="4607"/>
    <n v="7"/>
    <s v="GEO1001"/>
    <x v="1"/>
    <x v="3"/>
    <s v="Q4 2020"/>
  </r>
  <r>
    <x v="28"/>
    <x v="10"/>
    <n v="4556"/>
    <n v="7"/>
    <s v="GEO1001"/>
    <x v="1"/>
    <x v="4"/>
    <s v="Q2 2021"/>
  </r>
  <r>
    <x v="28"/>
    <x v="11"/>
    <n v="8806"/>
    <n v="7"/>
    <s v="GEO1001"/>
    <x v="1"/>
    <x v="4"/>
    <s v="Q2 2021"/>
  </r>
  <r>
    <x v="28"/>
    <x v="12"/>
    <n v="7735"/>
    <n v="7"/>
    <s v="GEO1001"/>
    <x v="1"/>
    <x v="4"/>
    <s v="Q2 2021"/>
  </r>
  <r>
    <x v="28"/>
    <x v="13"/>
    <n v="8064"/>
    <n v="7"/>
    <s v="GEO1001"/>
    <x v="1"/>
    <x v="5"/>
    <s v="Q1 2021"/>
  </r>
  <r>
    <x v="28"/>
    <x v="14"/>
    <n v="5257"/>
    <n v="7"/>
    <s v="GEO1001"/>
    <x v="1"/>
    <x v="5"/>
    <s v="Q1 2021"/>
  </r>
  <r>
    <x v="28"/>
    <x v="15"/>
    <n v="6996"/>
    <n v="7"/>
    <s v="GEO1001"/>
    <x v="1"/>
    <x v="5"/>
    <s v="Q1 2021"/>
  </r>
  <r>
    <x v="29"/>
    <x v="16"/>
    <n v="1087"/>
    <n v="7"/>
    <s v="GEO1001"/>
    <x v="1"/>
    <x v="0"/>
    <s v="Q1 2020"/>
  </r>
  <r>
    <x v="29"/>
    <x v="17"/>
    <n v="1224"/>
    <n v="7"/>
    <s v="GEO1001"/>
    <x v="1"/>
    <x v="0"/>
    <s v="Q1 2020"/>
  </r>
  <r>
    <x v="29"/>
    <x v="0"/>
    <n v="1362"/>
    <n v="7"/>
    <s v="GEO1001"/>
    <x v="1"/>
    <x v="0"/>
    <s v="Q1 2020"/>
  </r>
  <r>
    <x v="29"/>
    <x v="1"/>
    <n v="1633"/>
    <n v="7"/>
    <s v="GEO1001"/>
    <x v="1"/>
    <x v="1"/>
    <s v="Q2 2020"/>
  </r>
  <r>
    <x v="29"/>
    <x v="2"/>
    <n v="1492"/>
    <n v="7"/>
    <s v="GEO1001"/>
    <x v="1"/>
    <x v="1"/>
    <s v="Q2 2020"/>
  </r>
  <r>
    <x v="29"/>
    <x v="3"/>
    <n v="1091"/>
    <n v="7"/>
    <s v="GEO1001"/>
    <x v="1"/>
    <x v="1"/>
    <s v="Q2 2020"/>
  </r>
  <r>
    <x v="29"/>
    <x v="4"/>
    <n v="950"/>
    <n v="7"/>
    <s v="GEO1001"/>
    <x v="1"/>
    <x v="2"/>
    <s v="Q3 2020"/>
  </r>
  <r>
    <x v="29"/>
    <x v="5"/>
    <n v="818"/>
    <n v="7"/>
    <s v="GEO1001"/>
    <x v="1"/>
    <x v="2"/>
    <s v="Q3 2020"/>
  </r>
  <r>
    <x v="29"/>
    <x v="6"/>
    <n v="820"/>
    <n v="7"/>
    <s v="GEO1001"/>
    <x v="1"/>
    <x v="2"/>
    <s v="Q3 2020"/>
  </r>
  <r>
    <x v="29"/>
    <x v="7"/>
    <n v="954"/>
    <n v="7"/>
    <s v="GEO1001"/>
    <x v="1"/>
    <x v="3"/>
    <s v="Q4 2020"/>
  </r>
  <r>
    <x v="29"/>
    <x v="8"/>
    <n v="1086"/>
    <n v="7"/>
    <s v="GEO1001"/>
    <x v="1"/>
    <x v="3"/>
    <s v="Q4 2020"/>
  </r>
  <r>
    <x v="29"/>
    <x v="9"/>
    <n v="1091"/>
    <n v="7"/>
    <s v="GEO1001"/>
    <x v="1"/>
    <x v="3"/>
    <s v="Q4 2020"/>
  </r>
  <r>
    <x v="29"/>
    <x v="12"/>
    <n v="1614"/>
    <n v="7"/>
    <s v="GEO1001"/>
    <x v="1"/>
    <x v="4"/>
    <s v="Q2 2021"/>
  </r>
  <r>
    <x v="29"/>
    <x v="13"/>
    <n v="1426"/>
    <n v="7"/>
    <s v="GEO1001"/>
    <x v="1"/>
    <x v="5"/>
    <s v="Q1 2021"/>
  </r>
  <r>
    <x v="29"/>
    <x v="14"/>
    <n v="1220"/>
    <n v="7"/>
    <s v="GEO1001"/>
    <x v="1"/>
    <x v="5"/>
    <s v="Q1 2021"/>
  </r>
  <r>
    <x v="29"/>
    <x v="15"/>
    <n v="1113"/>
    <n v="7"/>
    <s v="GEO1001"/>
    <x v="1"/>
    <x v="5"/>
    <s v="Q1 2021"/>
  </r>
  <r>
    <x v="30"/>
    <x v="16"/>
    <n v="303"/>
    <n v="7"/>
    <s v="GEO1004"/>
    <x v="0"/>
    <x v="0"/>
    <s v="Q1 2020"/>
  </r>
  <r>
    <x v="30"/>
    <x v="17"/>
    <n v="304"/>
    <n v="7"/>
    <s v="GEO1004"/>
    <x v="0"/>
    <x v="0"/>
    <s v="Q1 2020"/>
  </r>
  <r>
    <x v="30"/>
    <x v="0"/>
    <n v="375"/>
    <n v="7"/>
    <s v="GEO1004"/>
    <x v="0"/>
    <x v="0"/>
    <s v="Q1 2020"/>
  </r>
  <r>
    <x v="30"/>
    <x v="1"/>
    <n v="407"/>
    <n v="7"/>
    <s v="GEO1004"/>
    <x v="0"/>
    <x v="1"/>
    <s v="Q2 2020"/>
  </r>
  <r>
    <x v="30"/>
    <x v="2"/>
    <n v="405"/>
    <n v="7"/>
    <s v="GEO1004"/>
    <x v="0"/>
    <x v="1"/>
    <s v="Q2 2020"/>
  </r>
  <r>
    <x v="30"/>
    <x v="3"/>
    <n v="267"/>
    <n v="7"/>
    <s v="GEO1004"/>
    <x v="0"/>
    <x v="1"/>
    <s v="Q2 2020"/>
  </r>
  <r>
    <x v="30"/>
    <x v="4"/>
    <n v="264"/>
    <n v="7"/>
    <s v="GEO1004"/>
    <x v="0"/>
    <x v="2"/>
    <s v="Q3 2020"/>
  </r>
  <r>
    <x v="30"/>
    <x v="5"/>
    <n v="195"/>
    <n v="7"/>
    <s v="GEO1004"/>
    <x v="0"/>
    <x v="2"/>
    <s v="Q3 2020"/>
  </r>
  <r>
    <x v="30"/>
    <x v="6"/>
    <n v="232"/>
    <n v="7"/>
    <s v="GEO1004"/>
    <x v="0"/>
    <x v="2"/>
    <s v="Q3 2020"/>
  </r>
  <r>
    <x v="30"/>
    <x v="7"/>
    <n v="233"/>
    <n v="7"/>
    <s v="GEO1004"/>
    <x v="0"/>
    <x v="3"/>
    <s v="Q4 2020"/>
  </r>
  <r>
    <x v="30"/>
    <x v="8"/>
    <n v="306"/>
    <n v="7"/>
    <s v="GEO1004"/>
    <x v="0"/>
    <x v="3"/>
    <s v="Q4 2020"/>
  </r>
  <r>
    <x v="30"/>
    <x v="9"/>
    <n v="267"/>
    <n v="7"/>
    <s v="GEO1004"/>
    <x v="0"/>
    <x v="3"/>
    <s v="Q4 2020"/>
  </r>
  <r>
    <x v="30"/>
    <x v="10"/>
    <n v="261"/>
    <n v="7"/>
    <s v="GEO1004"/>
    <x v="0"/>
    <x v="4"/>
    <s v="Q2 2021"/>
  </r>
  <r>
    <x v="30"/>
    <x v="11"/>
    <n v="405"/>
    <n v="7"/>
    <s v="GEO1004"/>
    <x v="0"/>
    <x v="4"/>
    <s v="Q2 2021"/>
  </r>
  <r>
    <x v="30"/>
    <x v="12"/>
    <n v="422"/>
    <n v="7"/>
    <s v="GEO1004"/>
    <x v="0"/>
    <x v="4"/>
    <s v="Q2 2021"/>
  </r>
  <r>
    <x v="30"/>
    <x v="13"/>
    <n v="390"/>
    <n v="7"/>
    <s v="GEO1004"/>
    <x v="0"/>
    <x v="5"/>
    <s v="Q1 2021"/>
  </r>
  <r>
    <x v="30"/>
    <x v="14"/>
    <n v="304"/>
    <n v="7"/>
    <s v="GEO1004"/>
    <x v="0"/>
    <x v="5"/>
    <s v="Q1 2021"/>
  </r>
  <r>
    <x v="30"/>
    <x v="15"/>
    <n v="302"/>
    <n v="7"/>
    <s v="GEO1004"/>
    <x v="0"/>
    <x v="5"/>
    <s v="Q1 2021"/>
  </r>
  <r>
    <x v="31"/>
    <x v="16"/>
    <n v="30584"/>
    <n v="7"/>
    <s v="GEO1001"/>
    <x v="1"/>
    <x v="0"/>
    <s v="Q1 2020"/>
  </r>
  <r>
    <x v="31"/>
    <x v="17"/>
    <n v="27186"/>
    <n v="7"/>
    <s v="GEO1001"/>
    <x v="1"/>
    <x v="0"/>
    <s v="Q1 2020"/>
  </r>
  <r>
    <x v="31"/>
    <x v="0"/>
    <n v="37383"/>
    <n v="7"/>
    <s v="GEO1001"/>
    <x v="1"/>
    <x v="0"/>
    <s v="Q1 2020"/>
  </r>
  <r>
    <x v="31"/>
    <x v="1"/>
    <n v="37379"/>
    <n v="7"/>
    <s v="GEO1001"/>
    <x v="1"/>
    <x v="1"/>
    <s v="Q2 2020"/>
  </r>
  <r>
    <x v="31"/>
    <x v="2"/>
    <n v="40779"/>
    <n v="7"/>
    <s v="GEO1001"/>
    <x v="1"/>
    <x v="1"/>
    <s v="Q2 2020"/>
  </r>
  <r>
    <x v="31"/>
    <x v="3"/>
    <n v="23788"/>
    <n v="7"/>
    <s v="GEO1001"/>
    <x v="1"/>
    <x v="1"/>
    <s v="Q2 2020"/>
  </r>
  <r>
    <x v="31"/>
    <x v="4"/>
    <n v="27188"/>
    <n v="7"/>
    <s v="GEO1001"/>
    <x v="1"/>
    <x v="2"/>
    <s v="Q3 2020"/>
  </r>
  <r>
    <x v="31"/>
    <x v="5"/>
    <n v="16996"/>
    <n v="7"/>
    <s v="GEO1001"/>
    <x v="1"/>
    <x v="2"/>
    <s v="Q3 2020"/>
  </r>
  <r>
    <x v="31"/>
    <x v="6"/>
    <n v="23792"/>
    <n v="7"/>
    <s v="GEO1001"/>
    <x v="1"/>
    <x v="2"/>
    <s v="Q3 2020"/>
  </r>
  <r>
    <x v="31"/>
    <x v="7"/>
    <n v="20390"/>
    <n v="7"/>
    <s v="GEO1001"/>
    <x v="1"/>
    <x v="3"/>
    <s v="Q4 2020"/>
  </r>
  <r>
    <x v="31"/>
    <x v="8"/>
    <n v="30586"/>
    <n v="7"/>
    <s v="GEO1001"/>
    <x v="1"/>
    <x v="3"/>
    <s v="Q4 2020"/>
  </r>
  <r>
    <x v="31"/>
    <x v="9"/>
    <n v="23787"/>
    <n v="7"/>
    <s v="GEO1001"/>
    <x v="1"/>
    <x v="3"/>
    <s v="Q4 2020"/>
  </r>
  <r>
    <x v="31"/>
    <x v="10"/>
    <n v="24737"/>
    <n v="7"/>
    <s v="GEO1001"/>
    <x v="1"/>
    <x v="4"/>
    <s v="Q2 2021"/>
  </r>
  <r>
    <x v="31"/>
    <x v="11"/>
    <n v="41598"/>
    <n v="7"/>
    <s v="GEO1001"/>
    <x v="1"/>
    <x v="4"/>
    <s v="Q2 2021"/>
  </r>
  <r>
    <x v="31"/>
    <x v="12"/>
    <n v="38878"/>
    <n v="7"/>
    <s v="GEO1001"/>
    <x v="1"/>
    <x v="4"/>
    <s v="Q2 2021"/>
  </r>
  <r>
    <x v="31"/>
    <x v="13"/>
    <n v="39253"/>
    <n v="7"/>
    <s v="GEO1001"/>
    <x v="1"/>
    <x v="5"/>
    <s v="Q1 2021"/>
  </r>
  <r>
    <x v="31"/>
    <x v="14"/>
    <n v="27048"/>
    <n v="7"/>
    <s v="GEO1001"/>
    <x v="1"/>
    <x v="5"/>
    <s v="Q1 2021"/>
  </r>
  <r>
    <x v="31"/>
    <x v="15"/>
    <n v="32111"/>
    <n v="7"/>
    <s v="GEO1001"/>
    <x v="1"/>
    <x v="5"/>
    <s v="Q1 2021"/>
  </r>
  <r>
    <x v="32"/>
    <x v="16"/>
    <n v="866"/>
    <n v="7"/>
    <s v="GEO1003"/>
    <x v="2"/>
    <x v="0"/>
    <s v="Q1 2020"/>
  </r>
  <r>
    <x v="32"/>
    <x v="17"/>
    <n v="1101"/>
    <n v="7"/>
    <s v="GEO1003"/>
    <x v="2"/>
    <x v="0"/>
    <s v="Q1 2020"/>
  </r>
  <r>
    <x v="32"/>
    <x v="0"/>
    <n v="1103"/>
    <n v="7"/>
    <s v="GEO1003"/>
    <x v="2"/>
    <x v="0"/>
    <s v="Q1 2020"/>
  </r>
  <r>
    <x v="32"/>
    <x v="1"/>
    <n v="1447"/>
    <n v="7"/>
    <s v="GEO1003"/>
    <x v="2"/>
    <x v="1"/>
    <s v="Q2 2020"/>
  </r>
  <r>
    <x v="32"/>
    <x v="2"/>
    <n v="1213"/>
    <n v="7"/>
    <s v="GEO1003"/>
    <x v="2"/>
    <x v="1"/>
    <s v="Q2 2020"/>
  </r>
  <r>
    <x v="32"/>
    <x v="3"/>
    <n v="988"/>
    <n v="7"/>
    <s v="GEO1003"/>
    <x v="2"/>
    <x v="1"/>
    <s v="Q2 2020"/>
  </r>
  <r>
    <x v="32"/>
    <x v="4"/>
    <n v="752"/>
    <n v="7"/>
    <s v="GEO1003"/>
    <x v="2"/>
    <x v="2"/>
    <s v="Q3 2020"/>
  </r>
  <r>
    <x v="32"/>
    <x v="5"/>
    <n v="756"/>
    <n v="7"/>
    <s v="GEO1003"/>
    <x v="2"/>
    <x v="2"/>
    <s v="Q3 2020"/>
  </r>
  <r>
    <x v="32"/>
    <x v="6"/>
    <n v="641"/>
    <n v="7"/>
    <s v="GEO1003"/>
    <x v="2"/>
    <x v="2"/>
    <s v="Q3 2020"/>
  </r>
  <r>
    <x v="32"/>
    <x v="7"/>
    <n v="867"/>
    <n v="7"/>
    <s v="GEO1003"/>
    <x v="2"/>
    <x v="3"/>
    <s v="Q4 2020"/>
  </r>
  <r>
    <x v="32"/>
    <x v="8"/>
    <n v="866"/>
    <n v="7"/>
    <s v="GEO1003"/>
    <x v="2"/>
    <x v="3"/>
    <s v="Q4 2020"/>
  </r>
  <r>
    <x v="32"/>
    <x v="9"/>
    <n v="986"/>
    <n v="7"/>
    <s v="GEO1003"/>
    <x v="2"/>
    <x v="3"/>
    <s v="Q4 2020"/>
  </r>
  <r>
    <x v="32"/>
    <x v="10"/>
    <n v="997"/>
    <n v="7"/>
    <s v="GEO1003"/>
    <x v="2"/>
    <x v="4"/>
    <s v="Q2 2021"/>
  </r>
  <r>
    <x v="32"/>
    <x v="11"/>
    <n v="1206"/>
    <n v="7"/>
    <s v="GEO1003"/>
    <x v="2"/>
    <x v="4"/>
    <s v="Q2 2021"/>
  </r>
  <r>
    <x v="32"/>
    <x v="12"/>
    <n v="1519"/>
    <n v="7"/>
    <s v="GEO1003"/>
    <x v="2"/>
    <x v="4"/>
    <s v="Q2 2021"/>
  </r>
  <r>
    <x v="32"/>
    <x v="13"/>
    <n v="1096"/>
    <n v="7"/>
    <s v="GEO1003"/>
    <x v="2"/>
    <x v="5"/>
    <s v="Q1 2021"/>
  </r>
  <r>
    <x v="32"/>
    <x v="14"/>
    <n v="1110"/>
    <n v="7"/>
    <s v="GEO1003"/>
    <x v="2"/>
    <x v="5"/>
    <s v="Q1 2021"/>
  </r>
  <r>
    <x v="32"/>
    <x v="15"/>
    <n v="880"/>
    <n v="7"/>
    <s v="GEO1003"/>
    <x v="2"/>
    <x v="5"/>
    <s v="Q1 2021"/>
  </r>
  <r>
    <x v="33"/>
    <x v="16"/>
    <n v="9422"/>
    <n v="7"/>
    <s v="GEO1002"/>
    <x v="3"/>
    <x v="0"/>
    <s v="Q1 2020"/>
  </r>
  <r>
    <x v="33"/>
    <x v="17"/>
    <n v="7438"/>
    <n v="7"/>
    <s v="GEO1002"/>
    <x v="3"/>
    <x v="0"/>
    <s v="Q1 2020"/>
  </r>
  <r>
    <x v="33"/>
    <x v="0"/>
    <n v="11403"/>
    <n v="7"/>
    <s v="GEO1002"/>
    <x v="3"/>
    <x v="0"/>
    <s v="Q1 2020"/>
  </r>
  <r>
    <x v="33"/>
    <x v="1"/>
    <n v="10408"/>
    <n v="7"/>
    <s v="GEO1002"/>
    <x v="3"/>
    <x v="1"/>
    <s v="Q2 2020"/>
  </r>
  <r>
    <x v="33"/>
    <x v="2"/>
    <n v="12392"/>
    <n v="7"/>
    <s v="GEO1002"/>
    <x v="3"/>
    <x v="1"/>
    <s v="Q2 2020"/>
  </r>
  <r>
    <x v="33"/>
    <x v="3"/>
    <n v="6449"/>
    <n v="7"/>
    <s v="GEO1002"/>
    <x v="3"/>
    <x v="1"/>
    <s v="Q2 2020"/>
  </r>
  <r>
    <x v="33"/>
    <x v="4"/>
    <n v="8425"/>
    <n v="7"/>
    <s v="GEO1002"/>
    <x v="3"/>
    <x v="2"/>
    <s v="Q3 2020"/>
  </r>
  <r>
    <x v="33"/>
    <x v="5"/>
    <n v="4464"/>
    <n v="7"/>
    <s v="GEO1002"/>
    <x v="3"/>
    <x v="2"/>
    <s v="Q3 2020"/>
  </r>
  <r>
    <x v="33"/>
    <x v="6"/>
    <n v="7440"/>
    <n v="7"/>
    <s v="GEO1002"/>
    <x v="3"/>
    <x v="2"/>
    <s v="Q3 2020"/>
  </r>
  <r>
    <x v="33"/>
    <x v="7"/>
    <n v="5452"/>
    <n v="7"/>
    <s v="GEO1002"/>
    <x v="3"/>
    <x v="3"/>
    <s v="Q4 2020"/>
  </r>
  <r>
    <x v="33"/>
    <x v="8"/>
    <n v="9422"/>
    <n v="7"/>
    <s v="GEO1002"/>
    <x v="3"/>
    <x v="3"/>
    <s v="Q4 2020"/>
  </r>
  <r>
    <x v="33"/>
    <x v="9"/>
    <n v="6445"/>
    <n v="7"/>
    <s v="GEO1002"/>
    <x v="3"/>
    <x v="3"/>
    <s v="Q4 2020"/>
  </r>
  <r>
    <x v="33"/>
    <x v="10"/>
    <n v="6576"/>
    <n v="7"/>
    <s v="GEO1002"/>
    <x v="3"/>
    <x v="4"/>
    <s v="Q2 2021"/>
  </r>
  <r>
    <x v="33"/>
    <x v="11"/>
    <n v="13012"/>
    <n v="7"/>
    <s v="GEO1002"/>
    <x v="3"/>
    <x v="4"/>
    <s v="Q2 2021"/>
  </r>
  <r>
    <x v="33"/>
    <x v="12"/>
    <n v="10308"/>
    <n v="7"/>
    <s v="GEO1002"/>
    <x v="3"/>
    <x v="4"/>
    <s v="Q2 2021"/>
  </r>
  <r>
    <x v="33"/>
    <x v="13"/>
    <n v="11287"/>
    <n v="7"/>
    <s v="GEO1002"/>
    <x v="3"/>
    <x v="5"/>
    <s v="Q1 2021"/>
  </r>
  <r>
    <x v="33"/>
    <x v="14"/>
    <n v="7361"/>
    <n v="7"/>
    <s v="GEO1002"/>
    <x v="3"/>
    <x v="5"/>
    <s v="Q1 2021"/>
  </r>
  <r>
    <x v="33"/>
    <x v="15"/>
    <n v="9604"/>
    <n v="7"/>
    <s v="GEO1002"/>
    <x v="3"/>
    <x v="5"/>
    <s v="Q1 2021"/>
  </r>
  <r>
    <x v="34"/>
    <x v="16"/>
    <n v="19257"/>
    <n v="7"/>
    <s v="GEO1003"/>
    <x v="2"/>
    <x v="0"/>
    <s v="Q1 2020"/>
  </r>
  <r>
    <x v="34"/>
    <x v="17"/>
    <n v="19258"/>
    <n v="7"/>
    <s v="GEO1003"/>
    <x v="2"/>
    <x v="0"/>
    <s v="Q1 2020"/>
  </r>
  <r>
    <x v="34"/>
    <x v="0"/>
    <n v="23787"/>
    <n v="7"/>
    <s v="GEO1003"/>
    <x v="2"/>
    <x v="0"/>
    <s v="Q1 2020"/>
  </r>
  <r>
    <x v="34"/>
    <x v="1"/>
    <n v="26053"/>
    <n v="7"/>
    <s v="GEO1003"/>
    <x v="2"/>
    <x v="1"/>
    <s v="Q2 2020"/>
  </r>
  <r>
    <x v="34"/>
    <x v="2"/>
    <n v="26056"/>
    <n v="7"/>
    <s v="GEO1003"/>
    <x v="2"/>
    <x v="1"/>
    <s v="Q2 2020"/>
  </r>
  <r>
    <x v="34"/>
    <x v="3"/>
    <n v="16993"/>
    <n v="7"/>
    <s v="GEO1003"/>
    <x v="2"/>
    <x v="1"/>
    <s v="Q2 2020"/>
  </r>
  <r>
    <x v="34"/>
    <x v="4"/>
    <n v="16994"/>
    <n v="7"/>
    <s v="GEO1003"/>
    <x v="2"/>
    <x v="2"/>
    <s v="Q3 2020"/>
  </r>
  <r>
    <x v="34"/>
    <x v="5"/>
    <n v="12464"/>
    <n v="7"/>
    <s v="GEO1003"/>
    <x v="2"/>
    <x v="2"/>
    <s v="Q3 2020"/>
  </r>
  <r>
    <x v="34"/>
    <x v="6"/>
    <n v="14726"/>
    <n v="7"/>
    <s v="GEO1003"/>
    <x v="2"/>
    <x v="2"/>
    <s v="Q3 2020"/>
  </r>
  <r>
    <x v="34"/>
    <x v="7"/>
    <n v="14726"/>
    <n v="7"/>
    <s v="GEO1003"/>
    <x v="2"/>
    <x v="3"/>
    <s v="Q4 2020"/>
  </r>
  <r>
    <x v="34"/>
    <x v="8"/>
    <n v="19258"/>
    <n v="7"/>
    <s v="GEO1003"/>
    <x v="2"/>
    <x v="3"/>
    <s v="Q4 2020"/>
  </r>
  <r>
    <x v="34"/>
    <x v="9"/>
    <n v="16992"/>
    <n v="7"/>
    <s v="GEO1003"/>
    <x v="2"/>
    <x v="3"/>
    <s v="Q4 2020"/>
  </r>
  <r>
    <x v="34"/>
    <x v="10"/>
    <n v="17501"/>
    <n v="7"/>
    <s v="GEO1003"/>
    <x v="2"/>
    <x v="4"/>
    <s v="Q2 2021"/>
  </r>
  <r>
    <x v="34"/>
    <x v="11"/>
    <n v="26834"/>
    <n v="7"/>
    <s v="GEO1003"/>
    <x v="2"/>
    <x v="4"/>
    <s v="Q2 2021"/>
  </r>
  <r>
    <x v="34"/>
    <x v="12"/>
    <n v="26840"/>
    <n v="7"/>
    <s v="GEO1003"/>
    <x v="2"/>
    <x v="4"/>
    <s v="Q2 2021"/>
  </r>
  <r>
    <x v="34"/>
    <x v="13"/>
    <n v="23553"/>
    <n v="7"/>
    <s v="GEO1003"/>
    <x v="2"/>
    <x v="5"/>
    <s v="Q1 2021"/>
  </r>
  <r>
    <x v="34"/>
    <x v="14"/>
    <n v="19839"/>
    <n v="7"/>
    <s v="GEO1003"/>
    <x v="2"/>
    <x v="5"/>
    <s v="Q1 2021"/>
  </r>
  <r>
    <x v="34"/>
    <x v="15"/>
    <n v="20221"/>
    <n v="7"/>
    <s v="GEO1003"/>
    <x v="2"/>
    <x v="5"/>
    <s v="Q1 2021"/>
  </r>
  <r>
    <x v="35"/>
    <x v="16"/>
    <n v="277"/>
    <n v="7"/>
    <s v="GEO1002"/>
    <x v="3"/>
    <x v="0"/>
    <s v="Q1 2020"/>
  </r>
  <r>
    <x v="35"/>
    <x v="17"/>
    <n v="244"/>
    <n v="7"/>
    <s v="GEO1002"/>
    <x v="3"/>
    <x v="0"/>
    <s v="Q1 2020"/>
  </r>
  <r>
    <x v="35"/>
    <x v="0"/>
    <n v="337"/>
    <n v="7"/>
    <s v="GEO1002"/>
    <x v="3"/>
    <x v="0"/>
    <s v="Q1 2020"/>
  </r>
  <r>
    <x v="35"/>
    <x v="1"/>
    <n v="332"/>
    <n v="7"/>
    <s v="GEO1002"/>
    <x v="3"/>
    <x v="1"/>
    <s v="Q2 2020"/>
  </r>
  <r>
    <x v="35"/>
    <x v="2"/>
    <n v="362"/>
    <n v="7"/>
    <s v="GEO1002"/>
    <x v="3"/>
    <x v="1"/>
    <s v="Q2 2020"/>
  </r>
  <r>
    <x v="35"/>
    <x v="3"/>
    <n v="213"/>
    <n v="7"/>
    <s v="GEO1002"/>
    <x v="3"/>
    <x v="1"/>
    <s v="Q2 2020"/>
  </r>
  <r>
    <x v="35"/>
    <x v="4"/>
    <n v="248"/>
    <n v="7"/>
    <s v="GEO1002"/>
    <x v="3"/>
    <x v="2"/>
    <s v="Q3 2020"/>
  </r>
  <r>
    <x v="35"/>
    <x v="5"/>
    <n v="156"/>
    <n v="7"/>
    <s v="GEO1002"/>
    <x v="3"/>
    <x v="2"/>
    <s v="Q3 2020"/>
  </r>
  <r>
    <x v="35"/>
    <x v="6"/>
    <n v="218"/>
    <n v="7"/>
    <s v="GEO1002"/>
    <x v="3"/>
    <x v="2"/>
    <s v="Q3 2020"/>
  </r>
  <r>
    <x v="35"/>
    <x v="7"/>
    <n v="182"/>
    <n v="7"/>
    <s v="GEO1002"/>
    <x v="3"/>
    <x v="3"/>
    <s v="Q4 2020"/>
  </r>
  <r>
    <x v="35"/>
    <x v="8"/>
    <n v="276"/>
    <n v="7"/>
    <s v="GEO1002"/>
    <x v="3"/>
    <x v="3"/>
    <s v="Q4 2020"/>
  </r>
  <r>
    <x v="35"/>
    <x v="9"/>
    <n v="218"/>
    <n v="7"/>
    <s v="GEO1002"/>
    <x v="3"/>
    <x v="3"/>
    <s v="Q4 2020"/>
  </r>
  <r>
    <x v="35"/>
    <x v="10"/>
    <n v="220"/>
    <n v="7"/>
    <s v="GEO1002"/>
    <x v="3"/>
    <x v="4"/>
    <s v="Q2 2021"/>
  </r>
  <r>
    <x v="35"/>
    <x v="11"/>
    <n v="370"/>
    <n v="7"/>
    <s v="GEO1002"/>
    <x v="3"/>
    <x v="4"/>
    <s v="Q2 2021"/>
  </r>
  <r>
    <x v="35"/>
    <x v="12"/>
    <n v="331"/>
    <n v="7"/>
    <s v="GEO1002"/>
    <x v="3"/>
    <x v="4"/>
    <s v="Q2 2021"/>
  </r>
  <r>
    <x v="35"/>
    <x v="13"/>
    <n v="332"/>
    <n v="7"/>
    <s v="GEO1002"/>
    <x v="3"/>
    <x v="5"/>
    <s v="Q1 2021"/>
  </r>
  <r>
    <x v="35"/>
    <x v="14"/>
    <n v="250"/>
    <n v="7"/>
    <s v="GEO1002"/>
    <x v="3"/>
    <x v="5"/>
    <s v="Q1 2021"/>
  </r>
  <r>
    <x v="35"/>
    <x v="15"/>
    <n v="289"/>
    <n v="7"/>
    <s v="GEO1002"/>
    <x v="3"/>
    <x v="5"/>
    <s v="Q1 2021"/>
  </r>
  <r>
    <x v="36"/>
    <x v="16"/>
    <n v="1586"/>
    <n v="7"/>
    <s v="GEO1001"/>
    <x v="1"/>
    <x v="0"/>
    <s v="Q1 2020"/>
  </r>
  <r>
    <x v="36"/>
    <x v="17"/>
    <n v="1412"/>
    <n v="7"/>
    <s v="GEO1001"/>
    <x v="1"/>
    <x v="0"/>
    <s v="Q1 2020"/>
  </r>
  <r>
    <x v="36"/>
    <x v="0"/>
    <n v="1936"/>
    <n v="7"/>
    <s v="GEO1001"/>
    <x v="1"/>
    <x v="0"/>
    <s v="Q1 2020"/>
  </r>
  <r>
    <x v="36"/>
    <x v="1"/>
    <n v="1939"/>
    <n v="7"/>
    <s v="GEO1001"/>
    <x v="1"/>
    <x v="1"/>
    <s v="Q2 2020"/>
  </r>
  <r>
    <x v="36"/>
    <x v="2"/>
    <n v="2112"/>
    <n v="7"/>
    <s v="GEO1001"/>
    <x v="1"/>
    <x v="1"/>
    <s v="Q2 2020"/>
  </r>
  <r>
    <x v="36"/>
    <x v="3"/>
    <n v="1230"/>
    <n v="7"/>
    <s v="GEO1001"/>
    <x v="1"/>
    <x v="1"/>
    <s v="Q2 2020"/>
  </r>
  <r>
    <x v="36"/>
    <x v="4"/>
    <n v="1407"/>
    <n v="7"/>
    <s v="GEO1001"/>
    <x v="1"/>
    <x v="2"/>
    <s v="Q3 2020"/>
  </r>
  <r>
    <x v="36"/>
    <x v="5"/>
    <n v="880"/>
    <n v="7"/>
    <s v="GEO1001"/>
    <x v="1"/>
    <x v="2"/>
    <s v="Q3 2020"/>
  </r>
  <r>
    <x v="36"/>
    <x v="6"/>
    <n v="1233"/>
    <n v="7"/>
    <s v="GEO1001"/>
    <x v="1"/>
    <x v="2"/>
    <s v="Q3 2020"/>
  </r>
  <r>
    <x v="36"/>
    <x v="7"/>
    <n v="1059"/>
    <n v="7"/>
    <s v="GEO1001"/>
    <x v="1"/>
    <x v="3"/>
    <s v="Q4 2020"/>
  </r>
  <r>
    <x v="36"/>
    <x v="8"/>
    <n v="1586"/>
    <n v="7"/>
    <s v="GEO1001"/>
    <x v="1"/>
    <x v="3"/>
    <s v="Q4 2020"/>
  </r>
  <r>
    <x v="36"/>
    <x v="9"/>
    <n v="1230"/>
    <n v="7"/>
    <s v="GEO1001"/>
    <x v="1"/>
    <x v="3"/>
    <s v="Q4 2020"/>
  </r>
  <r>
    <x v="36"/>
    <x v="10"/>
    <n v="1291"/>
    <n v="7"/>
    <s v="GEO1001"/>
    <x v="1"/>
    <x v="4"/>
    <s v="Q2 2021"/>
  </r>
  <r>
    <x v="36"/>
    <x v="11"/>
    <n v="2150"/>
    <n v="7"/>
    <s v="GEO1001"/>
    <x v="1"/>
    <x v="4"/>
    <s v="Q2 2021"/>
  </r>
  <r>
    <x v="36"/>
    <x v="12"/>
    <n v="1991"/>
    <n v="7"/>
    <s v="GEO1001"/>
    <x v="1"/>
    <x v="4"/>
    <s v="Q2 2021"/>
  </r>
  <r>
    <x v="36"/>
    <x v="13"/>
    <n v="2032"/>
    <n v="7"/>
    <s v="GEO1001"/>
    <x v="1"/>
    <x v="5"/>
    <s v="Q1 2021"/>
  </r>
  <r>
    <x v="36"/>
    <x v="14"/>
    <n v="1438"/>
    <n v="7"/>
    <s v="GEO1001"/>
    <x v="1"/>
    <x v="5"/>
    <s v="Q1 2021"/>
  </r>
  <r>
    <x v="36"/>
    <x v="15"/>
    <n v="1569"/>
    <n v="7"/>
    <s v="GEO1001"/>
    <x v="1"/>
    <x v="5"/>
    <s v="Q1 2021"/>
  </r>
  <r>
    <x v="37"/>
    <x v="16"/>
    <n v="1211"/>
    <n v="7"/>
    <s v="GEO1004"/>
    <x v="0"/>
    <x v="0"/>
    <s v="Q1 2020"/>
  </r>
  <r>
    <x v="37"/>
    <x v="17"/>
    <n v="1358"/>
    <n v="7"/>
    <s v="GEO1004"/>
    <x v="0"/>
    <x v="0"/>
    <s v="Q1 2020"/>
  </r>
  <r>
    <x v="37"/>
    <x v="0"/>
    <n v="1507"/>
    <n v="7"/>
    <s v="GEO1004"/>
    <x v="0"/>
    <x v="0"/>
    <s v="Q1 2020"/>
  </r>
  <r>
    <x v="37"/>
    <x v="1"/>
    <n v="1812"/>
    <n v="7"/>
    <s v="GEO1004"/>
    <x v="0"/>
    <x v="1"/>
    <s v="Q2 2020"/>
  </r>
  <r>
    <x v="37"/>
    <x v="2"/>
    <n v="1663"/>
    <n v="7"/>
    <s v="GEO1004"/>
    <x v="0"/>
    <x v="1"/>
    <s v="Q2 2020"/>
  </r>
  <r>
    <x v="37"/>
    <x v="3"/>
    <n v="1205"/>
    <n v="7"/>
    <s v="GEO1004"/>
    <x v="0"/>
    <x v="1"/>
    <s v="Q2 2020"/>
  </r>
  <r>
    <x v="37"/>
    <x v="4"/>
    <n v="1059"/>
    <n v="7"/>
    <s v="GEO1004"/>
    <x v="0"/>
    <x v="2"/>
    <s v="Q3 2020"/>
  </r>
  <r>
    <x v="37"/>
    <x v="5"/>
    <n v="910"/>
    <n v="7"/>
    <s v="GEO1004"/>
    <x v="0"/>
    <x v="2"/>
    <s v="Q3 2020"/>
  </r>
  <r>
    <x v="37"/>
    <x v="6"/>
    <n v="910"/>
    <n v="7"/>
    <s v="GEO1004"/>
    <x v="0"/>
    <x v="2"/>
    <s v="Q3 2020"/>
  </r>
  <r>
    <x v="37"/>
    <x v="7"/>
    <n v="1060"/>
    <n v="7"/>
    <s v="GEO1004"/>
    <x v="0"/>
    <x v="3"/>
    <s v="Q4 2020"/>
  </r>
  <r>
    <x v="37"/>
    <x v="8"/>
    <n v="1205"/>
    <n v="7"/>
    <s v="GEO1004"/>
    <x v="0"/>
    <x v="3"/>
    <s v="Q4 2020"/>
  </r>
  <r>
    <x v="37"/>
    <x v="9"/>
    <n v="1211"/>
    <n v="7"/>
    <s v="GEO1004"/>
    <x v="0"/>
    <x v="3"/>
    <s v="Q4 2020"/>
  </r>
  <r>
    <x v="37"/>
    <x v="10"/>
    <n v="1193"/>
    <n v="7"/>
    <s v="GEO1004"/>
    <x v="0"/>
    <x v="4"/>
    <s v="Q2 2021"/>
  </r>
  <r>
    <x v="37"/>
    <x v="11"/>
    <n v="1694"/>
    <n v="7"/>
    <s v="GEO1004"/>
    <x v="0"/>
    <x v="4"/>
    <s v="Q2 2021"/>
  </r>
  <r>
    <x v="37"/>
    <x v="12"/>
    <n v="1791"/>
    <n v="7"/>
    <s v="GEO1004"/>
    <x v="0"/>
    <x v="4"/>
    <s v="Q2 2021"/>
  </r>
  <r>
    <x v="37"/>
    <x v="13"/>
    <n v="1568"/>
    <n v="7"/>
    <s v="GEO1004"/>
    <x v="0"/>
    <x v="5"/>
    <s v="Q1 2021"/>
  </r>
  <r>
    <x v="37"/>
    <x v="14"/>
    <n v="1399"/>
    <n v="7"/>
    <s v="GEO1004"/>
    <x v="0"/>
    <x v="5"/>
    <s v="Q1 2021"/>
  </r>
  <r>
    <x v="37"/>
    <x v="15"/>
    <n v="1255"/>
    <n v="7"/>
    <s v="GEO1004"/>
    <x v="0"/>
    <x v="5"/>
    <s v="Q1 2021"/>
  </r>
  <r>
    <x v="38"/>
    <x v="16"/>
    <n v="53"/>
    <n v="7"/>
    <s v="GEO1002"/>
    <x v="3"/>
    <x v="0"/>
    <s v="Q1 2020"/>
  </r>
  <r>
    <x v="38"/>
    <x v="17"/>
    <n v="40"/>
    <n v="7"/>
    <s v="GEO1002"/>
    <x v="3"/>
    <x v="0"/>
    <s v="Q1 2020"/>
  </r>
  <r>
    <x v="38"/>
    <x v="0"/>
    <n v="65"/>
    <n v="7"/>
    <s v="GEO1002"/>
    <x v="3"/>
    <x v="0"/>
    <s v="Q1 2020"/>
  </r>
  <r>
    <x v="38"/>
    <x v="1"/>
    <n v="56"/>
    <n v="7"/>
    <s v="GEO1002"/>
    <x v="3"/>
    <x v="1"/>
    <s v="Q2 2020"/>
  </r>
  <r>
    <x v="38"/>
    <x v="2"/>
    <n v="65"/>
    <n v="7"/>
    <s v="GEO1002"/>
    <x v="3"/>
    <x v="1"/>
    <s v="Q2 2020"/>
  </r>
  <r>
    <x v="38"/>
    <x v="3"/>
    <n v="34"/>
    <n v="7"/>
    <s v="GEO1002"/>
    <x v="3"/>
    <x v="1"/>
    <s v="Q2 2020"/>
  </r>
  <r>
    <x v="38"/>
    <x v="4"/>
    <n v="50"/>
    <n v="7"/>
    <s v="GEO1002"/>
    <x v="3"/>
    <x v="2"/>
    <s v="Q3 2020"/>
  </r>
  <r>
    <x v="38"/>
    <x v="5"/>
    <n v="26"/>
    <n v="7"/>
    <s v="GEO1002"/>
    <x v="3"/>
    <x v="2"/>
    <s v="Q3 2020"/>
  </r>
  <r>
    <x v="38"/>
    <x v="6"/>
    <n v="43"/>
    <n v="7"/>
    <s v="GEO1002"/>
    <x v="3"/>
    <x v="2"/>
    <s v="Q3 2020"/>
  </r>
  <r>
    <x v="38"/>
    <x v="7"/>
    <n v="32"/>
    <n v="7"/>
    <s v="GEO1002"/>
    <x v="3"/>
    <x v="3"/>
    <s v="Q4 2020"/>
  </r>
  <r>
    <x v="38"/>
    <x v="8"/>
    <n v="54"/>
    <n v="7"/>
    <s v="GEO1002"/>
    <x v="3"/>
    <x v="3"/>
    <s v="Q4 2020"/>
  </r>
  <r>
    <x v="38"/>
    <x v="9"/>
    <n v="38"/>
    <n v="7"/>
    <s v="GEO1002"/>
    <x v="3"/>
    <x v="3"/>
    <s v="Q4 2020"/>
  </r>
  <r>
    <x v="38"/>
    <x v="10"/>
    <n v="38"/>
    <n v="7"/>
    <s v="GEO1002"/>
    <x v="3"/>
    <x v="4"/>
    <s v="Q2 2021"/>
  </r>
  <r>
    <x v="38"/>
    <x v="11"/>
    <n v="71"/>
    <n v="7"/>
    <s v="GEO1002"/>
    <x v="3"/>
    <x v="4"/>
    <s v="Q2 2021"/>
  </r>
  <r>
    <x v="38"/>
    <x v="12"/>
    <n v="60"/>
    <n v="7"/>
    <s v="GEO1002"/>
    <x v="3"/>
    <x v="4"/>
    <s v="Q2 2021"/>
  </r>
  <r>
    <x v="38"/>
    <x v="13"/>
    <n v="65"/>
    <n v="7"/>
    <s v="GEO1002"/>
    <x v="3"/>
    <x v="5"/>
    <s v="Q1 2021"/>
  </r>
  <r>
    <x v="38"/>
    <x v="14"/>
    <n v="45"/>
    <n v="7"/>
    <s v="GEO1002"/>
    <x v="3"/>
    <x v="5"/>
    <s v="Q1 2021"/>
  </r>
  <r>
    <x v="38"/>
    <x v="15"/>
    <n v="56"/>
    <n v="7"/>
    <s v="GEO1002"/>
    <x v="3"/>
    <x v="5"/>
    <s v="Q1 2021"/>
  </r>
  <r>
    <x v="39"/>
    <x v="16"/>
    <n v="1283"/>
    <n v="7"/>
    <s v="GEO1001"/>
    <x v="1"/>
    <x v="0"/>
    <s v="Q1 2020"/>
  </r>
  <r>
    <x v="39"/>
    <x v="17"/>
    <n v="1622"/>
    <n v="7"/>
    <s v="GEO1001"/>
    <x v="1"/>
    <x v="0"/>
    <s v="Q1 2020"/>
  </r>
  <r>
    <x v="39"/>
    <x v="0"/>
    <n v="1628"/>
    <n v="7"/>
    <s v="GEO1001"/>
    <x v="1"/>
    <x v="0"/>
    <s v="Q1 2020"/>
  </r>
  <r>
    <x v="39"/>
    <x v="1"/>
    <n v="2137"/>
    <n v="7"/>
    <s v="GEO1001"/>
    <x v="1"/>
    <x v="1"/>
    <s v="Q2 2020"/>
  </r>
  <r>
    <x v="39"/>
    <x v="2"/>
    <n v="1795"/>
    <n v="7"/>
    <s v="GEO1001"/>
    <x v="1"/>
    <x v="1"/>
    <s v="Q2 2020"/>
  </r>
  <r>
    <x v="39"/>
    <x v="3"/>
    <n v="1456"/>
    <n v="7"/>
    <s v="GEO1001"/>
    <x v="1"/>
    <x v="1"/>
    <s v="Q2 2020"/>
  </r>
  <r>
    <x v="39"/>
    <x v="4"/>
    <n v="1112"/>
    <n v="7"/>
    <s v="GEO1001"/>
    <x v="1"/>
    <x v="2"/>
    <s v="Q3 2020"/>
  </r>
  <r>
    <x v="39"/>
    <x v="5"/>
    <n v="1116"/>
    <n v="7"/>
    <s v="GEO1001"/>
    <x v="1"/>
    <x v="2"/>
    <s v="Q3 2020"/>
  </r>
  <r>
    <x v="39"/>
    <x v="6"/>
    <n v="939"/>
    <n v="7"/>
    <s v="GEO1001"/>
    <x v="1"/>
    <x v="2"/>
    <s v="Q3 2020"/>
  </r>
  <r>
    <x v="39"/>
    <x v="7"/>
    <n v="1282"/>
    <n v="7"/>
    <s v="GEO1001"/>
    <x v="1"/>
    <x v="3"/>
    <s v="Q4 2020"/>
  </r>
  <r>
    <x v="39"/>
    <x v="8"/>
    <n v="1285"/>
    <n v="7"/>
    <s v="GEO1001"/>
    <x v="1"/>
    <x v="3"/>
    <s v="Q4 2020"/>
  </r>
  <r>
    <x v="39"/>
    <x v="9"/>
    <n v="1452"/>
    <n v="7"/>
    <s v="GEO1001"/>
    <x v="1"/>
    <x v="3"/>
    <s v="Q4 2020"/>
  </r>
  <r>
    <x v="39"/>
    <x v="10"/>
    <n v="1480"/>
    <n v="7"/>
    <s v="GEO1001"/>
    <x v="1"/>
    <x v="4"/>
    <s v="Q2 2021"/>
  </r>
  <r>
    <x v="39"/>
    <x v="11"/>
    <n v="1869"/>
    <n v="7"/>
    <s v="GEO1001"/>
    <x v="1"/>
    <x v="4"/>
    <s v="Q2 2021"/>
  </r>
  <r>
    <x v="39"/>
    <x v="12"/>
    <n v="2242"/>
    <n v="7"/>
    <s v="GEO1001"/>
    <x v="1"/>
    <x v="4"/>
    <s v="Q2 2021"/>
  </r>
  <r>
    <x v="39"/>
    <x v="13"/>
    <n v="1655"/>
    <n v="7"/>
    <s v="GEO1001"/>
    <x v="1"/>
    <x v="5"/>
    <s v="Q1 2021"/>
  </r>
  <r>
    <x v="39"/>
    <x v="14"/>
    <n v="1693"/>
    <n v="7"/>
    <s v="GEO1001"/>
    <x v="1"/>
    <x v="5"/>
    <s v="Q1 2021"/>
  </r>
  <r>
    <x v="39"/>
    <x v="15"/>
    <n v="1275"/>
    <n v="7"/>
    <s v="GEO1001"/>
    <x v="1"/>
    <x v="5"/>
    <s v="Q1 2021"/>
  </r>
  <r>
    <x v="40"/>
    <x v="16"/>
    <n v="1207"/>
    <n v="7"/>
    <s v="GEO1002"/>
    <x v="3"/>
    <x v="0"/>
    <s v="Q1 2020"/>
  </r>
  <r>
    <x v="40"/>
    <x v="17"/>
    <n v="1530"/>
    <n v="7"/>
    <s v="GEO1002"/>
    <x v="3"/>
    <x v="0"/>
    <s v="Q1 2020"/>
  </r>
  <r>
    <x v="40"/>
    <x v="0"/>
    <n v="1532"/>
    <n v="7"/>
    <s v="GEO1002"/>
    <x v="3"/>
    <x v="0"/>
    <s v="Q1 2020"/>
  </r>
  <r>
    <x v="40"/>
    <x v="1"/>
    <n v="2014"/>
    <n v="7"/>
    <s v="GEO1002"/>
    <x v="3"/>
    <x v="1"/>
    <s v="Q2 2020"/>
  </r>
  <r>
    <x v="40"/>
    <x v="2"/>
    <n v="1688"/>
    <n v="7"/>
    <s v="GEO1002"/>
    <x v="3"/>
    <x v="1"/>
    <s v="Q2 2020"/>
  </r>
  <r>
    <x v="40"/>
    <x v="3"/>
    <n v="1368"/>
    <n v="7"/>
    <s v="GEO1002"/>
    <x v="3"/>
    <x v="1"/>
    <s v="Q2 2020"/>
  </r>
  <r>
    <x v="40"/>
    <x v="4"/>
    <n v="1047"/>
    <n v="7"/>
    <s v="GEO1002"/>
    <x v="3"/>
    <x v="2"/>
    <s v="Q3 2020"/>
  </r>
  <r>
    <x v="40"/>
    <x v="5"/>
    <n v="1050"/>
    <n v="7"/>
    <s v="GEO1002"/>
    <x v="3"/>
    <x v="2"/>
    <s v="Q3 2020"/>
  </r>
  <r>
    <x v="40"/>
    <x v="6"/>
    <n v="890"/>
    <n v="7"/>
    <s v="GEO1002"/>
    <x v="3"/>
    <x v="2"/>
    <s v="Q3 2020"/>
  </r>
  <r>
    <x v="40"/>
    <x v="7"/>
    <n v="1208"/>
    <n v="7"/>
    <s v="GEO1002"/>
    <x v="3"/>
    <x v="3"/>
    <s v="Q4 2020"/>
  </r>
  <r>
    <x v="40"/>
    <x v="8"/>
    <n v="1205"/>
    <n v="7"/>
    <s v="GEO1002"/>
    <x v="3"/>
    <x v="3"/>
    <s v="Q4 2020"/>
  </r>
  <r>
    <x v="40"/>
    <x v="9"/>
    <n v="1366"/>
    <n v="7"/>
    <s v="GEO1002"/>
    <x v="3"/>
    <x v="3"/>
    <s v="Q4 2020"/>
  </r>
  <r>
    <x v="40"/>
    <x v="10"/>
    <n v="1397"/>
    <n v="7"/>
    <s v="GEO1002"/>
    <x v="3"/>
    <x v="4"/>
    <s v="Q2 2021"/>
  </r>
  <r>
    <x v="40"/>
    <x v="11"/>
    <n v="1757"/>
    <n v="7"/>
    <s v="GEO1002"/>
    <x v="3"/>
    <x v="4"/>
    <s v="Q2 2021"/>
  </r>
  <r>
    <x v="40"/>
    <x v="12"/>
    <n v="2092"/>
    <n v="7"/>
    <s v="GEO1002"/>
    <x v="3"/>
    <x v="4"/>
    <s v="Q2 2021"/>
  </r>
  <r>
    <x v="40"/>
    <x v="13"/>
    <n v="1544"/>
    <n v="7"/>
    <s v="GEO1002"/>
    <x v="3"/>
    <x v="5"/>
    <s v="Q1 2021"/>
  </r>
  <r>
    <x v="40"/>
    <x v="14"/>
    <n v="1547"/>
    <n v="7"/>
    <s v="GEO1002"/>
    <x v="3"/>
    <x v="5"/>
    <s v="Q1 2021"/>
  </r>
  <r>
    <x v="40"/>
    <x v="15"/>
    <n v="1265"/>
    <n v="7"/>
    <s v="GEO1002"/>
    <x v="3"/>
    <x v="5"/>
    <s v="Q1 2021"/>
  </r>
  <r>
    <x v="41"/>
    <x v="16"/>
    <n v="3405"/>
    <n v="7"/>
    <s v="GEO1004"/>
    <x v="0"/>
    <x v="0"/>
    <s v="Q1 2020"/>
  </r>
  <r>
    <x v="41"/>
    <x v="17"/>
    <n v="3827"/>
    <n v="7"/>
    <s v="GEO1004"/>
    <x v="0"/>
    <x v="0"/>
    <s v="Q1 2020"/>
  </r>
  <r>
    <x v="41"/>
    <x v="0"/>
    <n v="4248"/>
    <n v="7"/>
    <s v="GEO1004"/>
    <x v="0"/>
    <x v="0"/>
    <s v="Q1 2020"/>
  </r>
  <r>
    <x v="41"/>
    <x v="1"/>
    <n v="5101"/>
    <n v="7"/>
    <s v="GEO1004"/>
    <x v="0"/>
    <x v="1"/>
    <s v="Q2 2020"/>
  </r>
  <r>
    <x v="41"/>
    <x v="2"/>
    <n v="4675"/>
    <n v="7"/>
    <s v="GEO1004"/>
    <x v="0"/>
    <x v="1"/>
    <s v="Q2 2020"/>
  </r>
  <r>
    <x v="41"/>
    <x v="3"/>
    <n v="3400"/>
    <n v="7"/>
    <s v="GEO1004"/>
    <x v="0"/>
    <x v="1"/>
    <s v="Q2 2020"/>
  </r>
  <r>
    <x v="41"/>
    <x v="4"/>
    <n v="2976"/>
    <n v="7"/>
    <s v="GEO1004"/>
    <x v="0"/>
    <x v="2"/>
    <s v="Q3 2020"/>
  </r>
  <r>
    <x v="41"/>
    <x v="5"/>
    <n v="2552"/>
    <n v="7"/>
    <s v="GEO1004"/>
    <x v="0"/>
    <x v="2"/>
    <s v="Q3 2020"/>
  </r>
  <r>
    <x v="41"/>
    <x v="6"/>
    <n v="2550"/>
    <n v="7"/>
    <s v="GEO1004"/>
    <x v="0"/>
    <x v="2"/>
    <s v="Q3 2020"/>
  </r>
  <r>
    <x v="41"/>
    <x v="7"/>
    <n v="2975"/>
    <n v="7"/>
    <s v="GEO1004"/>
    <x v="0"/>
    <x v="3"/>
    <s v="Q4 2020"/>
  </r>
  <r>
    <x v="41"/>
    <x v="8"/>
    <n v="3399"/>
    <n v="7"/>
    <s v="GEO1004"/>
    <x v="0"/>
    <x v="3"/>
    <s v="Q4 2020"/>
  </r>
  <r>
    <x v="41"/>
    <x v="9"/>
    <n v="3404"/>
    <n v="7"/>
    <s v="GEO1004"/>
    <x v="0"/>
    <x v="3"/>
    <s v="Q4 2020"/>
  </r>
  <r>
    <x v="41"/>
    <x v="10"/>
    <n v="3501"/>
    <n v="7"/>
    <s v="GEO1004"/>
    <x v="0"/>
    <x v="4"/>
    <s v="Q2 2021"/>
  </r>
  <r>
    <x v="41"/>
    <x v="11"/>
    <n v="4768"/>
    <n v="7"/>
    <s v="GEO1004"/>
    <x v="0"/>
    <x v="4"/>
    <s v="Q2 2021"/>
  </r>
  <r>
    <x v="41"/>
    <x v="12"/>
    <n v="5254"/>
    <n v="7"/>
    <s v="GEO1004"/>
    <x v="0"/>
    <x v="4"/>
    <s v="Q2 2021"/>
  </r>
  <r>
    <x v="41"/>
    <x v="13"/>
    <n v="4212"/>
    <n v="7"/>
    <s v="GEO1004"/>
    <x v="0"/>
    <x v="5"/>
    <s v="Q1 2021"/>
  </r>
  <r>
    <x v="41"/>
    <x v="14"/>
    <n v="3808"/>
    <n v="7"/>
    <s v="GEO1004"/>
    <x v="0"/>
    <x v="5"/>
    <s v="Q1 2021"/>
  </r>
  <r>
    <x v="41"/>
    <x v="15"/>
    <n v="3575"/>
    <n v="7"/>
    <s v="GEO1004"/>
    <x v="0"/>
    <x v="5"/>
    <s v="Q1 2021"/>
  </r>
  <r>
    <x v="42"/>
    <x v="16"/>
    <n v="627"/>
    <n v="7"/>
    <s v="GEO1003"/>
    <x v="2"/>
    <x v="0"/>
    <s v="Q1 2020"/>
  </r>
  <r>
    <x v="42"/>
    <x v="17"/>
    <n v="495"/>
    <n v="7"/>
    <s v="GEO1003"/>
    <x v="2"/>
    <x v="0"/>
    <s v="Q1 2020"/>
  </r>
  <r>
    <x v="42"/>
    <x v="0"/>
    <n v="755"/>
    <n v="7"/>
    <s v="GEO1003"/>
    <x v="2"/>
    <x v="0"/>
    <s v="Q1 2020"/>
  </r>
  <r>
    <x v="42"/>
    <x v="1"/>
    <n v="689"/>
    <n v="7"/>
    <s v="GEO1003"/>
    <x v="2"/>
    <x v="1"/>
    <s v="Q2 2020"/>
  </r>
  <r>
    <x v="42"/>
    <x v="2"/>
    <n v="817"/>
    <n v="7"/>
    <s v="GEO1003"/>
    <x v="2"/>
    <x v="1"/>
    <s v="Q2 2020"/>
  </r>
  <r>
    <x v="42"/>
    <x v="3"/>
    <n v="426"/>
    <n v="7"/>
    <s v="GEO1003"/>
    <x v="2"/>
    <x v="1"/>
    <s v="Q2 2020"/>
  </r>
  <r>
    <x v="42"/>
    <x v="4"/>
    <n v="559"/>
    <n v="7"/>
    <s v="GEO1003"/>
    <x v="2"/>
    <x v="2"/>
    <s v="Q3 2020"/>
  </r>
  <r>
    <x v="42"/>
    <x v="5"/>
    <n v="300"/>
    <n v="7"/>
    <s v="GEO1003"/>
    <x v="2"/>
    <x v="2"/>
    <s v="Q3 2020"/>
  </r>
  <r>
    <x v="42"/>
    <x v="6"/>
    <n v="493"/>
    <n v="7"/>
    <s v="GEO1003"/>
    <x v="2"/>
    <x v="2"/>
    <s v="Q3 2020"/>
  </r>
  <r>
    <x v="42"/>
    <x v="7"/>
    <n v="364"/>
    <n v="7"/>
    <s v="GEO1003"/>
    <x v="2"/>
    <x v="3"/>
    <s v="Q4 2020"/>
  </r>
  <r>
    <x v="42"/>
    <x v="8"/>
    <n v="627"/>
    <n v="7"/>
    <s v="GEO1003"/>
    <x v="2"/>
    <x v="3"/>
    <s v="Q4 2020"/>
  </r>
  <r>
    <x v="42"/>
    <x v="9"/>
    <n v="429"/>
    <n v="7"/>
    <s v="GEO1003"/>
    <x v="2"/>
    <x v="3"/>
    <s v="Q4 2020"/>
  </r>
  <r>
    <x v="42"/>
    <x v="10"/>
    <n v="441"/>
    <n v="7"/>
    <s v="GEO1003"/>
    <x v="2"/>
    <x v="4"/>
    <s v="Q2 2021"/>
  </r>
  <r>
    <x v="42"/>
    <x v="11"/>
    <n v="813"/>
    <n v="7"/>
    <s v="GEO1003"/>
    <x v="2"/>
    <x v="4"/>
    <s v="Q2 2021"/>
  </r>
  <r>
    <x v="42"/>
    <x v="12"/>
    <n v="689"/>
    <n v="7"/>
    <s v="GEO1003"/>
    <x v="2"/>
    <x v="4"/>
    <s v="Q2 2021"/>
  </r>
  <r>
    <x v="42"/>
    <x v="13"/>
    <n v="769"/>
    <n v="7"/>
    <s v="GEO1003"/>
    <x v="2"/>
    <x v="5"/>
    <s v="Q1 2021"/>
  </r>
  <r>
    <x v="42"/>
    <x v="14"/>
    <n v="504"/>
    <n v="7"/>
    <s v="GEO1003"/>
    <x v="2"/>
    <x v="5"/>
    <s v="Q1 2021"/>
  </r>
  <r>
    <x v="42"/>
    <x v="15"/>
    <n v="618"/>
    <n v="7"/>
    <s v="GEO1003"/>
    <x v="2"/>
    <x v="5"/>
    <s v="Q1 2021"/>
  </r>
  <r>
    <x v="43"/>
    <x v="16"/>
    <n v="19825"/>
    <n v="7"/>
    <s v="GEO1003"/>
    <x v="2"/>
    <x v="0"/>
    <s v="Q1 2020"/>
  </r>
  <r>
    <x v="43"/>
    <x v="17"/>
    <n v="28323"/>
    <n v="7"/>
    <s v="GEO1003"/>
    <x v="2"/>
    <x v="0"/>
    <s v="Q1 2020"/>
  </r>
  <r>
    <x v="43"/>
    <x v="0"/>
    <n v="25490"/>
    <n v="7"/>
    <s v="GEO1003"/>
    <x v="2"/>
    <x v="0"/>
    <s v="Q1 2020"/>
  </r>
  <r>
    <x v="43"/>
    <x v="1"/>
    <n v="36816"/>
    <n v="7"/>
    <s v="GEO1003"/>
    <x v="2"/>
    <x v="1"/>
    <s v="Q2 2020"/>
  </r>
  <r>
    <x v="43"/>
    <x v="2"/>
    <n v="28322"/>
    <n v="7"/>
    <s v="GEO1003"/>
    <x v="2"/>
    <x v="1"/>
    <s v="Q2 2020"/>
  </r>
  <r>
    <x v="43"/>
    <x v="3"/>
    <n v="25486"/>
    <n v="7"/>
    <s v="GEO1003"/>
    <x v="2"/>
    <x v="1"/>
    <s v="Q2 2020"/>
  </r>
  <r>
    <x v="43"/>
    <x v="4"/>
    <n v="16995"/>
    <n v="7"/>
    <s v="GEO1003"/>
    <x v="2"/>
    <x v="2"/>
    <s v="Q3 2020"/>
  </r>
  <r>
    <x v="43"/>
    <x v="5"/>
    <n v="19826"/>
    <n v="7"/>
    <s v="GEO1003"/>
    <x v="2"/>
    <x v="2"/>
    <s v="Q3 2020"/>
  </r>
  <r>
    <x v="43"/>
    <x v="6"/>
    <n v="14163"/>
    <n v="7"/>
    <s v="GEO1003"/>
    <x v="2"/>
    <x v="2"/>
    <s v="Q3 2020"/>
  </r>
  <r>
    <x v="43"/>
    <x v="7"/>
    <n v="22655"/>
    <n v="7"/>
    <s v="GEO1003"/>
    <x v="2"/>
    <x v="3"/>
    <s v="Q4 2020"/>
  </r>
  <r>
    <x v="43"/>
    <x v="8"/>
    <n v="19822"/>
    <n v="7"/>
    <s v="GEO1003"/>
    <x v="2"/>
    <x v="3"/>
    <s v="Q4 2020"/>
  </r>
  <r>
    <x v="43"/>
    <x v="9"/>
    <n v="25485"/>
    <n v="7"/>
    <s v="GEO1003"/>
    <x v="2"/>
    <x v="3"/>
    <s v="Q4 2020"/>
  </r>
  <r>
    <x v="43"/>
    <x v="10"/>
    <n v="26509"/>
    <n v="7"/>
    <s v="GEO1003"/>
    <x v="2"/>
    <x v="4"/>
    <s v="Q2 2021"/>
  </r>
  <r>
    <x v="43"/>
    <x v="11"/>
    <n v="28176"/>
    <n v="7"/>
    <s v="GEO1003"/>
    <x v="2"/>
    <x v="4"/>
    <s v="Q2 2021"/>
  </r>
  <r>
    <x v="43"/>
    <x v="12"/>
    <n v="37182"/>
    <n v="7"/>
    <s v="GEO1003"/>
    <x v="2"/>
    <x v="4"/>
    <s v="Q2 2021"/>
  </r>
  <r>
    <x v="43"/>
    <x v="13"/>
    <n v="25741"/>
    <n v="7"/>
    <s v="GEO1003"/>
    <x v="2"/>
    <x v="5"/>
    <s v="Q1 2021"/>
  </r>
  <r>
    <x v="43"/>
    <x v="14"/>
    <n v="28605"/>
    <n v="7"/>
    <s v="GEO1003"/>
    <x v="2"/>
    <x v="5"/>
    <s v="Q1 2021"/>
  </r>
  <r>
    <x v="43"/>
    <x v="15"/>
    <n v="20218"/>
    <n v="7"/>
    <s v="GEO1003"/>
    <x v="2"/>
    <x v="5"/>
    <s v="Q1 2021"/>
  </r>
  <r>
    <x v="44"/>
    <x v="16"/>
    <n v="967"/>
    <n v="7"/>
    <s v="GEO1003"/>
    <x v="2"/>
    <x v="0"/>
    <s v="Q1 2020"/>
  </r>
  <r>
    <x v="44"/>
    <x v="17"/>
    <n v="1088"/>
    <n v="7"/>
    <s v="GEO1003"/>
    <x v="2"/>
    <x v="0"/>
    <s v="Q1 2020"/>
  </r>
  <r>
    <x v="44"/>
    <x v="0"/>
    <n v="1209"/>
    <n v="7"/>
    <s v="GEO1003"/>
    <x v="2"/>
    <x v="0"/>
    <s v="Q1 2020"/>
  </r>
  <r>
    <x v="44"/>
    <x v="1"/>
    <n v="1449"/>
    <n v="7"/>
    <s v="GEO1003"/>
    <x v="2"/>
    <x v="1"/>
    <s v="Q2 2020"/>
  </r>
  <r>
    <x v="44"/>
    <x v="2"/>
    <n v="1327"/>
    <n v="7"/>
    <s v="GEO1003"/>
    <x v="2"/>
    <x v="1"/>
    <s v="Q2 2020"/>
  </r>
  <r>
    <x v="44"/>
    <x v="3"/>
    <n v="964"/>
    <n v="7"/>
    <s v="GEO1003"/>
    <x v="2"/>
    <x v="1"/>
    <s v="Q2 2020"/>
  </r>
  <r>
    <x v="44"/>
    <x v="4"/>
    <n v="844"/>
    <n v="7"/>
    <s v="GEO1003"/>
    <x v="2"/>
    <x v="2"/>
    <s v="Q3 2020"/>
  </r>
  <r>
    <x v="44"/>
    <x v="5"/>
    <n v="728"/>
    <n v="7"/>
    <s v="GEO1003"/>
    <x v="2"/>
    <x v="2"/>
    <s v="Q3 2020"/>
  </r>
  <r>
    <x v="44"/>
    <x v="6"/>
    <n v="729"/>
    <n v="7"/>
    <s v="GEO1003"/>
    <x v="2"/>
    <x v="2"/>
    <s v="Q3 2020"/>
  </r>
  <r>
    <x v="44"/>
    <x v="7"/>
    <n v="849"/>
    <n v="7"/>
    <s v="GEO1003"/>
    <x v="2"/>
    <x v="3"/>
    <s v="Q4 2020"/>
  </r>
  <r>
    <x v="44"/>
    <x v="8"/>
    <n v="970"/>
    <n v="7"/>
    <s v="GEO1003"/>
    <x v="2"/>
    <x v="3"/>
    <s v="Q4 2020"/>
  </r>
  <r>
    <x v="44"/>
    <x v="9"/>
    <n v="965"/>
    <n v="7"/>
    <s v="GEO1003"/>
    <x v="2"/>
    <x v="3"/>
    <s v="Q4 2020"/>
  </r>
  <r>
    <x v="44"/>
    <x v="10"/>
    <n v="985"/>
    <n v="7"/>
    <s v="GEO1003"/>
    <x v="2"/>
    <x v="4"/>
    <s v="Q2 2021"/>
  </r>
  <r>
    <x v="44"/>
    <x v="11"/>
    <n v="1318"/>
    <n v="7"/>
    <s v="GEO1003"/>
    <x v="2"/>
    <x v="4"/>
    <s v="Q2 2021"/>
  </r>
  <r>
    <x v="44"/>
    <x v="12"/>
    <n v="1435"/>
    <n v="7"/>
    <s v="GEO1003"/>
    <x v="2"/>
    <x v="4"/>
    <s v="Q2 2021"/>
  </r>
  <r>
    <x v="44"/>
    <x v="13"/>
    <n v="1221"/>
    <n v="7"/>
    <s v="GEO1003"/>
    <x v="2"/>
    <x v="5"/>
    <s v="Q1 2021"/>
  </r>
  <r>
    <x v="44"/>
    <x v="14"/>
    <n v="1076"/>
    <n v="7"/>
    <s v="GEO1003"/>
    <x v="2"/>
    <x v="5"/>
    <s v="Q1 2021"/>
  </r>
  <r>
    <x v="44"/>
    <x v="15"/>
    <n v="998"/>
    <n v="7"/>
    <s v="GEO1003"/>
    <x v="2"/>
    <x v="5"/>
    <s v="Q1 2021"/>
  </r>
  <r>
    <x v="45"/>
    <x v="16"/>
    <n v="82"/>
    <n v="7"/>
    <s v="GEO1003"/>
    <x v="2"/>
    <x v="0"/>
    <s v="Q1 2020"/>
  </r>
  <r>
    <x v="45"/>
    <x v="17"/>
    <n v="101"/>
    <n v="7"/>
    <s v="GEO1003"/>
    <x v="2"/>
    <x v="0"/>
    <s v="Q1 2020"/>
  </r>
  <r>
    <x v="45"/>
    <x v="0"/>
    <n v="102"/>
    <n v="7"/>
    <s v="GEO1003"/>
    <x v="2"/>
    <x v="0"/>
    <s v="Q1 2020"/>
  </r>
  <r>
    <x v="45"/>
    <x v="1"/>
    <n v="126"/>
    <n v="7"/>
    <s v="GEO1003"/>
    <x v="2"/>
    <x v="1"/>
    <s v="Q2 2020"/>
  </r>
  <r>
    <x v="45"/>
    <x v="2"/>
    <n v="108"/>
    <n v="7"/>
    <s v="GEO1003"/>
    <x v="2"/>
    <x v="1"/>
    <s v="Q2 2020"/>
  </r>
  <r>
    <x v="45"/>
    <x v="3"/>
    <n v="88"/>
    <n v="7"/>
    <s v="GEO1003"/>
    <x v="2"/>
    <x v="1"/>
    <s v="Q2 2020"/>
  </r>
  <r>
    <x v="45"/>
    <x v="4"/>
    <n v="68"/>
    <n v="7"/>
    <s v="GEO1003"/>
    <x v="2"/>
    <x v="2"/>
    <s v="Q3 2020"/>
  </r>
  <r>
    <x v="45"/>
    <x v="5"/>
    <n v="70"/>
    <n v="7"/>
    <s v="GEO1003"/>
    <x v="2"/>
    <x v="2"/>
    <s v="Q3 2020"/>
  </r>
  <r>
    <x v="45"/>
    <x v="6"/>
    <n v="58"/>
    <n v="7"/>
    <s v="GEO1003"/>
    <x v="2"/>
    <x v="2"/>
    <s v="Q3 2020"/>
  </r>
  <r>
    <x v="45"/>
    <x v="7"/>
    <n v="76"/>
    <n v="7"/>
    <s v="GEO1003"/>
    <x v="2"/>
    <x v="3"/>
    <s v="Q4 2020"/>
  </r>
  <r>
    <x v="45"/>
    <x v="8"/>
    <n v="81"/>
    <n v="7"/>
    <s v="GEO1003"/>
    <x v="2"/>
    <x v="3"/>
    <s v="Q4 2020"/>
  </r>
  <r>
    <x v="45"/>
    <x v="9"/>
    <n v="88"/>
    <n v="7"/>
    <s v="GEO1003"/>
    <x v="2"/>
    <x v="3"/>
    <s v="Q4 2020"/>
  </r>
  <r>
    <x v="45"/>
    <x v="10"/>
    <n v="91"/>
    <n v="7"/>
    <s v="GEO1003"/>
    <x v="2"/>
    <x v="4"/>
    <s v="Q2 2021"/>
  </r>
  <r>
    <x v="45"/>
    <x v="11"/>
    <n v="109"/>
    <n v="7"/>
    <s v="GEO1003"/>
    <x v="2"/>
    <x v="4"/>
    <s v="Q2 2021"/>
  </r>
  <r>
    <x v="45"/>
    <x v="12"/>
    <n v="130"/>
    <n v="7"/>
    <s v="GEO1003"/>
    <x v="2"/>
    <x v="4"/>
    <s v="Q2 2021"/>
  </r>
  <r>
    <x v="45"/>
    <x v="13"/>
    <n v="105"/>
    <n v="7"/>
    <s v="GEO1003"/>
    <x v="2"/>
    <x v="5"/>
    <s v="Q1 2021"/>
  </r>
  <r>
    <x v="45"/>
    <x v="14"/>
    <n v="98"/>
    <n v="7"/>
    <s v="GEO1003"/>
    <x v="2"/>
    <x v="5"/>
    <s v="Q1 2021"/>
  </r>
  <r>
    <x v="45"/>
    <x v="15"/>
    <n v="77"/>
    <n v="7"/>
    <s v="GEO1003"/>
    <x v="2"/>
    <x v="5"/>
    <s v="Q1 2021"/>
  </r>
  <r>
    <x v="46"/>
    <x v="16"/>
    <n v="568"/>
    <n v="7"/>
    <s v="GEO1001"/>
    <x v="1"/>
    <x v="0"/>
    <s v="Q1 2020"/>
  </r>
  <r>
    <x v="46"/>
    <x v="17"/>
    <n v="636"/>
    <n v="7"/>
    <s v="GEO1001"/>
    <x v="1"/>
    <x v="0"/>
    <s v="Q1 2020"/>
  </r>
  <r>
    <x v="46"/>
    <x v="0"/>
    <n v="707"/>
    <n v="7"/>
    <s v="GEO1001"/>
    <x v="1"/>
    <x v="0"/>
    <s v="Q1 2020"/>
  </r>
  <r>
    <x v="46"/>
    <x v="1"/>
    <n v="849"/>
    <n v="7"/>
    <s v="GEO1001"/>
    <x v="1"/>
    <x v="1"/>
    <s v="Q2 2020"/>
  </r>
  <r>
    <x v="46"/>
    <x v="2"/>
    <n v="779"/>
    <n v="7"/>
    <s v="GEO1001"/>
    <x v="1"/>
    <x v="1"/>
    <s v="Q2 2020"/>
  </r>
  <r>
    <x v="46"/>
    <x v="3"/>
    <n v="566"/>
    <n v="7"/>
    <s v="GEO1001"/>
    <x v="1"/>
    <x v="1"/>
    <s v="Q2 2020"/>
  </r>
  <r>
    <x v="46"/>
    <x v="4"/>
    <n v="498"/>
    <n v="7"/>
    <s v="GEO1001"/>
    <x v="1"/>
    <x v="2"/>
    <s v="Q3 2020"/>
  </r>
  <r>
    <x v="46"/>
    <x v="5"/>
    <n v="426"/>
    <n v="7"/>
    <s v="GEO1001"/>
    <x v="1"/>
    <x v="2"/>
    <s v="Q3 2020"/>
  </r>
  <r>
    <x v="46"/>
    <x v="6"/>
    <n v="423"/>
    <n v="7"/>
    <s v="GEO1001"/>
    <x v="1"/>
    <x v="2"/>
    <s v="Q3 2020"/>
  </r>
  <r>
    <x v="46"/>
    <x v="7"/>
    <n v="495"/>
    <n v="7"/>
    <s v="GEO1001"/>
    <x v="1"/>
    <x v="3"/>
    <s v="Q4 2020"/>
  </r>
  <r>
    <x v="46"/>
    <x v="8"/>
    <n v="569"/>
    <n v="7"/>
    <s v="GEO1001"/>
    <x v="1"/>
    <x v="3"/>
    <s v="Q4 2020"/>
  </r>
  <r>
    <x v="46"/>
    <x v="9"/>
    <n v="567"/>
    <n v="7"/>
    <s v="GEO1001"/>
    <x v="1"/>
    <x v="3"/>
    <s v="Q4 2020"/>
  </r>
  <r>
    <x v="46"/>
    <x v="10"/>
    <n v="563"/>
    <n v="7"/>
    <s v="GEO1001"/>
    <x v="1"/>
    <x v="4"/>
    <s v="Q2 2021"/>
  </r>
  <r>
    <x v="46"/>
    <x v="11"/>
    <n v="789"/>
    <n v="7"/>
    <s v="GEO1001"/>
    <x v="1"/>
    <x v="4"/>
    <s v="Q2 2021"/>
  </r>
  <r>
    <x v="46"/>
    <x v="12"/>
    <n v="862"/>
    <n v="7"/>
    <s v="GEO1001"/>
    <x v="1"/>
    <x v="4"/>
    <s v="Q2 2021"/>
  </r>
  <r>
    <x v="46"/>
    <x v="13"/>
    <n v="702"/>
    <n v="7"/>
    <s v="GEO1001"/>
    <x v="1"/>
    <x v="5"/>
    <s v="Q1 2021"/>
  </r>
  <r>
    <x v="46"/>
    <x v="14"/>
    <n v="652"/>
    <n v="7"/>
    <s v="GEO1001"/>
    <x v="1"/>
    <x v="5"/>
    <s v="Q1 2021"/>
  </r>
  <r>
    <x v="46"/>
    <x v="15"/>
    <n v="557"/>
    <n v="7"/>
    <s v="GEO1001"/>
    <x v="1"/>
    <x v="5"/>
    <s v="Q1 2021"/>
  </r>
  <r>
    <x v="47"/>
    <x v="16"/>
    <n v="902"/>
    <n v="7"/>
    <s v="GEO1002"/>
    <x v="3"/>
    <x v="0"/>
    <s v="Q1 2020"/>
  </r>
  <r>
    <x v="47"/>
    <x v="17"/>
    <n v="897"/>
    <n v="7"/>
    <s v="GEO1002"/>
    <x v="3"/>
    <x v="0"/>
    <s v="Q1 2020"/>
  </r>
  <r>
    <x v="47"/>
    <x v="0"/>
    <n v="1112"/>
    <n v="7"/>
    <s v="GEO1002"/>
    <x v="3"/>
    <x v="0"/>
    <s v="Q1 2020"/>
  </r>
  <r>
    <x v="47"/>
    <x v="1"/>
    <n v="1214"/>
    <n v="7"/>
    <s v="GEO1002"/>
    <x v="3"/>
    <x v="1"/>
    <s v="Q2 2020"/>
  </r>
  <r>
    <x v="47"/>
    <x v="2"/>
    <n v="1219"/>
    <n v="7"/>
    <s v="GEO1002"/>
    <x v="3"/>
    <x v="1"/>
    <s v="Q2 2020"/>
  </r>
  <r>
    <x v="47"/>
    <x v="3"/>
    <n v="795"/>
    <n v="7"/>
    <s v="GEO1002"/>
    <x v="3"/>
    <x v="1"/>
    <s v="Q2 2020"/>
  </r>
  <r>
    <x v="47"/>
    <x v="4"/>
    <n v="794"/>
    <n v="7"/>
    <s v="GEO1002"/>
    <x v="3"/>
    <x v="2"/>
    <s v="Q3 2020"/>
  </r>
  <r>
    <x v="47"/>
    <x v="5"/>
    <n v="581"/>
    <n v="7"/>
    <s v="GEO1002"/>
    <x v="3"/>
    <x v="2"/>
    <s v="Q3 2020"/>
  </r>
  <r>
    <x v="47"/>
    <x v="6"/>
    <n v="690"/>
    <n v="7"/>
    <s v="GEO1002"/>
    <x v="3"/>
    <x v="2"/>
    <s v="Q3 2020"/>
  </r>
  <r>
    <x v="47"/>
    <x v="7"/>
    <n v="690"/>
    <n v="7"/>
    <s v="GEO1002"/>
    <x v="3"/>
    <x v="3"/>
    <s v="Q4 2020"/>
  </r>
  <r>
    <x v="47"/>
    <x v="8"/>
    <n v="899"/>
    <n v="7"/>
    <s v="GEO1002"/>
    <x v="3"/>
    <x v="3"/>
    <s v="Q4 2020"/>
  </r>
  <r>
    <x v="47"/>
    <x v="9"/>
    <n v="793"/>
    <n v="7"/>
    <s v="GEO1002"/>
    <x v="3"/>
    <x v="3"/>
    <s v="Q4 2020"/>
  </r>
  <r>
    <x v="47"/>
    <x v="10"/>
    <n v="820"/>
    <n v="7"/>
    <s v="GEO1002"/>
    <x v="3"/>
    <x v="4"/>
    <s v="Q2 2021"/>
  </r>
  <r>
    <x v="47"/>
    <x v="11"/>
    <n v="1231"/>
    <n v="7"/>
    <s v="GEO1002"/>
    <x v="3"/>
    <x v="4"/>
    <s v="Q2 2021"/>
  </r>
  <r>
    <x v="47"/>
    <x v="12"/>
    <n v="1204"/>
    <n v="7"/>
    <s v="GEO1002"/>
    <x v="3"/>
    <x v="4"/>
    <s v="Q2 2021"/>
  </r>
  <r>
    <x v="47"/>
    <x v="13"/>
    <n v="1120"/>
    <n v="7"/>
    <s v="GEO1002"/>
    <x v="3"/>
    <x v="5"/>
    <s v="Q1 2021"/>
  </r>
  <r>
    <x v="47"/>
    <x v="14"/>
    <n v="945"/>
    <n v="7"/>
    <s v="GEO1002"/>
    <x v="3"/>
    <x v="5"/>
    <s v="Q1 2021"/>
  </r>
  <r>
    <x v="47"/>
    <x v="15"/>
    <n v="936"/>
    <n v="7"/>
    <s v="GEO1002"/>
    <x v="3"/>
    <x v="5"/>
    <s v="Q1 2021"/>
  </r>
  <r>
    <x v="48"/>
    <x v="16"/>
    <n v="1244"/>
    <n v="7"/>
    <s v="GEO1002"/>
    <x v="3"/>
    <x v="0"/>
    <s v="Q1 2020"/>
  </r>
  <r>
    <x v="48"/>
    <x v="17"/>
    <n v="1240"/>
    <n v="7"/>
    <s v="GEO1002"/>
    <x v="3"/>
    <x v="0"/>
    <s v="Q1 2020"/>
  </r>
  <r>
    <x v="48"/>
    <x v="0"/>
    <n v="1534"/>
    <n v="7"/>
    <s v="GEO1002"/>
    <x v="3"/>
    <x v="0"/>
    <s v="Q1 2020"/>
  </r>
  <r>
    <x v="48"/>
    <x v="1"/>
    <n v="1675"/>
    <n v="7"/>
    <s v="GEO1002"/>
    <x v="3"/>
    <x v="1"/>
    <s v="Q2 2020"/>
  </r>
  <r>
    <x v="48"/>
    <x v="2"/>
    <n v="1680"/>
    <n v="7"/>
    <s v="GEO1002"/>
    <x v="3"/>
    <x v="1"/>
    <s v="Q2 2020"/>
  </r>
  <r>
    <x v="48"/>
    <x v="3"/>
    <n v="1094"/>
    <n v="7"/>
    <s v="GEO1002"/>
    <x v="3"/>
    <x v="1"/>
    <s v="Q2 2020"/>
  </r>
  <r>
    <x v="48"/>
    <x v="4"/>
    <n v="1095"/>
    <n v="7"/>
    <s v="GEO1002"/>
    <x v="3"/>
    <x v="2"/>
    <s v="Q3 2020"/>
  </r>
  <r>
    <x v="48"/>
    <x v="5"/>
    <n v="807"/>
    <n v="7"/>
    <s v="GEO1002"/>
    <x v="3"/>
    <x v="2"/>
    <s v="Q3 2020"/>
  </r>
  <r>
    <x v="48"/>
    <x v="6"/>
    <n v="950"/>
    <n v="7"/>
    <s v="GEO1002"/>
    <x v="3"/>
    <x v="2"/>
    <s v="Q3 2020"/>
  </r>
  <r>
    <x v="48"/>
    <x v="7"/>
    <n v="947"/>
    <n v="7"/>
    <s v="GEO1002"/>
    <x v="3"/>
    <x v="3"/>
    <s v="Q4 2020"/>
  </r>
  <r>
    <x v="48"/>
    <x v="8"/>
    <n v="1239"/>
    <n v="7"/>
    <s v="GEO1002"/>
    <x v="3"/>
    <x v="3"/>
    <s v="Q4 2020"/>
  </r>
  <r>
    <x v="48"/>
    <x v="9"/>
    <n v="1092"/>
    <n v="7"/>
    <s v="GEO1002"/>
    <x v="3"/>
    <x v="3"/>
    <s v="Q4 2020"/>
  </r>
  <r>
    <x v="48"/>
    <x v="10"/>
    <n v="1153"/>
    <n v="7"/>
    <s v="GEO1002"/>
    <x v="3"/>
    <x v="4"/>
    <s v="Q2 2021"/>
  </r>
  <r>
    <x v="48"/>
    <x v="11"/>
    <n v="1659"/>
    <n v="7"/>
    <s v="GEO1002"/>
    <x v="3"/>
    <x v="4"/>
    <s v="Q2 2021"/>
  </r>
  <r>
    <x v="48"/>
    <x v="12"/>
    <n v="1710"/>
    <n v="7"/>
    <s v="GEO1002"/>
    <x v="3"/>
    <x v="4"/>
    <s v="Q2 2021"/>
  </r>
  <r>
    <x v="48"/>
    <x v="13"/>
    <n v="1546"/>
    <n v="7"/>
    <s v="GEO1002"/>
    <x v="3"/>
    <x v="5"/>
    <s v="Q1 2021"/>
  </r>
  <r>
    <x v="48"/>
    <x v="14"/>
    <n v="1289"/>
    <n v="7"/>
    <s v="GEO1002"/>
    <x v="3"/>
    <x v="5"/>
    <s v="Q1 2021"/>
  </r>
  <r>
    <x v="48"/>
    <x v="15"/>
    <n v="1236"/>
    <n v="7"/>
    <s v="GEO1002"/>
    <x v="3"/>
    <x v="5"/>
    <s v="Q1 2021"/>
  </r>
  <r>
    <x v="49"/>
    <x v="16"/>
    <n v="1362"/>
    <n v="7"/>
    <s v="GEO1001"/>
    <x v="1"/>
    <x v="0"/>
    <s v="Q1 2020"/>
  </r>
  <r>
    <x v="49"/>
    <x v="17"/>
    <n v="1719"/>
    <n v="7"/>
    <s v="GEO1001"/>
    <x v="1"/>
    <x v="0"/>
    <s v="Q1 2020"/>
  </r>
  <r>
    <x v="49"/>
    <x v="0"/>
    <n v="1717"/>
    <n v="7"/>
    <s v="GEO1001"/>
    <x v="1"/>
    <x v="0"/>
    <s v="Q1 2020"/>
  </r>
  <r>
    <x v="49"/>
    <x v="1"/>
    <n v="2259"/>
    <n v="7"/>
    <s v="GEO1001"/>
    <x v="1"/>
    <x v="1"/>
    <s v="Q2 2020"/>
  </r>
  <r>
    <x v="49"/>
    <x v="2"/>
    <n v="1898"/>
    <n v="7"/>
    <s v="GEO1001"/>
    <x v="1"/>
    <x v="1"/>
    <s v="Q2 2020"/>
  </r>
  <r>
    <x v="49"/>
    <x v="3"/>
    <n v="1539"/>
    <n v="7"/>
    <s v="GEO1001"/>
    <x v="1"/>
    <x v="1"/>
    <s v="Q2 2020"/>
  </r>
  <r>
    <x v="49"/>
    <x v="4"/>
    <n v="1180"/>
    <n v="7"/>
    <s v="GEO1001"/>
    <x v="1"/>
    <x v="2"/>
    <s v="Q3 2020"/>
  </r>
  <r>
    <x v="49"/>
    <x v="5"/>
    <n v="1175"/>
    <n v="7"/>
    <s v="GEO1001"/>
    <x v="1"/>
    <x v="2"/>
    <s v="Q3 2020"/>
  </r>
  <r>
    <x v="49"/>
    <x v="6"/>
    <n v="999"/>
    <n v="7"/>
    <s v="GEO1001"/>
    <x v="1"/>
    <x v="2"/>
    <s v="Q3 2020"/>
  </r>
  <r>
    <x v="49"/>
    <x v="7"/>
    <n v="1361"/>
    <n v="7"/>
    <s v="GEO1001"/>
    <x v="1"/>
    <x v="3"/>
    <s v="Q4 2020"/>
  </r>
  <r>
    <x v="49"/>
    <x v="8"/>
    <n v="1358"/>
    <n v="7"/>
    <s v="GEO1001"/>
    <x v="1"/>
    <x v="3"/>
    <s v="Q4 2020"/>
  </r>
  <r>
    <x v="49"/>
    <x v="9"/>
    <n v="1542"/>
    <n v="7"/>
    <s v="GEO1001"/>
    <x v="1"/>
    <x v="3"/>
    <s v="Q4 2020"/>
  </r>
  <r>
    <x v="49"/>
    <x v="10"/>
    <n v="1553"/>
    <n v="7"/>
    <s v="GEO1001"/>
    <x v="1"/>
    <x v="4"/>
    <s v="Q2 2021"/>
  </r>
  <r>
    <x v="49"/>
    <x v="11"/>
    <n v="1998"/>
    <n v="7"/>
    <s v="GEO1001"/>
    <x v="1"/>
    <x v="4"/>
    <s v="Q2 2021"/>
  </r>
  <r>
    <x v="49"/>
    <x v="12"/>
    <n v="2309"/>
    <n v="7"/>
    <s v="GEO1001"/>
    <x v="1"/>
    <x v="4"/>
    <s v="Q2 2021"/>
  </r>
  <r>
    <x v="49"/>
    <x v="13"/>
    <n v="1701"/>
    <n v="7"/>
    <s v="GEO1001"/>
    <x v="1"/>
    <x v="5"/>
    <s v="Q1 2021"/>
  </r>
  <r>
    <x v="49"/>
    <x v="14"/>
    <n v="1790"/>
    <n v="7"/>
    <s v="GEO1001"/>
    <x v="1"/>
    <x v="5"/>
    <s v="Q1 2021"/>
  </r>
  <r>
    <x v="49"/>
    <x v="15"/>
    <n v="1353"/>
    <n v="7"/>
    <s v="GEO1001"/>
    <x v="1"/>
    <x v="5"/>
    <s v="Q1 2021"/>
  </r>
  <r>
    <x v="50"/>
    <x v="16"/>
    <n v="28034"/>
    <n v="7"/>
    <s v="GEO1001"/>
    <x v="1"/>
    <x v="0"/>
    <s v="Q1 2020"/>
  </r>
  <r>
    <x v="50"/>
    <x v="17"/>
    <n v="24922"/>
    <n v="7"/>
    <s v="GEO1001"/>
    <x v="1"/>
    <x v="0"/>
    <s v="Q1 2020"/>
  </r>
  <r>
    <x v="50"/>
    <x v="0"/>
    <n v="34268"/>
    <n v="7"/>
    <s v="GEO1001"/>
    <x v="1"/>
    <x v="0"/>
    <s v="Q1 2020"/>
  </r>
  <r>
    <x v="50"/>
    <x v="1"/>
    <n v="34268"/>
    <n v="7"/>
    <s v="GEO1001"/>
    <x v="1"/>
    <x v="1"/>
    <s v="Q2 2020"/>
  </r>
  <r>
    <x v="50"/>
    <x v="2"/>
    <n v="37380"/>
    <n v="7"/>
    <s v="GEO1001"/>
    <x v="1"/>
    <x v="1"/>
    <s v="Q2 2020"/>
  </r>
  <r>
    <x v="50"/>
    <x v="3"/>
    <n v="21809"/>
    <n v="7"/>
    <s v="GEO1001"/>
    <x v="1"/>
    <x v="1"/>
    <s v="Q2 2020"/>
  </r>
  <r>
    <x v="50"/>
    <x v="4"/>
    <n v="24920"/>
    <n v="7"/>
    <s v="GEO1001"/>
    <x v="1"/>
    <x v="2"/>
    <s v="Q3 2020"/>
  </r>
  <r>
    <x v="50"/>
    <x v="5"/>
    <n v="15576"/>
    <n v="7"/>
    <s v="GEO1001"/>
    <x v="1"/>
    <x v="2"/>
    <s v="Q3 2020"/>
  </r>
  <r>
    <x v="50"/>
    <x v="6"/>
    <n v="21809"/>
    <n v="7"/>
    <s v="GEO1001"/>
    <x v="1"/>
    <x v="2"/>
    <s v="Q3 2020"/>
  </r>
  <r>
    <x v="50"/>
    <x v="7"/>
    <n v="18694"/>
    <n v="7"/>
    <s v="GEO1001"/>
    <x v="1"/>
    <x v="3"/>
    <s v="Q4 2020"/>
  </r>
  <r>
    <x v="50"/>
    <x v="8"/>
    <n v="28037"/>
    <n v="7"/>
    <s v="GEO1001"/>
    <x v="1"/>
    <x v="3"/>
    <s v="Q4 2020"/>
  </r>
  <r>
    <x v="50"/>
    <x v="9"/>
    <n v="21809"/>
    <n v="7"/>
    <s v="GEO1001"/>
    <x v="1"/>
    <x v="3"/>
    <s v="Q4 2020"/>
  </r>
  <r>
    <x v="50"/>
    <x v="10"/>
    <n v="22463"/>
    <n v="7"/>
    <s v="GEO1001"/>
    <x v="1"/>
    <x v="4"/>
    <s v="Q2 2021"/>
  </r>
  <r>
    <x v="50"/>
    <x v="11"/>
    <n v="38501"/>
    <n v="7"/>
    <s v="GEO1001"/>
    <x v="1"/>
    <x v="4"/>
    <s v="Q2 2021"/>
  </r>
  <r>
    <x v="50"/>
    <x v="12"/>
    <n v="33923"/>
    <n v="7"/>
    <s v="GEO1001"/>
    <x v="1"/>
    <x v="4"/>
    <s v="Q2 2021"/>
  </r>
  <r>
    <x v="50"/>
    <x v="13"/>
    <n v="35291"/>
    <n v="7"/>
    <s v="GEO1001"/>
    <x v="1"/>
    <x v="5"/>
    <s v="Q1 2021"/>
  </r>
  <r>
    <x v="50"/>
    <x v="14"/>
    <n v="24798"/>
    <n v="7"/>
    <s v="GEO1001"/>
    <x v="1"/>
    <x v="5"/>
    <s v="Q1 2021"/>
  </r>
  <r>
    <x v="50"/>
    <x v="15"/>
    <n v="29157"/>
    <n v="7"/>
    <s v="GEO1001"/>
    <x v="1"/>
    <x v="5"/>
    <s v="Q1 2021"/>
  </r>
  <r>
    <x v="51"/>
    <x v="16"/>
    <n v="142"/>
    <n v="7"/>
    <s v="GEO1002"/>
    <x v="3"/>
    <x v="0"/>
    <s v="Q1 2020"/>
  </r>
  <r>
    <x v="51"/>
    <x v="17"/>
    <n v="125"/>
    <n v="7"/>
    <s v="GEO1002"/>
    <x v="3"/>
    <x v="0"/>
    <s v="Q1 2020"/>
  </r>
  <r>
    <x v="51"/>
    <x v="0"/>
    <n v="171"/>
    <n v="7"/>
    <s v="GEO1002"/>
    <x v="3"/>
    <x v="0"/>
    <s v="Q1 2020"/>
  </r>
  <r>
    <x v="51"/>
    <x v="1"/>
    <n v="168"/>
    <n v="7"/>
    <s v="GEO1002"/>
    <x v="3"/>
    <x v="1"/>
    <s v="Q2 2020"/>
  </r>
  <r>
    <x v="51"/>
    <x v="2"/>
    <n v="183"/>
    <n v="7"/>
    <s v="GEO1002"/>
    <x v="3"/>
    <x v="1"/>
    <s v="Q2 2020"/>
  </r>
  <r>
    <x v="51"/>
    <x v="3"/>
    <n v="109"/>
    <n v="7"/>
    <s v="GEO1002"/>
    <x v="3"/>
    <x v="1"/>
    <s v="Q2 2020"/>
  </r>
  <r>
    <x v="51"/>
    <x v="4"/>
    <n v="125"/>
    <n v="7"/>
    <s v="GEO1002"/>
    <x v="3"/>
    <x v="2"/>
    <s v="Q3 2020"/>
  </r>
  <r>
    <x v="51"/>
    <x v="5"/>
    <n v="80"/>
    <n v="7"/>
    <s v="GEO1002"/>
    <x v="3"/>
    <x v="2"/>
    <s v="Q3 2020"/>
  </r>
  <r>
    <x v="51"/>
    <x v="6"/>
    <n v="111"/>
    <n v="7"/>
    <s v="GEO1002"/>
    <x v="3"/>
    <x v="2"/>
    <s v="Q3 2020"/>
  </r>
  <r>
    <x v="51"/>
    <x v="7"/>
    <n v="96"/>
    <n v="7"/>
    <s v="GEO1002"/>
    <x v="3"/>
    <x v="3"/>
    <s v="Q4 2020"/>
  </r>
  <r>
    <x v="51"/>
    <x v="8"/>
    <n v="136"/>
    <n v="7"/>
    <s v="GEO1002"/>
    <x v="3"/>
    <x v="3"/>
    <s v="Q4 2020"/>
  </r>
  <r>
    <x v="51"/>
    <x v="9"/>
    <n v="107"/>
    <n v="7"/>
    <s v="GEO1002"/>
    <x v="3"/>
    <x v="3"/>
    <s v="Q4 2020"/>
  </r>
  <r>
    <x v="51"/>
    <x v="14"/>
    <n v="126"/>
    <n v="7"/>
    <s v="GEO1002"/>
    <x v="3"/>
    <x v="5"/>
    <s v="Q1 2021"/>
  </r>
  <r>
    <x v="51"/>
    <x v="15"/>
    <n v="140"/>
    <n v="7"/>
    <s v="GEO1002"/>
    <x v="3"/>
    <x v="5"/>
    <s v="Q1 2021"/>
  </r>
  <r>
    <x v="52"/>
    <x v="16"/>
    <n v="220"/>
    <n v="7"/>
    <s v="GEO1002"/>
    <x v="3"/>
    <x v="0"/>
    <s v="Q1 2020"/>
  </r>
  <r>
    <x v="52"/>
    <x v="17"/>
    <n v="219"/>
    <n v="7"/>
    <s v="GEO1002"/>
    <x v="3"/>
    <x v="0"/>
    <s v="Q1 2020"/>
  </r>
  <r>
    <x v="52"/>
    <x v="0"/>
    <n v="266"/>
    <n v="7"/>
    <s v="GEO1002"/>
    <x v="3"/>
    <x v="0"/>
    <s v="Q1 2020"/>
  </r>
  <r>
    <x v="52"/>
    <x v="1"/>
    <n v="294"/>
    <n v="7"/>
    <s v="GEO1002"/>
    <x v="3"/>
    <x v="1"/>
    <s v="Q2 2020"/>
  </r>
  <r>
    <x v="52"/>
    <x v="2"/>
    <n v="295"/>
    <n v="7"/>
    <s v="GEO1002"/>
    <x v="3"/>
    <x v="1"/>
    <s v="Q2 2020"/>
  </r>
  <r>
    <x v="52"/>
    <x v="3"/>
    <n v="193"/>
    <n v="7"/>
    <s v="GEO1002"/>
    <x v="3"/>
    <x v="1"/>
    <s v="Q2 2020"/>
  </r>
  <r>
    <x v="52"/>
    <x v="4"/>
    <n v="190"/>
    <n v="7"/>
    <s v="GEO1002"/>
    <x v="3"/>
    <x v="2"/>
    <s v="Q3 2020"/>
  </r>
  <r>
    <x v="52"/>
    <x v="5"/>
    <n v="143"/>
    <n v="7"/>
    <s v="GEO1002"/>
    <x v="3"/>
    <x v="2"/>
    <s v="Q3 2020"/>
  </r>
  <r>
    <x v="52"/>
    <x v="6"/>
    <n v="170"/>
    <n v="7"/>
    <s v="GEO1002"/>
    <x v="3"/>
    <x v="2"/>
    <s v="Q3 2020"/>
  </r>
  <r>
    <x v="52"/>
    <x v="7"/>
    <n v="170"/>
    <n v="7"/>
    <s v="GEO1002"/>
    <x v="3"/>
    <x v="3"/>
    <s v="Q4 2020"/>
  </r>
  <r>
    <x v="52"/>
    <x v="8"/>
    <n v="214"/>
    <n v="7"/>
    <s v="GEO1002"/>
    <x v="3"/>
    <x v="3"/>
    <s v="Q4 2020"/>
  </r>
  <r>
    <x v="52"/>
    <x v="9"/>
    <n v="194"/>
    <n v="7"/>
    <s v="GEO1002"/>
    <x v="3"/>
    <x v="3"/>
    <s v="Q4 2020"/>
  </r>
  <r>
    <x v="52"/>
    <x v="10"/>
    <n v="195"/>
    <n v="7"/>
    <s v="GEO1002"/>
    <x v="3"/>
    <x v="4"/>
    <s v="Q2 2021"/>
  </r>
  <r>
    <x v="52"/>
    <x v="11"/>
    <n v="290"/>
    <n v="7"/>
    <s v="GEO1002"/>
    <x v="3"/>
    <x v="4"/>
    <s v="Q2 2021"/>
  </r>
  <r>
    <x v="52"/>
    <x v="12"/>
    <n v="294"/>
    <n v="7"/>
    <s v="GEO1002"/>
    <x v="3"/>
    <x v="4"/>
    <s v="Q2 2021"/>
  </r>
  <r>
    <x v="52"/>
    <x v="13"/>
    <n v="270"/>
    <n v="7"/>
    <s v="GEO1002"/>
    <x v="3"/>
    <x v="5"/>
    <s v="Q1 2021"/>
  </r>
  <r>
    <x v="52"/>
    <x v="14"/>
    <n v="224"/>
    <n v="7"/>
    <s v="GEO1002"/>
    <x v="3"/>
    <x v="5"/>
    <s v="Q1 2021"/>
  </r>
  <r>
    <x v="52"/>
    <x v="15"/>
    <n v="222"/>
    <n v="7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EF682D-2E3B-437E-886E-DDD06A2DEBC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43:K103" firstHeaderRow="1" firstDataRow="3" firstDataCol="2"/>
  <pivotFields count="10">
    <pivotField axis="axisRow" compact="0" outline="0" subtotalTop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items count="7">
        <item x="0"/>
        <item x="5"/>
        <item x="1"/>
        <item x="4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7">
        <item sd="0" x="0"/>
        <item x="1"/>
        <item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ubtotalTop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0"/>
  </rowFields>
  <rowItems count="58">
    <i>
      <x v="3"/>
      <x v="1"/>
    </i>
    <i r="1">
      <x v="3"/>
    </i>
    <i r="1">
      <x v="4"/>
    </i>
    <i r="1">
      <x v="10"/>
    </i>
    <i r="1">
      <x v="11"/>
    </i>
    <i r="1">
      <x v="14"/>
    </i>
    <i r="1">
      <x v="16"/>
    </i>
    <i r="1">
      <x v="19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1"/>
    </i>
    <i r="1">
      <x v="36"/>
    </i>
    <i r="1">
      <x v="39"/>
    </i>
    <i r="1">
      <x v="46"/>
    </i>
    <i r="1">
      <x v="49"/>
    </i>
    <i r="1">
      <x v="50"/>
    </i>
    <i t="default">
      <x v="3"/>
    </i>
    <i>
      <x v="1"/>
      <x v="2"/>
    </i>
    <i r="1">
      <x v="9"/>
    </i>
    <i r="1">
      <x v="32"/>
    </i>
    <i r="1">
      <x v="34"/>
    </i>
    <i r="1">
      <x v="42"/>
    </i>
    <i r="1">
      <x v="43"/>
    </i>
    <i r="1">
      <x v="44"/>
    </i>
    <i r="1">
      <x v="45"/>
    </i>
    <i t="default">
      <x v="1"/>
    </i>
    <i>
      <x/>
      <x v="7"/>
    </i>
    <i r="1">
      <x v="12"/>
    </i>
    <i r="1">
      <x v="18"/>
    </i>
    <i r="1">
      <x v="21"/>
    </i>
    <i r="1">
      <x v="25"/>
    </i>
    <i r="1">
      <x v="27"/>
    </i>
    <i r="1">
      <x v="33"/>
    </i>
    <i r="1">
      <x v="35"/>
    </i>
    <i r="1">
      <x v="38"/>
    </i>
    <i r="1">
      <x v="40"/>
    </i>
    <i r="1">
      <x v="47"/>
    </i>
    <i r="1">
      <x v="48"/>
    </i>
    <i r="1">
      <x v="51"/>
    </i>
    <i r="1">
      <x v="52"/>
    </i>
    <i t="default">
      <x/>
    </i>
    <i>
      <x v="2"/>
      <x/>
    </i>
    <i r="1">
      <x v="5"/>
    </i>
    <i r="1">
      <x v="6"/>
    </i>
    <i r="1">
      <x v="8"/>
    </i>
    <i r="1">
      <x v="13"/>
    </i>
    <i r="1">
      <x v="15"/>
    </i>
    <i r="1">
      <x v="17"/>
    </i>
    <i r="1">
      <x v="20"/>
    </i>
    <i r="1">
      <x v="30"/>
    </i>
    <i r="1">
      <x v="37"/>
    </i>
    <i r="1">
      <x v="41"/>
    </i>
    <i t="default">
      <x v="2"/>
    </i>
    <i t="grand">
      <x/>
    </i>
  </rowItems>
  <colFields count="2">
    <field x="9"/>
    <field x="8"/>
  </colFields>
  <colItems count="9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  <i t="grand">
      <x/>
    </i>
  </colItems>
  <dataFields count="1">
    <dataField name="Sum of Vol" fld="2" baseField="0" baseItem="0"/>
  </dataFields>
  <formats count="3">
    <format dxfId="18">
      <pivotArea collapsedLevelsAreSubtotals="1" fieldPosition="0">
        <references count="1">
          <reference field="5" count="0"/>
        </references>
      </pivotArea>
    </format>
    <format dxfId="17">
      <pivotArea field="9" grandRow="1" collapsedLevelsAreSubtotals="1" axis="axisCol" fieldPosition="0">
        <references count="1">
          <reference field="9" count="1">
            <x v="2"/>
          </reference>
        </references>
      </pivotArea>
    </format>
    <format dxfId="16">
      <pivotArea grandRow="1" grandCol="1" outline="0" collapsedLevelsAreSubtotals="1" fieldPosition="0"/>
    </format>
  </format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E14A12-1995-448C-9E3D-3F471C80AAC7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0:H37" firstHeaderRow="1" firstDataRow="3" firstDataCol="1"/>
  <pivotFields count="10">
    <pivotField showAll="0" defaultSubtotal="0"/>
    <pivotField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Row" showAll="0" sortType="descending" defaultSubtotal="0">
      <items count="4">
        <item x="1"/>
        <item x="0"/>
        <item x="2"/>
        <item x="3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Col" showAll="0" defaultSubtotal="0">
      <items count="6">
        <item sd="0" x="0"/>
        <item x="1"/>
        <item x="2"/>
        <item sd="0" x="3"/>
        <item sd="0" x="4"/>
        <item sd="0" x="5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2">
    <field x="9"/>
    <field x="8"/>
  </colFields>
  <colItems count="7">
    <i>
      <x v="1"/>
      <x v="1"/>
    </i>
    <i r="1">
      <x v="2"/>
    </i>
    <i r="1">
      <x v="3"/>
    </i>
    <i r="1">
      <x v="4"/>
    </i>
    <i>
      <x v="2"/>
      <x v="1"/>
    </i>
    <i r="1">
      <x v="2"/>
    </i>
    <i t="grand">
      <x/>
    </i>
  </colItems>
  <dataFields count="1">
    <dataField name="Sum of Vol" fld="2" baseField="0" baseItem="0"/>
  </dataFields>
  <formats count="3">
    <format dxfId="21">
      <pivotArea collapsedLevelsAreSubtotals="1" fieldPosition="0">
        <references count="1">
          <reference field="5" count="0"/>
        </references>
      </pivotArea>
    </format>
    <format dxfId="20">
      <pivotArea field="9" grandRow="1" collapsedLevelsAreSubtotals="1" axis="axisCol" fieldPosition="0">
        <references count="1">
          <reference field="9" count="1">
            <x v="2"/>
          </reference>
        </references>
      </pivotArea>
    </format>
    <format dxfId="19">
      <pivotArea grandRow="1" grandCol="1" outline="0" collapsedLevelsAreSubtotals="1" fieldPosition="0"/>
    </format>
  </formats>
  <chartFormats count="4"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E82F2-3FD2-43DF-9DD3-520BE349969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5" firstHeaderRow="1" firstDataRow="2" firstDataCol="1"/>
  <pivotFields count="10">
    <pivotField showAll="0" defaultSubtota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axis="axisCol" showAll="0" defaultSubtotal="0">
      <items count="4">
        <item x="3"/>
        <item x="2"/>
        <item x="0"/>
        <item x="1"/>
      </items>
    </pivotField>
    <pivotField showAll="0" defaultSubtotal="0">
      <items count="6">
        <item x="0"/>
        <item x="5"/>
        <item x="1"/>
        <item x="4"/>
        <item x="2"/>
        <item x="3"/>
      </items>
    </pivotField>
    <pivotField showAll="0" defaultSubtotal="0"/>
    <pivotField axis="axisRow" showAll="0" defaultSubtotal="0">
      <items count="6">
        <item sd="0" x="0"/>
        <item x="1"/>
        <item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9"/>
    <field x="8"/>
    <field x="1"/>
  </rowFields>
  <rowItems count="21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1">
      <x v="4"/>
    </i>
    <i>
      <x v="2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Vol" fld="2" baseField="0" baseItem="0"/>
  </dataFields>
  <formats count="5">
    <format dxfId="26">
      <pivotArea collapsedLevelsAreSubtotals="1" fieldPosition="0">
        <references count="1">
          <reference field="5" count="0"/>
        </references>
      </pivotArea>
    </format>
    <format dxfId="25">
      <pivotArea field="9" grandCol="1" collapsedLevelsAreSubtotals="1" axis="axisRow" fieldPosition="0">
        <references count="2">
          <reference field="8" count="4">
            <x v="1"/>
            <x v="2"/>
            <x v="3"/>
            <x v="4"/>
          </reference>
          <reference field="9" count="1" selected="0">
            <x v="1"/>
          </reference>
        </references>
      </pivotArea>
    </format>
    <format dxfId="24">
      <pivotArea field="9" grandCol="1" collapsedLevelsAreSubtotals="1" axis="axisRow" fieldPosition="0">
        <references count="1">
          <reference field="9" count="1">
            <x v="2"/>
          </reference>
        </references>
      </pivotArea>
    </format>
    <format dxfId="23">
      <pivotArea field="9" grandCol="1" collapsedLevelsAreSubtotals="1" axis="axisRow" fieldPosition="0">
        <references count="2">
          <reference field="8" count="2">
            <x v="1"/>
            <x v="2"/>
          </reference>
          <reference field="9" count="1" selected="0">
            <x v="2"/>
          </reference>
        </references>
      </pivotArea>
    </format>
    <format dxfId="22">
      <pivotArea grandRow="1" grandCol="1" outline="0" collapsedLevelsAreSubtotals="1" fieldPosition="0"/>
    </format>
  </formats>
  <chartFormats count="1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9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9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9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540FC1-CE5A-4C8C-B549-96103F1D5E5C}" name="Volumedata" displayName="Volumedata" ref="A1:H908" totalsRowShown="0" headerRowDxfId="15" dataDxfId="14">
  <tableColumns count="8">
    <tableColumn id="1" xr3:uid="{84513311-3259-43AE-B632-E260ABC20276}" name="CLID" dataDxfId="13"/>
    <tableColumn id="2" xr3:uid="{08C8A15E-8810-40D2-ADB4-F6A175254431}" name="Date" dataDxfId="12"/>
    <tableColumn id="3" xr3:uid="{9CE1ADC8-E74D-486D-9922-F096DD68941F}" name="Vol" dataDxfId="11"/>
    <tableColumn id="4" xr3:uid="{FA7024B8-33EB-4CA4-A8E9-FA87FA5D34A5}" name="LEN" dataDxfId="10">
      <calculatedColumnFormula>LEN(Volumedata[[#This Row],[CLID]])</calculatedColumnFormula>
    </tableColumn>
    <tableColumn id="6" xr3:uid="{3B278564-A9A7-4E86-9F0D-89F5489E1058}" name="INDEX MATCH" dataDxfId="9"/>
    <tableColumn id="5" xr3:uid="{8183DCB5-2757-4D5F-A357-43AC632E293C}" name="Region Name" dataDxfId="8"/>
    <tableColumn id="8" xr3:uid="{A0E4B790-9115-44EB-9E9F-14598731F12C}" name="Quarter" dataDxfId="7"/>
    <tableColumn id="9" xr3:uid="{31FB51E2-03B4-40D2-99DE-30973B20478B}" name="Quarter by VLOOKUP" dataDxfId="6">
      <calculatedColumnFormula>VLOOKUP(Volumedata[[#This Row],[Date]],Table1[#All],3,TRUE)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D4833B-31C2-44B9-AD40-76276B5DB874}" name="Table1" displayName="Table1" ref="Q1:S7" totalsRowShown="0" headerRowDxfId="5" tableBorderDxfId="4">
  <autoFilter ref="Q1:S7" xr:uid="{35D4833B-31C2-44B9-AD40-76276B5DB874}"/>
  <tableColumns count="3">
    <tableColumn id="1" xr3:uid="{B3A112F4-BC68-4336-BFD9-6E19A1BBB2F3}" name="DATE START " dataDxfId="3"/>
    <tableColumn id="2" xr3:uid="{38671D2A-473F-41EE-B3F5-A464C8146ADF}" name="DATE END" dataDxfId="2"/>
    <tableColumn id="3" xr3:uid="{ABBBB503-3060-47C4-8534-15F096C10F71}" name="NAME" dataDxfId="1" dataCellStyle="Currenc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3C5040-2232-43BE-A65B-2255B474EAB8}" name="Geodata" displayName="Geodata" ref="A1:E54" headerRowCount="0" totalsRowShown="0">
  <tableColumns count="5">
    <tableColumn id="1" xr3:uid="{189A58B9-D73D-457B-BBE8-2B49B96E2114}" name="Column1" headerRowDxfId="0"/>
    <tableColumn id="2" xr3:uid="{D239EE05-643A-4C32-8F50-05479E1AF138}" name="Column2"/>
    <tableColumn id="3" xr3:uid="{9A18F182-12CB-43CD-B3C5-5982C80247A3}" name="Column3"/>
    <tableColumn id="4" xr3:uid="{4C3DA6D0-D1DF-4712-9CDB-ECEDAD436ABB}" name="Column4"/>
    <tableColumn id="5" xr3:uid="{AF050413-E440-48D8-8CC1-CE4C91B71A9D}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C30" sqref="C30"/>
    </sheetView>
  </sheetViews>
  <sheetFormatPr defaultRowHeight="13.2" customHeight="1" x14ac:dyDescent="0.25"/>
  <sheetData>
    <row r="1" spans="1:7" ht="13.2" customHeight="1" x14ac:dyDescent="0.25">
      <c r="A1" s="71" t="s">
        <v>897</v>
      </c>
      <c r="B1" s="71"/>
      <c r="C1" s="71"/>
      <c r="D1" s="71"/>
      <c r="E1" s="71"/>
      <c r="F1" s="71"/>
      <c r="G1" s="71"/>
    </row>
    <row r="2" spans="1:7" ht="13.2" customHeight="1" x14ac:dyDescent="0.25">
      <c r="A2" s="71"/>
      <c r="B2" s="71"/>
      <c r="C2" s="71"/>
      <c r="D2" s="71"/>
      <c r="E2" s="71"/>
      <c r="F2" s="71"/>
      <c r="G2" s="71"/>
    </row>
    <row r="3" spans="1:7" ht="13.2" customHeight="1" x14ac:dyDescent="0.25">
      <c r="A3" s="71"/>
      <c r="B3" s="71"/>
      <c r="C3" s="71"/>
      <c r="D3" s="71"/>
      <c r="E3" s="71"/>
      <c r="F3" s="71"/>
      <c r="G3" s="71"/>
    </row>
    <row r="4" spans="1:7" ht="13.2" customHeight="1" x14ac:dyDescent="0.25">
      <c r="A4" s="71"/>
      <c r="B4" s="71"/>
      <c r="C4" s="71"/>
      <c r="D4" s="71"/>
      <c r="E4" s="71"/>
      <c r="F4" s="71"/>
      <c r="G4" s="71"/>
    </row>
    <row r="5" spans="1:7" ht="13.2" customHeight="1" x14ac:dyDescent="0.25">
      <c r="A5" s="71"/>
      <c r="B5" s="71"/>
      <c r="C5" s="71"/>
      <c r="D5" s="71"/>
      <c r="E5" s="71"/>
      <c r="F5" s="71"/>
      <c r="G5" s="71"/>
    </row>
    <row r="6" spans="1:7" ht="13.2" customHeight="1" x14ac:dyDescent="0.25">
      <c r="A6" s="71"/>
      <c r="B6" s="71"/>
      <c r="C6" s="71"/>
      <c r="D6" s="71"/>
      <c r="E6" s="71"/>
      <c r="F6" s="71"/>
      <c r="G6" s="71"/>
    </row>
    <row r="7" spans="1:7" ht="13.2" customHeight="1" x14ac:dyDescent="0.25">
      <c r="A7" s="71"/>
      <c r="B7" s="71"/>
      <c r="C7" s="71"/>
      <c r="D7" s="71"/>
      <c r="E7" s="71"/>
      <c r="F7" s="71"/>
      <c r="G7" s="71"/>
    </row>
    <row r="8" spans="1:7" ht="13.2" customHeight="1" x14ac:dyDescent="0.25">
      <c r="A8" s="71"/>
      <c r="B8" s="71"/>
      <c r="C8" s="71"/>
      <c r="D8" s="71"/>
      <c r="E8" s="71"/>
      <c r="F8" s="71"/>
      <c r="G8" s="71"/>
    </row>
    <row r="9" spans="1:7" ht="13.2" customHeight="1" x14ac:dyDescent="0.25">
      <c r="A9" s="71"/>
      <c r="B9" s="71"/>
      <c r="C9" s="71"/>
      <c r="D9" s="71"/>
      <c r="E9" s="71"/>
      <c r="F9" s="71"/>
      <c r="G9" s="71"/>
    </row>
    <row r="10" spans="1:7" ht="13.2" customHeight="1" x14ac:dyDescent="0.25">
      <c r="A10" s="71"/>
      <c r="B10" s="71"/>
      <c r="C10" s="71"/>
      <c r="D10" s="71"/>
      <c r="E10" s="71"/>
      <c r="F10" s="71"/>
      <c r="G10" s="71"/>
    </row>
    <row r="11" spans="1:7" ht="13.2" customHeight="1" x14ac:dyDescent="0.25">
      <c r="A11" s="71"/>
      <c r="B11" s="71"/>
      <c r="C11" s="71"/>
      <c r="D11" s="71"/>
      <c r="E11" s="71"/>
      <c r="F11" s="71"/>
      <c r="G11" s="71"/>
    </row>
    <row r="12" spans="1:7" ht="13.2" customHeight="1" x14ac:dyDescent="0.25">
      <c r="A12" s="71"/>
      <c r="B12" s="71"/>
      <c r="C12" s="71"/>
      <c r="D12" s="71"/>
      <c r="E12" s="71"/>
      <c r="F12" s="71"/>
      <c r="G12" s="71"/>
    </row>
    <row r="13" spans="1:7" ht="13.2" customHeight="1" x14ac:dyDescent="0.25">
      <c r="A13" s="71"/>
      <c r="B13" s="71"/>
      <c r="C13" s="71"/>
      <c r="D13" s="71"/>
      <c r="E13" s="71"/>
      <c r="F13" s="71"/>
      <c r="G13" s="71"/>
    </row>
    <row r="14" spans="1:7" ht="13.2" customHeight="1" x14ac:dyDescent="0.25">
      <c r="A14" s="71"/>
      <c r="B14" s="71"/>
      <c r="C14" s="71"/>
      <c r="D14" s="71"/>
      <c r="E14" s="71"/>
      <c r="F14" s="71"/>
      <c r="G14" s="71"/>
    </row>
    <row r="15" spans="1:7" ht="13.2" customHeight="1" x14ac:dyDescent="0.25">
      <c r="A15" s="71"/>
      <c r="B15" s="71"/>
      <c r="C15" s="71"/>
      <c r="D15" s="71"/>
      <c r="E15" s="71"/>
      <c r="F15" s="71"/>
      <c r="G15" s="71"/>
    </row>
    <row r="16" spans="1:7" ht="13.2" customHeight="1" x14ac:dyDescent="0.25">
      <c r="A16" s="71"/>
      <c r="B16" s="71"/>
      <c r="C16" s="71"/>
      <c r="D16" s="71"/>
      <c r="E16" s="71"/>
      <c r="F16" s="71"/>
      <c r="G16" s="71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E49B-0A8D-4A7C-B8B0-79AE587132BF}">
  <sheetPr>
    <pageSetUpPr fitToPage="1"/>
  </sheetPr>
  <dimension ref="A1:Q50"/>
  <sheetViews>
    <sheetView showGridLines="0" tabSelected="1" zoomScaleNormal="100" workbookViewId="0">
      <selection activeCell="E9" sqref="E9"/>
    </sheetView>
  </sheetViews>
  <sheetFormatPr defaultRowHeight="13.2" x14ac:dyDescent="0.25"/>
  <cols>
    <col min="1" max="1" width="12.88671875" style="49" customWidth="1"/>
    <col min="2" max="2" width="11.109375" style="49" customWidth="1"/>
    <col min="3" max="3" width="13.33203125" style="49" customWidth="1"/>
    <col min="4" max="4" width="13.21875" style="49" customWidth="1"/>
    <col min="5" max="5" width="10.6640625" style="49" bestFit="1" customWidth="1"/>
    <col min="6" max="6" width="8.109375" style="49" customWidth="1"/>
    <col min="7" max="7" width="9.44140625" style="49" customWidth="1"/>
    <col min="8" max="9" width="13.33203125" style="49" customWidth="1"/>
    <col min="10" max="10" width="8.88671875" style="49" customWidth="1"/>
    <col min="11" max="12" width="0.5546875" style="49" customWidth="1"/>
    <col min="13" max="16" width="8.88671875" style="49"/>
    <col min="17" max="18" width="8.88671875" style="49" customWidth="1"/>
    <col min="19" max="16384" width="8.88671875" style="49"/>
  </cols>
  <sheetData>
    <row r="1" spans="2:9" ht="28.2" x14ac:dyDescent="0.5">
      <c r="B1" s="78" t="s">
        <v>959</v>
      </c>
      <c r="C1" s="78"/>
      <c r="D1" s="78"/>
      <c r="E1" s="78"/>
      <c r="F1" s="78"/>
      <c r="G1" s="78"/>
    </row>
    <row r="2" spans="2:9" ht="15.6" x14ac:dyDescent="0.3">
      <c r="B2" s="76" t="s">
        <v>960</v>
      </c>
      <c r="C2" s="76"/>
      <c r="D2" s="50"/>
    </row>
    <row r="7" spans="2:9" ht="20.399999999999999" customHeight="1" x14ac:dyDescent="0.35">
      <c r="C7" s="65"/>
      <c r="D7" s="65"/>
      <c r="H7" s="65"/>
      <c r="I7" s="65"/>
    </row>
    <row r="8" spans="2:9" ht="21" x14ac:dyDescent="0.4">
      <c r="C8" s="73" t="s">
        <v>968</v>
      </c>
      <c r="D8" s="73"/>
      <c r="H8" s="73" t="s">
        <v>969</v>
      </c>
      <c r="I8" s="73"/>
    </row>
    <row r="9" spans="2:9" ht="33" x14ac:dyDescent="0.6">
      <c r="C9" s="74">
        <f>G25</f>
        <v>965282</v>
      </c>
      <c r="D9" s="74"/>
      <c r="H9" s="77">
        <f>G34</f>
        <v>50</v>
      </c>
      <c r="I9" s="77"/>
    </row>
    <row r="10" spans="2:9" ht="13.2" customHeight="1" x14ac:dyDescent="0.25">
      <c r="C10" s="66"/>
      <c r="D10" s="66"/>
      <c r="H10" s="66"/>
      <c r="I10" s="66"/>
    </row>
    <row r="11" spans="2:9" ht="13.2" customHeight="1" x14ac:dyDescent="0.25">
      <c r="C11" s="66" t="s">
        <v>962</v>
      </c>
      <c r="D11" s="66" t="s">
        <v>944</v>
      </c>
      <c r="H11" s="66" t="s">
        <v>962</v>
      </c>
      <c r="I11" s="66" t="s">
        <v>944</v>
      </c>
    </row>
    <row r="12" spans="2:9" ht="13.2" customHeight="1" x14ac:dyDescent="0.25">
      <c r="C12" s="67">
        <v>940140</v>
      </c>
      <c r="D12" s="68">
        <f>C9/C12-1</f>
        <v>2.6742825536622217E-2</v>
      </c>
      <c r="H12" s="69">
        <f>Pivot!$C$113</f>
        <v>50</v>
      </c>
      <c r="I12" s="70">
        <f>H9/H12-1</f>
        <v>0</v>
      </c>
    </row>
    <row r="14" spans="2:9" ht="31.2" customHeight="1" x14ac:dyDescent="0.25"/>
    <row r="18" spans="1:17" ht="135.6" customHeight="1" x14ac:dyDescent="0.25">
      <c r="Q18" s="47" t="s">
        <v>966</v>
      </c>
    </row>
    <row r="19" spans="1:17" ht="15.6" x14ac:dyDescent="0.3">
      <c r="A19" s="57" t="s">
        <v>905</v>
      </c>
      <c r="B19" s="58"/>
      <c r="C19" s="58"/>
      <c r="D19" s="58"/>
      <c r="E19" s="58"/>
      <c r="F19" s="58"/>
      <c r="G19" s="58"/>
      <c r="H19"/>
      <c r="I19" s="75" t="s">
        <v>938</v>
      </c>
      <c r="J19" s="75"/>
      <c r="M19" s="75" t="s">
        <v>941</v>
      </c>
      <c r="N19" s="75"/>
      <c r="P19" s="75" t="s">
        <v>965</v>
      </c>
      <c r="Q19" s="75"/>
    </row>
    <row r="20" spans="1:17" x14ac:dyDescent="0.25">
      <c r="A20" s="59" t="s">
        <v>963</v>
      </c>
      <c r="B20" s="60" t="s">
        <v>913</v>
      </c>
      <c r="C20" s="60" t="s">
        <v>914</v>
      </c>
      <c r="D20" s="60" t="s">
        <v>915</v>
      </c>
      <c r="E20" s="60" t="s">
        <v>916</v>
      </c>
      <c r="F20" s="60" t="s">
        <v>918</v>
      </c>
      <c r="G20" s="60" t="s">
        <v>917</v>
      </c>
      <c r="H20"/>
      <c r="I20" s="60" t="s">
        <v>939</v>
      </c>
      <c r="J20" s="60" t="s">
        <v>940</v>
      </c>
      <c r="K20" s="26"/>
      <c r="L20" s="26"/>
      <c r="M20" s="60" t="s">
        <v>939</v>
      </c>
      <c r="N20" s="60" t="s">
        <v>940</v>
      </c>
      <c r="P20" s="60" t="s">
        <v>939</v>
      </c>
      <c r="Q20" s="60" t="s">
        <v>940</v>
      </c>
    </row>
    <row r="21" spans="1:17" x14ac:dyDescent="0.25">
      <c r="A21" s="37" t="s">
        <v>898</v>
      </c>
      <c r="B21" s="52">
        <f>SUMIFS(Volumedata[Vol],Volumedata[Region Name],Summary!$A21,Volumedata[Quarter by VLOOKUP],Summary!B$20)</f>
        <v>509419</v>
      </c>
      <c r="C21" s="52">
        <f>SUMIFS(Volumedata[Vol],Volumedata[Region Name],Summary!$A21,Volumedata[Quarter by VLOOKUP],Summary!C$20)</f>
        <v>576618</v>
      </c>
      <c r="D21" s="52">
        <f>SUMIFS(Volumedata[Vol],Volumedata[Region Name],Summary!$A21,Volumedata[Quarter by VLOOKUP],Summary!D$20)</f>
        <v>363694</v>
      </c>
      <c r="E21" s="52">
        <f>SUMIFS(Volumedata[Vol],Volumedata[Region Name],Summary!$A21,Volumedata[Quarter by VLOOKUP],Summary!E$20)</f>
        <v>432034</v>
      </c>
      <c r="F21" s="52">
        <f>SUMIFS(Volumedata[Vol],Volumedata[Region Name],Summary!$A21,Volumedata[Quarter by VLOOKUP],Summary!F$20)</f>
        <v>530019</v>
      </c>
      <c r="G21" s="52">
        <f>SUMIFS(Volumedata[Vol],Volumedata[Region Name],Summary!$A21,Volumedata[Quarter by VLOOKUP],Summary!G$20)</f>
        <v>596502</v>
      </c>
      <c r="H21" s="52"/>
      <c r="I21" s="52">
        <f>F21-B21</f>
        <v>20600</v>
      </c>
      <c r="J21" s="55">
        <f>F21/B21-1</f>
        <v>4.0438224722674221E-2</v>
      </c>
      <c r="K21"/>
      <c r="L21"/>
      <c r="M21" s="52">
        <f>K21-G21</f>
        <v>-596502</v>
      </c>
      <c r="N21" s="55">
        <f>K21/G21-1</f>
        <v>-1</v>
      </c>
      <c r="P21" s="52">
        <f>SUM(F21:G21)-SUM(B21:C21)</f>
        <v>40484</v>
      </c>
      <c r="Q21" s="61">
        <f>SUM(F21:G21)/SUM(B21:C21)-1</f>
        <v>3.7276814694158666E-2</v>
      </c>
    </row>
    <row r="22" spans="1:17" x14ac:dyDescent="0.25">
      <c r="A22" s="37" t="s">
        <v>906</v>
      </c>
      <c r="B22" s="52">
        <f>SUMIFS(Volumedata[Vol],Volumedata[Region Name],Summary!$A22,Volumedata[Quarter by VLOOKUP],Summary!B$20)</f>
        <v>69053</v>
      </c>
      <c r="C22" s="52">
        <f>SUMIFS(Volumedata[Vol],Volumedata[Region Name],Summary!$A22,Volumedata[Quarter by VLOOKUP],Summary!C$20)</f>
        <v>82618</v>
      </c>
      <c r="D22" s="52">
        <f>SUMIFS(Volumedata[Vol],Volumedata[Region Name],Summary!$A22,Volumedata[Quarter by VLOOKUP],Summary!D$20)</f>
        <v>50574</v>
      </c>
      <c r="E22" s="52">
        <f>SUMIFS(Volumedata[Vol],Volumedata[Region Name],Summary!$A22,Volumedata[Quarter by VLOOKUP],Summary!E$20)</f>
        <v>65121</v>
      </c>
      <c r="F22" s="52">
        <f>SUMIFS(Volumedata[Vol],Volumedata[Region Name],Summary!$A22,Volumedata[Quarter by VLOOKUP],Summary!F$20)</f>
        <v>75265</v>
      </c>
      <c r="G22" s="52">
        <f>SUMIFS(Volumedata[Vol],Volumedata[Region Name],Summary!$A22,Volumedata[Quarter by VLOOKUP],Summary!G$20)</f>
        <v>82631</v>
      </c>
      <c r="H22" s="52"/>
      <c r="I22" s="52">
        <f t="shared" ref="I22:I24" si="0">F22-B22</f>
        <v>6212</v>
      </c>
      <c r="J22" s="55">
        <f t="shared" ref="J22:J24" si="1">F22/B22-1</f>
        <v>8.9959885884755231E-2</v>
      </c>
      <c r="K22"/>
      <c r="L22"/>
      <c r="M22" s="52">
        <f>K22-G22</f>
        <v>-82631</v>
      </c>
      <c r="N22" s="55">
        <f>K22/G22-1</f>
        <v>-1</v>
      </c>
      <c r="P22" s="52">
        <f>SUM(F22:G22)-SUM(B22:C22)</f>
        <v>6225</v>
      </c>
      <c r="Q22" s="61">
        <f>SUM(F22:G22)/SUM(B22:C22)-1</f>
        <v>4.1042783393002047E-2</v>
      </c>
    </row>
    <row r="23" spans="1:17" x14ac:dyDescent="0.25">
      <c r="A23" s="37" t="s">
        <v>900</v>
      </c>
      <c r="B23" s="52">
        <f>SUMIFS(Volumedata[Vol],Volumedata[Region Name],Summary!$A23,Volumedata[Quarter by VLOOKUP],Summary!B$20)</f>
        <v>147852</v>
      </c>
      <c r="C23" s="52">
        <f>SUMIFS(Volumedata[Vol],Volumedata[Region Name],Summary!$A23,Volumedata[Quarter by VLOOKUP],Summary!C$20)</f>
        <v>173566</v>
      </c>
      <c r="D23" s="52">
        <f>SUMIFS(Volumedata[Vol],Volumedata[Region Name],Summary!$A23,Volumedata[Quarter by VLOOKUP],Summary!D$20)</f>
        <v>103536</v>
      </c>
      <c r="E23" s="52">
        <f>SUMIFS(Volumedata[Vol],Volumedata[Region Name],Summary!$A23,Volumedata[Quarter by VLOOKUP],Summary!E$20)</f>
        <v>129264</v>
      </c>
      <c r="F23" s="52">
        <f>SUMIFS(Volumedata[Vol],Volumedata[Region Name],Summary!$A23,Volumedata[Quarter by VLOOKUP],Summary!F$20)</f>
        <v>150204</v>
      </c>
      <c r="G23" s="52">
        <f>SUMIFS(Volumedata[Vol],Volumedata[Region Name],Summary!$A23,Volumedata[Quarter by VLOOKUP],Summary!G$20)</f>
        <v>176338</v>
      </c>
      <c r="H23" s="52"/>
      <c r="I23" s="52">
        <f t="shared" si="0"/>
        <v>2352</v>
      </c>
      <c r="J23" s="55">
        <f t="shared" si="1"/>
        <v>1.5907799691583513E-2</v>
      </c>
      <c r="K23"/>
      <c r="L23"/>
      <c r="M23" s="52">
        <f>K23-G23</f>
        <v>-176338</v>
      </c>
      <c r="N23" s="55">
        <f>K23/G23-1</f>
        <v>-1</v>
      </c>
      <c r="P23" s="52">
        <f>SUM(F23:G23)-SUM(B23:C23)</f>
        <v>5124</v>
      </c>
      <c r="Q23" s="61">
        <f>SUM(F23:G23)/SUM(B23:C23)-1</f>
        <v>1.5941857643318125E-2</v>
      </c>
    </row>
    <row r="24" spans="1:17" x14ac:dyDescent="0.25">
      <c r="A24" s="37" t="s">
        <v>907</v>
      </c>
      <c r="B24" s="52">
        <f>SUMIFS(Volumedata[Vol],Volumedata[Region Name],Summary!$A24,Volumedata[Quarter by VLOOKUP],Summary!B$20)</f>
        <v>95736</v>
      </c>
      <c r="C24" s="52">
        <f>SUMIFS(Volumedata[Vol],Volumedata[Region Name],Summary!$A24,Volumedata[Quarter by VLOOKUP],Summary!C$20)</f>
        <v>107338</v>
      </c>
      <c r="D24" s="52">
        <f>SUMIFS(Volumedata[Vol],Volumedata[Region Name],Summary!$A24,Volumedata[Quarter by VLOOKUP],Summary!D$20)</f>
        <v>69198</v>
      </c>
      <c r="E24" s="52">
        <f>SUMIFS(Volumedata[Vol],Volumedata[Region Name],Summary!$A24,Volumedata[Quarter by VLOOKUP],Summary!E$20)</f>
        <v>80144</v>
      </c>
      <c r="F24" s="52">
        <f>SUMIFS(Volumedata[Vol],Volumedata[Region Name],Summary!$A24,Volumedata[Quarter by VLOOKUP],Summary!F$20)</f>
        <v>99778</v>
      </c>
      <c r="G24" s="52">
        <f>SUMIFS(Volumedata[Vol],Volumedata[Region Name],Summary!$A24,Volumedata[Quarter by VLOOKUP],Summary!G$20)</f>
        <v>109811</v>
      </c>
      <c r="H24" s="52"/>
      <c r="I24" s="52">
        <f t="shared" si="0"/>
        <v>4042</v>
      </c>
      <c r="J24" s="55">
        <f t="shared" si="1"/>
        <v>4.2220272415810056E-2</v>
      </c>
      <c r="K24"/>
      <c r="L24"/>
      <c r="M24" s="52">
        <f>K24-G24</f>
        <v>-109811</v>
      </c>
      <c r="N24" s="55">
        <f>K24/G24-1</f>
        <v>-1</v>
      </c>
      <c r="P24" s="52">
        <f>SUM(F24:G24)-SUM(B24:C24)</f>
        <v>6515</v>
      </c>
      <c r="Q24" s="61">
        <f>SUM(F24:G24)/SUM(B24:C24)-1</f>
        <v>3.2081901178880656E-2</v>
      </c>
    </row>
    <row r="25" spans="1:17" x14ac:dyDescent="0.25">
      <c r="A25" s="51" t="s">
        <v>964</v>
      </c>
      <c r="B25" s="53">
        <f>SUM(B21:B24)</f>
        <v>822060</v>
      </c>
      <c r="C25" s="53">
        <f t="shared" ref="C25:G25" si="2">SUM(C21:C24)</f>
        <v>940140</v>
      </c>
      <c r="D25" s="53">
        <f t="shared" si="2"/>
        <v>587002</v>
      </c>
      <c r="E25" s="53">
        <f t="shared" si="2"/>
        <v>706563</v>
      </c>
      <c r="F25" s="53">
        <f t="shared" si="2"/>
        <v>855266</v>
      </c>
      <c r="G25" s="53">
        <f t="shared" si="2"/>
        <v>965282</v>
      </c>
      <c r="H25" s="54"/>
      <c r="I25" s="53">
        <f>F25-B25</f>
        <v>33206</v>
      </c>
      <c r="J25" s="56">
        <f>F25/B25-1</f>
        <v>4.0393645232708053E-2</v>
      </c>
      <c r="K25" s="26"/>
      <c r="L25" s="26"/>
      <c r="M25" s="53">
        <f>K25-G25</f>
        <v>-965282</v>
      </c>
      <c r="N25" s="56">
        <f>K25/G25-1</f>
        <v>-1</v>
      </c>
      <c r="O25"/>
      <c r="P25" s="53">
        <f>SUM(P21:P24)</f>
        <v>58348</v>
      </c>
      <c r="Q25" s="62">
        <f>SUM(F25:G25)/SUM(B25:C25)-1</f>
        <v>3.3110884122120154E-2</v>
      </c>
    </row>
    <row r="28" spans="1:17" ht="15.6" x14ac:dyDescent="0.3">
      <c r="A28" s="57" t="s">
        <v>961</v>
      </c>
      <c r="B28" s="58"/>
      <c r="C28" s="58"/>
      <c r="D28" s="58"/>
      <c r="E28" s="58"/>
      <c r="F28" s="58"/>
      <c r="G28" s="58"/>
      <c r="H28"/>
      <c r="I28" s="75" t="s">
        <v>938</v>
      </c>
      <c r="J28" s="75"/>
      <c r="M28" s="75" t="s">
        <v>941</v>
      </c>
      <c r="N28" s="75"/>
      <c r="P28" s="75" t="s">
        <v>965</v>
      </c>
      <c r="Q28" s="75"/>
    </row>
    <row r="29" spans="1:17" x14ac:dyDescent="0.25">
      <c r="A29" s="59" t="s">
        <v>963</v>
      </c>
      <c r="B29" s="60" t="s">
        <v>913</v>
      </c>
      <c r="C29" s="60" t="s">
        <v>914</v>
      </c>
      <c r="D29" s="60" t="s">
        <v>915</v>
      </c>
      <c r="E29" s="60" t="s">
        <v>916</v>
      </c>
      <c r="F29" s="60" t="s">
        <v>918</v>
      </c>
      <c r="G29" s="60" t="s">
        <v>917</v>
      </c>
      <c r="H29"/>
      <c r="I29" s="60" t="s">
        <v>939</v>
      </c>
      <c r="J29" s="60" t="s">
        <v>940</v>
      </c>
      <c r="K29" s="26"/>
      <c r="L29" s="26"/>
      <c r="M29" s="60" t="s">
        <v>939</v>
      </c>
      <c r="N29" s="60" t="s">
        <v>940</v>
      </c>
      <c r="P29" s="60" t="s">
        <v>939</v>
      </c>
      <c r="Q29" s="60" t="s">
        <v>940</v>
      </c>
    </row>
    <row r="30" spans="1:17" x14ac:dyDescent="0.25">
      <c r="A30" s="37" t="s">
        <v>898</v>
      </c>
      <c r="B30" s="63">
        <f>ROUNDUP(COUNTIFS(Volumedata[Region Name],$A30,Volumedata[Quarter by VLOOKUP],B$29)/3,0)</f>
        <v>18</v>
      </c>
      <c r="C30" s="63">
        <f>ROUNDUP(COUNTIFS(Volumedata[Region Name],$A30,Volumedata[Quarter by VLOOKUP],C$29)/3,0)</f>
        <v>19</v>
      </c>
      <c r="D30" s="63">
        <f>ROUNDUP(COUNTIFS(Volumedata[Region Name],$A30,Volumedata[Quarter by VLOOKUP],D$29)/3,0)</f>
        <v>19</v>
      </c>
      <c r="E30" s="63">
        <f>ROUNDUP(COUNTIFS(Volumedata[Region Name],$A30,Volumedata[Quarter by VLOOKUP],E$29)/3,0)</f>
        <v>20</v>
      </c>
      <c r="F30" s="63">
        <f>ROUNDUP(COUNTIFS(Volumedata[Region Name],$A30,Volumedata[Quarter by VLOOKUP],F$29)/3,0)</f>
        <v>20</v>
      </c>
      <c r="G30" s="63">
        <f>ROUNDUP(COUNTIFS(Volumedata[Region Name],$A30,Volumedata[Quarter by VLOOKUP],G$29)/3,0)</f>
        <v>20</v>
      </c>
      <c r="H30" s="52"/>
      <c r="I30" s="52">
        <f>F30-B30</f>
        <v>2</v>
      </c>
      <c r="J30" s="55">
        <f>F30/B30-1</f>
        <v>0.11111111111111116</v>
      </c>
      <c r="K30"/>
      <c r="L30"/>
      <c r="M30" s="52">
        <f>K30-G30</f>
        <v>-20</v>
      </c>
      <c r="N30" s="55">
        <f>K30/G30-1</f>
        <v>-1</v>
      </c>
      <c r="P30" s="52">
        <f>SUM(F30:G30)-SUM(B30:C30)</f>
        <v>3</v>
      </c>
      <c r="Q30" s="61">
        <f>SUM(F30:G30)/SUM(B30:C30)-1</f>
        <v>8.1081081081081141E-2</v>
      </c>
    </row>
    <row r="31" spans="1:17" x14ac:dyDescent="0.25">
      <c r="A31" s="37" t="s">
        <v>906</v>
      </c>
      <c r="B31" s="63">
        <f>ROUNDUP(COUNTIFS(Volumedata[Region Name],$A31,Volumedata[Quarter by VLOOKUP],B$29)/3,0)</f>
        <v>10</v>
      </c>
      <c r="C31" s="63">
        <f>ROUNDUP(COUNTIFS(Volumedata[Region Name],$A31,Volumedata[Quarter by VLOOKUP],C$29)/3,0)</f>
        <v>10</v>
      </c>
      <c r="D31" s="63">
        <f>ROUNDUP(COUNTIFS(Volumedata[Region Name],$A31,Volumedata[Quarter by VLOOKUP],D$29)/3,0)</f>
        <v>11</v>
      </c>
      <c r="E31" s="63">
        <f>ROUNDUP(COUNTIFS(Volumedata[Region Name],$A31,Volumedata[Quarter by VLOOKUP],E$29)/3,0)</f>
        <v>11</v>
      </c>
      <c r="F31" s="63">
        <f>ROUNDUP(COUNTIFS(Volumedata[Region Name],$A31,Volumedata[Quarter by VLOOKUP],F$29)/3,0)</f>
        <v>11</v>
      </c>
      <c r="G31" s="63">
        <f>ROUNDUP(COUNTIFS(Volumedata[Region Name],$A31,Volumedata[Quarter by VLOOKUP],G$29)/3,0)</f>
        <v>9</v>
      </c>
      <c r="H31" s="52"/>
      <c r="I31" s="52">
        <f t="shared" ref="I31:I33" si="3">F31-B31</f>
        <v>1</v>
      </c>
      <c r="J31" s="55">
        <f t="shared" ref="J31:J33" si="4">F31/B31-1</f>
        <v>0.10000000000000009</v>
      </c>
      <c r="K31"/>
      <c r="L31"/>
      <c r="M31" s="52">
        <f>K31-G31</f>
        <v>-9</v>
      </c>
      <c r="N31" s="55">
        <f>K31/G31-1</f>
        <v>-1</v>
      </c>
      <c r="P31" s="52">
        <f>SUM(F31:G31)-SUM(B31:C31)</f>
        <v>0</v>
      </c>
      <c r="Q31" s="61">
        <f>SUM(F31:G31)/SUM(B31:C31)-1</f>
        <v>0</v>
      </c>
    </row>
    <row r="32" spans="1:17" x14ac:dyDescent="0.25">
      <c r="A32" s="37" t="s">
        <v>900</v>
      </c>
      <c r="B32" s="63">
        <f>ROUNDUP(COUNTIFS(Volumedata[Region Name],$A32,Volumedata[Quarter by VLOOKUP],B$29)/3,0)</f>
        <v>8</v>
      </c>
      <c r="C32" s="63">
        <f>ROUNDUP(COUNTIFS(Volumedata[Region Name],$A32,Volumedata[Quarter by VLOOKUP],C$29)/3,0)</f>
        <v>8</v>
      </c>
      <c r="D32" s="63">
        <f>ROUNDUP(COUNTIFS(Volumedata[Region Name],$A32,Volumedata[Quarter by VLOOKUP],D$29)/3,0)</f>
        <v>8</v>
      </c>
      <c r="E32" s="63">
        <f>ROUNDUP(COUNTIFS(Volumedata[Region Name],$A32,Volumedata[Quarter by VLOOKUP],E$29)/3,0)</f>
        <v>8</v>
      </c>
      <c r="F32" s="63">
        <f>ROUNDUP(COUNTIFS(Volumedata[Region Name],$A32,Volumedata[Quarter by VLOOKUP],F$29)/3,0)</f>
        <v>8</v>
      </c>
      <c r="G32" s="63">
        <f>ROUNDUP(COUNTIFS(Volumedata[Region Name],$A32,Volumedata[Quarter by VLOOKUP],G$29)/3,0)</f>
        <v>8</v>
      </c>
      <c r="H32" s="52"/>
      <c r="I32" s="52">
        <f t="shared" si="3"/>
        <v>0</v>
      </c>
      <c r="J32" s="55">
        <f t="shared" si="4"/>
        <v>0</v>
      </c>
      <c r="K32"/>
      <c r="L32"/>
      <c r="M32" s="52">
        <f>K32-G32</f>
        <v>-8</v>
      </c>
      <c r="N32" s="55">
        <f>K32/G32-1</f>
        <v>-1</v>
      </c>
      <c r="P32" s="52">
        <f>SUM(F32:G32)-SUM(B32:C32)</f>
        <v>0</v>
      </c>
      <c r="Q32" s="61">
        <f>SUM(F32:G32)/SUM(B32:C32)-1</f>
        <v>0</v>
      </c>
    </row>
    <row r="33" spans="1:17" x14ac:dyDescent="0.25">
      <c r="A33" s="37" t="s">
        <v>907</v>
      </c>
      <c r="B33" s="63">
        <f>ROUNDUP(COUNTIFS(Volumedata[Region Name],$A33,Volumedata[Quarter by VLOOKUP],B$29)/3,0)</f>
        <v>13</v>
      </c>
      <c r="C33" s="63">
        <f>ROUNDUP(COUNTIFS(Volumedata[Region Name],$A33,Volumedata[Quarter by VLOOKUP],C$29)/3,0)</f>
        <v>13</v>
      </c>
      <c r="D33" s="63">
        <f>ROUNDUP(COUNTIFS(Volumedata[Region Name],$A33,Volumedata[Quarter by VLOOKUP],D$29)/3,0)</f>
        <v>14</v>
      </c>
      <c r="E33" s="63">
        <f>ROUNDUP(COUNTIFS(Volumedata[Region Name],$A33,Volumedata[Quarter by VLOOKUP],E$29)/3,0)</f>
        <v>14</v>
      </c>
      <c r="F33" s="63">
        <f>ROUNDUP(COUNTIFS(Volumedata[Region Name],$A33,Volumedata[Quarter by VLOOKUP],F$29)/3,0)</f>
        <v>14</v>
      </c>
      <c r="G33" s="63">
        <f>ROUNDUP(COUNTIFS(Volumedata[Region Name],$A33,Volumedata[Quarter by VLOOKUP],G$29)/3,0)</f>
        <v>13</v>
      </c>
      <c r="H33" s="52"/>
      <c r="I33" s="52">
        <f t="shared" si="3"/>
        <v>1</v>
      </c>
      <c r="J33" s="55">
        <f t="shared" si="4"/>
        <v>7.6923076923076872E-2</v>
      </c>
      <c r="K33"/>
      <c r="L33"/>
      <c r="M33" s="52">
        <f>K33-G33</f>
        <v>-13</v>
      </c>
      <c r="N33" s="55">
        <f>K33/G33-1</f>
        <v>-1</v>
      </c>
      <c r="P33" s="52">
        <f>SUM(F33:G33)-SUM(B33:C33)</f>
        <v>1</v>
      </c>
      <c r="Q33" s="61">
        <f>SUM(F33:G33)/SUM(B33:C33)-1</f>
        <v>3.8461538461538547E-2</v>
      </c>
    </row>
    <row r="34" spans="1:17" x14ac:dyDescent="0.25">
      <c r="A34" s="51" t="s">
        <v>964</v>
      </c>
      <c r="B34" s="53">
        <f>SUM(B30:B33)</f>
        <v>49</v>
      </c>
      <c r="C34" s="53">
        <f t="shared" ref="C34" si="5">SUM(C30:C33)</f>
        <v>50</v>
      </c>
      <c r="D34" s="53">
        <f t="shared" ref="D34" si="6">SUM(D30:D33)</f>
        <v>52</v>
      </c>
      <c r="E34" s="53">
        <f t="shared" ref="E34" si="7">SUM(E30:E33)</f>
        <v>53</v>
      </c>
      <c r="F34" s="53">
        <f t="shared" ref="F34" si="8">SUM(F30:F33)</f>
        <v>53</v>
      </c>
      <c r="G34" s="53">
        <f t="shared" ref="G34" si="9">SUM(G30:G33)</f>
        <v>50</v>
      </c>
      <c r="H34" s="54"/>
      <c r="I34" s="53">
        <f>F34-B34</f>
        <v>4</v>
      </c>
      <c r="J34" s="56">
        <f>F34/B34-1</f>
        <v>8.163265306122458E-2</v>
      </c>
      <c r="K34" s="26"/>
      <c r="L34" s="26"/>
      <c r="M34" s="53">
        <f>K34-G34</f>
        <v>-50</v>
      </c>
      <c r="N34" s="56">
        <f>K34/G34-1</f>
        <v>-1</v>
      </c>
      <c r="P34" s="53">
        <f>SUM(P30:P33)</f>
        <v>4</v>
      </c>
      <c r="Q34" s="62">
        <f>SUM(F34:G34)/SUM(B34:C34)-1</f>
        <v>4.0404040404040442E-2</v>
      </c>
    </row>
    <row r="37" spans="1:17" ht="15.6" x14ac:dyDescent="0.3">
      <c r="A37" s="64" t="s">
        <v>967</v>
      </c>
      <c r="B37" s="58"/>
      <c r="C37" s="58"/>
      <c r="D37" s="58"/>
      <c r="E37" s="58"/>
      <c r="F37" s="58"/>
      <c r="G37" s="58"/>
      <c r="H37"/>
      <c r="I37" s="75" t="s">
        <v>938</v>
      </c>
      <c r="J37" s="75"/>
      <c r="M37" s="75" t="s">
        <v>941</v>
      </c>
      <c r="N37" s="75"/>
      <c r="P37" s="75" t="s">
        <v>965</v>
      </c>
      <c r="Q37" s="75"/>
    </row>
    <row r="38" spans="1:17" x14ac:dyDescent="0.25">
      <c r="A38" s="59" t="s">
        <v>963</v>
      </c>
      <c r="B38" s="60" t="s">
        <v>913</v>
      </c>
      <c r="C38" s="60" t="s">
        <v>914</v>
      </c>
      <c r="D38" s="60" t="s">
        <v>915</v>
      </c>
      <c r="E38" s="60" t="s">
        <v>916</v>
      </c>
      <c r="F38" s="60" t="s">
        <v>918</v>
      </c>
      <c r="G38" s="60" t="s">
        <v>917</v>
      </c>
      <c r="H38"/>
      <c r="I38" s="60" t="s">
        <v>939</v>
      </c>
      <c r="J38" s="60" t="s">
        <v>940</v>
      </c>
      <c r="K38" s="26"/>
      <c r="L38" s="26"/>
      <c r="M38" s="60" t="s">
        <v>939</v>
      </c>
      <c r="N38" s="60" t="s">
        <v>940</v>
      </c>
      <c r="P38" s="60" t="s">
        <v>939</v>
      </c>
      <c r="Q38" s="60" t="s">
        <v>940</v>
      </c>
    </row>
    <row r="39" spans="1:17" x14ac:dyDescent="0.25">
      <c r="A39" s="37" t="s">
        <v>898</v>
      </c>
      <c r="B39" s="63">
        <f>B21/B30</f>
        <v>28301.055555555555</v>
      </c>
      <c r="C39" s="63">
        <f t="shared" ref="C39:G39" si="10">C21/C30</f>
        <v>30348.315789473683</v>
      </c>
      <c r="D39" s="63">
        <f t="shared" si="10"/>
        <v>19141.78947368421</v>
      </c>
      <c r="E39" s="63">
        <f t="shared" si="10"/>
        <v>21601.7</v>
      </c>
      <c r="F39" s="63">
        <f t="shared" si="10"/>
        <v>26500.95</v>
      </c>
      <c r="G39" s="63">
        <f t="shared" si="10"/>
        <v>29825.1</v>
      </c>
      <c r="H39" s="52"/>
      <c r="I39" s="52">
        <f>F39-B39</f>
        <v>-1800.105555555554</v>
      </c>
      <c r="J39" s="55">
        <f>F39/B39-1</f>
        <v>-6.3605597749593068E-2</v>
      </c>
      <c r="K39"/>
      <c r="L39"/>
      <c r="M39" s="52">
        <f>K39-G39</f>
        <v>-29825.1</v>
      </c>
      <c r="N39" s="55">
        <f>K39/G39-1</f>
        <v>-1</v>
      </c>
      <c r="P39" s="52">
        <f>SUM(F39:G39)-SUM(B39:C39)</f>
        <v>-2323.3213450292387</v>
      </c>
      <c r="Q39" s="61">
        <f>SUM(F39:G39)/SUM(B39:C39)-1</f>
        <v>-3.9613746775925995E-2</v>
      </c>
    </row>
    <row r="40" spans="1:17" x14ac:dyDescent="0.25">
      <c r="A40" s="37" t="s">
        <v>906</v>
      </c>
      <c r="B40" s="63">
        <f t="shared" ref="B40:G42" si="11">B22/B31</f>
        <v>6905.3</v>
      </c>
      <c r="C40" s="63">
        <f t="shared" si="11"/>
        <v>8261.7999999999993</v>
      </c>
      <c r="D40" s="63">
        <f t="shared" si="11"/>
        <v>4597.636363636364</v>
      </c>
      <c r="E40" s="63">
        <f t="shared" si="11"/>
        <v>5920.090909090909</v>
      </c>
      <c r="F40" s="63">
        <f t="shared" si="11"/>
        <v>6842.272727272727</v>
      </c>
      <c r="G40" s="63">
        <f t="shared" si="11"/>
        <v>9181.2222222222226</v>
      </c>
      <c r="H40" s="52"/>
      <c r="I40" s="52">
        <f t="shared" ref="I40:I42" si="12">F40-B40</f>
        <v>-63.027272727273157</v>
      </c>
      <c r="J40" s="55">
        <f t="shared" ref="J40:J42" si="13">F40/B40-1</f>
        <v>-9.1273764684044467E-3</v>
      </c>
      <c r="K40"/>
      <c r="L40"/>
      <c r="M40" s="52">
        <f>K40-G40</f>
        <v>-9181.2222222222226</v>
      </c>
      <c r="N40" s="55">
        <f>K40/G40-1</f>
        <v>-1</v>
      </c>
      <c r="P40" s="52">
        <f>SUM(F40:G40)-SUM(B40:C40)</f>
        <v>856.39494949495202</v>
      </c>
      <c r="Q40" s="61">
        <f>SUM(F40:G40)/SUM(B40:C40)-1</f>
        <v>5.6463987808806682E-2</v>
      </c>
    </row>
    <row r="41" spans="1:17" x14ac:dyDescent="0.25">
      <c r="A41" s="37" t="s">
        <v>900</v>
      </c>
      <c r="B41" s="63">
        <f t="shared" si="11"/>
        <v>18481.5</v>
      </c>
      <c r="C41" s="63">
        <f t="shared" si="11"/>
        <v>21695.75</v>
      </c>
      <c r="D41" s="63">
        <f t="shared" si="11"/>
        <v>12942</v>
      </c>
      <c r="E41" s="63">
        <f t="shared" si="11"/>
        <v>16158</v>
      </c>
      <c r="F41" s="63">
        <f t="shared" si="11"/>
        <v>18775.5</v>
      </c>
      <c r="G41" s="63">
        <f t="shared" si="11"/>
        <v>22042.25</v>
      </c>
      <c r="H41" s="52"/>
      <c r="I41" s="52">
        <f t="shared" si="12"/>
        <v>294</v>
      </c>
      <c r="J41" s="55">
        <f t="shared" si="13"/>
        <v>1.5907799691583513E-2</v>
      </c>
      <c r="K41"/>
      <c r="L41"/>
      <c r="M41" s="52">
        <f>K41-G41</f>
        <v>-22042.25</v>
      </c>
      <c r="N41" s="55">
        <f>K41/G41-1</f>
        <v>-1</v>
      </c>
      <c r="P41" s="52">
        <f>SUM(F41:G41)-SUM(B41:C41)</f>
        <v>640.5</v>
      </c>
      <c r="Q41" s="61">
        <f>SUM(F41:G41)/SUM(B41:C41)-1</f>
        <v>1.5941857643318125E-2</v>
      </c>
    </row>
    <row r="42" spans="1:17" x14ac:dyDescent="0.25">
      <c r="A42" s="37" t="s">
        <v>907</v>
      </c>
      <c r="B42" s="63">
        <f t="shared" si="11"/>
        <v>7364.3076923076924</v>
      </c>
      <c r="C42" s="63">
        <f t="shared" si="11"/>
        <v>8256.7692307692305</v>
      </c>
      <c r="D42" s="63">
        <f t="shared" si="11"/>
        <v>4942.7142857142853</v>
      </c>
      <c r="E42" s="63">
        <f t="shared" si="11"/>
        <v>5724.5714285714284</v>
      </c>
      <c r="F42" s="63">
        <f t="shared" si="11"/>
        <v>7127</v>
      </c>
      <c r="G42" s="63">
        <f t="shared" si="11"/>
        <v>8447</v>
      </c>
      <c r="H42" s="52"/>
      <c r="I42" s="52">
        <f t="shared" si="12"/>
        <v>-237.30769230769238</v>
      </c>
      <c r="J42" s="55">
        <f t="shared" si="13"/>
        <v>-3.2224032756747678E-2</v>
      </c>
      <c r="K42"/>
      <c r="L42"/>
      <c r="M42" s="52">
        <f>K42-G42</f>
        <v>-8447</v>
      </c>
      <c r="N42" s="55">
        <f>K42/G42-1</f>
        <v>-1</v>
      </c>
      <c r="P42" s="52">
        <f>SUM(F42:G42)-SUM(B42:C42)</f>
        <v>-47.076923076921958</v>
      </c>
      <c r="Q42" s="61">
        <f>SUM(F42:G42)/SUM(B42:C42)-1</f>
        <v>-3.0136797423598871E-3</v>
      </c>
    </row>
    <row r="43" spans="1:17" x14ac:dyDescent="0.25">
      <c r="A43" s="51" t="s">
        <v>964</v>
      </c>
      <c r="B43" s="53">
        <f t="shared" ref="B43:G43" si="14">B25/B34</f>
        <v>16776.734693877552</v>
      </c>
      <c r="C43" s="53">
        <f t="shared" si="14"/>
        <v>18802.8</v>
      </c>
      <c r="D43" s="53">
        <f t="shared" si="14"/>
        <v>11288.5</v>
      </c>
      <c r="E43" s="53">
        <f t="shared" si="14"/>
        <v>13331.377358490567</v>
      </c>
      <c r="F43" s="53">
        <f t="shared" si="14"/>
        <v>16137.094339622641</v>
      </c>
      <c r="G43" s="53">
        <f t="shared" si="14"/>
        <v>19305.64</v>
      </c>
      <c r="H43" s="54"/>
      <c r="I43" s="53">
        <f>F43-B43</f>
        <v>-639.64035425491056</v>
      </c>
      <c r="J43" s="56">
        <f>F43/B43-1</f>
        <v>-3.8126629879194462E-2</v>
      </c>
      <c r="K43" s="26"/>
      <c r="L43" s="26"/>
      <c r="M43" s="53">
        <f>K43-G43</f>
        <v>-19305.64</v>
      </c>
      <c r="N43" s="56">
        <f>K43/G43-1</f>
        <v>-1</v>
      </c>
      <c r="P43" s="53">
        <f>SUM(P39:P42)</f>
        <v>-873.50331861120867</v>
      </c>
      <c r="Q43" s="62">
        <f>SUM(F43:G43)/SUM(B43:C43)-1</f>
        <v>-3.8449169004575179E-3</v>
      </c>
    </row>
    <row r="46" spans="1:17" x14ac:dyDescent="0.25">
      <c r="A46" s="72"/>
      <c r="B46" s="72"/>
      <c r="C46" s="72"/>
      <c r="D46"/>
    </row>
    <row r="47" spans="1:17" x14ac:dyDescent="0.25">
      <c r="A47" s="47"/>
      <c r="B47"/>
      <c r="C47"/>
      <c r="D47"/>
    </row>
    <row r="48" spans="1:17" x14ac:dyDescent="0.25">
      <c r="A48" s="47"/>
      <c r="B48"/>
      <c r="C48"/>
      <c r="D48"/>
    </row>
    <row r="50" spans="3:3" x14ac:dyDescent="0.25">
      <c r="C50" s="47" t="s">
        <v>966</v>
      </c>
    </row>
  </sheetData>
  <sortState xmlns:xlrd2="http://schemas.microsoft.com/office/spreadsheetml/2017/richdata2" ref="J20:P24">
    <sortCondition descending="1" ref="J20:J24"/>
  </sortState>
  <mergeCells count="16">
    <mergeCell ref="B1:G1"/>
    <mergeCell ref="M19:N19"/>
    <mergeCell ref="M28:N28"/>
    <mergeCell ref="I28:J28"/>
    <mergeCell ref="P28:Q28"/>
    <mergeCell ref="B2:C2"/>
    <mergeCell ref="M37:N37"/>
    <mergeCell ref="H9:I9"/>
    <mergeCell ref="H8:I8"/>
    <mergeCell ref="I19:J19"/>
    <mergeCell ref="A46:C46"/>
    <mergeCell ref="C8:D8"/>
    <mergeCell ref="C9:D9"/>
    <mergeCell ref="I37:J37"/>
    <mergeCell ref="P37:Q37"/>
    <mergeCell ref="P19:Q19"/>
  </mergeCells>
  <phoneticPr fontId="15" type="noConversion"/>
  <printOptions horizontalCentered="1"/>
  <pageMargins left="0.82677165354330717" right="0.23622047244094491" top="1.1417322834645669" bottom="0.94488188976377963" header="0.51181102362204722" footer="0.31496062992125984"/>
  <pageSetup scale="47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99534B4F-FBB6-4177-89F5-D066CF47C77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D11</xm:sqref>
        </x14:conditionalFormatting>
        <x14:conditionalFormatting xmlns:xm="http://schemas.microsoft.com/office/excel/2006/main">
          <x14:cfRule type="iconSet" priority="14" id="{471A8919-26B7-4632-BCDF-189E45E04A3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D10:D12</xm:sqref>
        </x14:conditionalFormatting>
        <x14:conditionalFormatting xmlns:xm="http://schemas.microsoft.com/office/excel/2006/main">
          <x14:cfRule type="iconSet" priority="10" id="{A3393597-FAFC-4DA7-B9D1-9F12172CC2C2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I11</xm:sqref>
        </x14:conditionalFormatting>
        <x14:conditionalFormatting xmlns:xm="http://schemas.microsoft.com/office/excel/2006/main">
          <x14:cfRule type="iconSet" priority="11" id="{75425D92-EDC5-44EE-AA6F-F3255A65223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I10:I12</xm:sqref>
        </x14:conditionalFormatting>
        <x14:conditionalFormatting xmlns:xm="http://schemas.microsoft.com/office/excel/2006/main">
          <x14:cfRule type="iconSet" priority="9" id="{C38F1B6A-9A07-4438-ACF5-AC0E2E7E811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J21:J25</xm:sqref>
        </x14:conditionalFormatting>
        <x14:conditionalFormatting xmlns:xm="http://schemas.microsoft.com/office/excel/2006/main">
          <x14:cfRule type="iconSet" priority="8" id="{8CAC9B0F-0C3D-4A28-83C7-DE783DF38B0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Q21:Q25</xm:sqref>
        </x14:conditionalFormatting>
        <x14:conditionalFormatting xmlns:xm="http://schemas.microsoft.com/office/excel/2006/main">
          <x14:cfRule type="iconSet" priority="7" id="{058DEBB9-BD51-4A71-ADF3-F28ADFB76F8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J30:J34</xm:sqref>
        </x14:conditionalFormatting>
        <x14:conditionalFormatting xmlns:xm="http://schemas.microsoft.com/office/excel/2006/main">
          <x14:cfRule type="iconSet" priority="6" id="{602684EF-110A-4FFD-AAB6-30F41DEA939A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Q30:Q34</xm:sqref>
        </x14:conditionalFormatting>
        <x14:conditionalFormatting xmlns:xm="http://schemas.microsoft.com/office/excel/2006/main">
          <x14:cfRule type="iconSet" priority="5" id="{7B461B3F-A46D-4134-9BCC-3B74F6EFFE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J39:J43</xm:sqref>
        </x14:conditionalFormatting>
        <x14:conditionalFormatting xmlns:xm="http://schemas.microsoft.com/office/excel/2006/main">
          <x14:cfRule type="iconSet" priority="4" id="{6CC0B0D3-C1D3-4FFC-B9DA-A1CA2ED6D71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Q39:Q43</xm:sqref>
        </x14:conditionalFormatting>
        <x14:conditionalFormatting xmlns:xm="http://schemas.microsoft.com/office/excel/2006/main">
          <x14:cfRule type="iconSet" priority="3" id="{EF0DDEFD-25E3-4833-B3F2-10829CE9A170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N21:N25</xm:sqref>
        </x14:conditionalFormatting>
        <x14:conditionalFormatting xmlns:xm="http://schemas.microsoft.com/office/excel/2006/main">
          <x14:cfRule type="iconSet" priority="2" id="{F928C7C4-B726-4AE0-A9BA-23CF149E25F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N30:N34</xm:sqref>
        </x14:conditionalFormatting>
        <x14:conditionalFormatting xmlns:xm="http://schemas.microsoft.com/office/excel/2006/main">
          <x14:cfRule type="iconSet" priority="1" id="{2CC5DCF3-702C-4AEE-88A8-B4BAE068E91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N39:N43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7D3E3-96AD-4995-AB14-89BDAD877F5B}">
  <dimension ref="A3:U128"/>
  <sheetViews>
    <sheetView zoomScale="115" zoomScaleNormal="115" workbookViewId="0">
      <selection activeCell="J32" sqref="J32:P36"/>
    </sheetView>
  </sheetViews>
  <sheetFormatPr defaultRowHeight="13.2" x14ac:dyDescent="0.25"/>
  <cols>
    <col min="1" max="1" width="10.6640625" customWidth="1"/>
    <col min="2" max="2" width="13.6640625" customWidth="1"/>
    <col min="3" max="3" width="8.21875" bestFit="1" customWidth="1"/>
    <col min="4" max="4" width="16.6640625" customWidth="1"/>
    <col min="5" max="5" width="12.6640625" customWidth="1"/>
    <col min="6" max="6" width="9.6640625" customWidth="1"/>
    <col min="7" max="7" width="9.44140625" customWidth="1"/>
    <col min="8" max="8" width="9.33203125" bestFit="1" customWidth="1"/>
    <col min="9" max="9" width="8.109375" bestFit="1" customWidth="1"/>
    <col min="10" max="11" width="9.109375" bestFit="1" customWidth="1"/>
    <col min="12" max="12" width="8.44140625" bestFit="1" customWidth="1"/>
    <col min="13" max="13" width="7.44140625" customWidth="1"/>
    <col min="14" max="15" width="7.44140625" bestFit="1" customWidth="1"/>
    <col min="16" max="16" width="8.44140625" bestFit="1" customWidth="1"/>
    <col min="17" max="17" width="7.44140625" bestFit="1" customWidth="1"/>
    <col min="18" max="18" width="14.77734375" customWidth="1"/>
    <col min="19" max="19" width="8.44140625" bestFit="1" customWidth="1"/>
    <col min="20" max="20" width="14.6640625" customWidth="1"/>
    <col min="21" max="21" width="8.44140625" bestFit="1" customWidth="1"/>
    <col min="22" max="22" width="5.5546875" bestFit="1" customWidth="1"/>
    <col min="23" max="24" width="7.44140625" bestFit="1" customWidth="1"/>
    <col min="25" max="25" width="6.44140625" bestFit="1" customWidth="1"/>
    <col min="26" max="26" width="6.5546875" bestFit="1" customWidth="1"/>
    <col min="27" max="27" width="5.5546875" bestFit="1" customWidth="1"/>
    <col min="28" max="28" width="6.44140625" bestFit="1" customWidth="1"/>
    <col min="29" max="29" width="6.5546875" bestFit="1" customWidth="1"/>
    <col min="30" max="30" width="5.5546875" bestFit="1" customWidth="1"/>
    <col min="31" max="32" width="6.5546875" bestFit="1" customWidth="1"/>
    <col min="33" max="33" width="5.44140625" bestFit="1" customWidth="1"/>
    <col min="34" max="34" width="6.44140625" bestFit="1" customWidth="1"/>
    <col min="35" max="35" width="5.5546875" bestFit="1" customWidth="1"/>
    <col min="36" max="36" width="5.44140625" bestFit="1" customWidth="1"/>
    <col min="37" max="38" width="6.44140625" bestFit="1" customWidth="1"/>
    <col min="39" max="39" width="6.5546875" bestFit="1" customWidth="1"/>
    <col min="40" max="40" width="5.5546875" bestFit="1" customWidth="1"/>
    <col min="41" max="41" width="6.5546875" bestFit="1" customWidth="1"/>
    <col min="42" max="42" width="6.44140625" bestFit="1" customWidth="1"/>
    <col min="43" max="43" width="5.44140625" bestFit="1" customWidth="1"/>
    <col min="44" max="44" width="5.5546875" bestFit="1" customWidth="1"/>
    <col min="45" max="47" width="6.44140625" bestFit="1" customWidth="1"/>
    <col min="48" max="48" width="6.5546875" bestFit="1" customWidth="1"/>
    <col min="49" max="50" width="6.44140625" bestFit="1" customWidth="1"/>
    <col min="51" max="52" width="7.44140625" bestFit="1" customWidth="1"/>
    <col min="53" max="54" width="6.44140625" bestFit="1" customWidth="1"/>
    <col min="55" max="55" width="6.5546875" bestFit="1" customWidth="1"/>
    <col min="56" max="58" width="6.44140625" bestFit="1" customWidth="1"/>
    <col min="59" max="100" width="8.44140625" bestFit="1" customWidth="1"/>
    <col min="101" max="102" width="8.109375" bestFit="1" customWidth="1"/>
    <col min="103" max="205" width="8.44140625" bestFit="1" customWidth="1"/>
    <col min="206" max="206" width="9.109375" bestFit="1" customWidth="1"/>
  </cols>
  <sheetData>
    <row r="3" spans="1:6" x14ac:dyDescent="0.25">
      <c r="A3" s="18" t="s">
        <v>937</v>
      </c>
      <c r="B3" s="18" t="s">
        <v>922</v>
      </c>
    </row>
    <row r="4" spans="1:6" ht="26.4" x14ac:dyDescent="0.25">
      <c r="A4" s="18" t="s">
        <v>920</v>
      </c>
      <c r="B4" t="s">
        <v>907</v>
      </c>
      <c r="C4" t="s">
        <v>900</v>
      </c>
      <c r="D4" t="s">
        <v>906</v>
      </c>
      <c r="E4" t="s">
        <v>898</v>
      </c>
      <c r="F4" t="s">
        <v>921</v>
      </c>
    </row>
    <row r="5" spans="1:6" x14ac:dyDescent="0.25">
      <c r="A5" s="19" t="s">
        <v>923</v>
      </c>
      <c r="B5" s="10"/>
      <c r="C5" s="10"/>
      <c r="D5" s="10"/>
      <c r="E5" s="10"/>
    </row>
    <row r="6" spans="1:6" x14ac:dyDescent="0.25">
      <c r="A6" s="22" t="s">
        <v>927</v>
      </c>
      <c r="B6" s="10"/>
      <c r="C6" s="10"/>
      <c r="D6" s="10"/>
      <c r="E6" s="10"/>
      <c r="F6" s="10"/>
    </row>
    <row r="7" spans="1:6" x14ac:dyDescent="0.25">
      <c r="A7" s="23" t="s">
        <v>931</v>
      </c>
      <c r="B7" s="10">
        <v>28971</v>
      </c>
      <c r="C7" s="10">
        <v>42547</v>
      </c>
      <c r="D7" s="10">
        <v>19559</v>
      </c>
      <c r="E7" s="10">
        <v>154091</v>
      </c>
      <c r="F7">
        <v>245168</v>
      </c>
    </row>
    <row r="8" spans="1:6" x14ac:dyDescent="0.25">
      <c r="A8" s="23" t="s">
        <v>932</v>
      </c>
      <c r="B8" s="10">
        <v>30054</v>
      </c>
      <c r="C8" s="10">
        <v>51679</v>
      </c>
      <c r="D8" s="10">
        <v>23950</v>
      </c>
      <c r="E8" s="10">
        <v>163847</v>
      </c>
      <c r="F8">
        <v>269530</v>
      </c>
    </row>
    <row r="9" spans="1:6" x14ac:dyDescent="0.25">
      <c r="A9" s="23" t="s">
        <v>933</v>
      </c>
      <c r="B9" s="10">
        <v>36711</v>
      </c>
      <c r="C9" s="10">
        <v>53626</v>
      </c>
      <c r="D9" s="10">
        <v>25544</v>
      </c>
      <c r="E9" s="10">
        <v>191481</v>
      </c>
      <c r="F9">
        <v>307362</v>
      </c>
    </row>
    <row r="10" spans="1:6" x14ac:dyDescent="0.25">
      <c r="A10" s="22" t="s">
        <v>928</v>
      </c>
      <c r="B10" s="10"/>
      <c r="C10" s="10"/>
      <c r="D10" s="10"/>
      <c r="E10" s="10"/>
      <c r="F10" s="10"/>
    </row>
    <row r="11" spans="1:6" x14ac:dyDescent="0.25">
      <c r="A11" s="23" t="s">
        <v>934</v>
      </c>
      <c r="B11" s="10">
        <v>40578</v>
      </c>
      <c r="C11" s="10">
        <v>68283</v>
      </c>
      <c r="D11" s="10">
        <v>32491</v>
      </c>
      <c r="E11" s="10">
        <v>219938</v>
      </c>
      <c r="F11">
        <v>361290</v>
      </c>
    </row>
    <row r="12" spans="1:6" x14ac:dyDescent="0.25">
      <c r="A12" s="23" t="s">
        <v>935</v>
      </c>
      <c r="B12" s="10">
        <v>40205</v>
      </c>
      <c r="C12" s="10">
        <v>59158</v>
      </c>
      <c r="D12" s="10">
        <v>28176</v>
      </c>
      <c r="E12" s="10">
        <v>210161</v>
      </c>
      <c r="F12">
        <v>337700</v>
      </c>
    </row>
    <row r="13" spans="1:6" x14ac:dyDescent="0.25">
      <c r="A13" s="23" t="s">
        <v>936</v>
      </c>
      <c r="B13" s="10">
        <v>26555</v>
      </c>
      <c r="C13" s="10">
        <v>46125</v>
      </c>
      <c r="D13" s="10">
        <v>21951</v>
      </c>
      <c r="E13" s="10">
        <v>146519</v>
      </c>
      <c r="F13">
        <v>241150</v>
      </c>
    </row>
    <row r="14" spans="1:6" x14ac:dyDescent="0.25">
      <c r="A14" s="22" t="s">
        <v>929</v>
      </c>
      <c r="B14" s="10">
        <v>69198</v>
      </c>
      <c r="C14" s="10">
        <v>103536</v>
      </c>
      <c r="D14" s="10">
        <v>50574</v>
      </c>
      <c r="E14" s="10">
        <v>363694</v>
      </c>
      <c r="F14" s="10">
        <v>587002</v>
      </c>
    </row>
    <row r="15" spans="1:6" x14ac:dyDescent="0.25">
      <c r="A15" s="22" t="s">
        <v>930</v>
      </c>
      <c r="B15" s="10">
        <v>80144</v>
      </c>
      <c r="C15" s="10">
        <v>129264</v>
      </c>
      <c r="D15" s="10">
        <v>65121</v>
      </c>
      <c r="E15" s="10">
        <v>432034</v>
      </c>
      <c r="F15" s="10">
        <v>706563</v>
      </c>
    </row>
    <row r="16" spans="1:6" x14ac:dyDescent="0.25">
      <c r="A16" s="19" t="s">
        <v>925</v>
      </c>
      <c r="B16" s="10"/>
      <c r="C16" s="10"/>
      <c r="D16" s="10"/>
      <c r="E16" s="10"/>
      <c r="F16" s="10"/>
    </row>
    <row r="17" spans="1:21" x14ac:dyDescent="0.25">
      <c r="A17" s="22" t="s">
        <v>927</v>
      </c>
      <c r="B17" s="10"/>
      <c r="C17" s="10"/>
      <c r="D17" s="10"/>
      <c r="E17" s="10"/>
      <c r="F17" s="10"/>
    </row>
    <row r="18" spans="1:21" x14ac:dyDescent="0.25">
      <c r="A18" s="23" t="s">
        <v>931</v>
      </c>
      <c r="B18" s="10">
        <v>31083</v>
      </c>
      <c r="C18" s="10">
        <v>43970</v>
      </c>
      <c r="D18" s="10">
        <v>22187</v>
      </c>
      <c r="E18" s="10">
        <v>161306</v>
      </c>
      <c r="F18">
        <v>258546</v>
      </c>
    </row>
    <row r="19" spans="1:21" x14ac:dyDescent="0.25">
      <c r="A19" s="23" t="s">
        <v>932</v>
      </c>
      <c r="B19" s="10">
        <v>31261</v>
      </c>
      <c r="C19" s="10">
        <v>52546</v>
      </c>
      <c r="D19" s="10">
        <v>25785</v>
      </c>
      <c r="E19" s="10">
        <v>167822</v>
      </c>
      <c r="F19">
        <v>277414</v>
      </c>
    </row>
    <row r="20" spans="1:21" x14ac:dyDescent="0.25">
      <c r="A20" s="23" t="s">
        <v>933</v>
      </c>
      <c r="B20" s="10">
        <v>37434</v>
      </c>
      <c r="C20" s="10">
        <v>53688</v>
      </c>
      <c r="D20" s="10">
        <v>27293</v>
      </c>
      <c r="E20" s="10">
        <v>200891</v>
      </c>
      <c r="F20">
        <v>319306</v>
      </c>
    </row>
    <row r="21" spans="1:21" x14ac:dyDescent="0.25">
      <c r="A21" s="22" t="s">
        <v>928</v>
      </c>
      <c r="B21" s="10"/>
      <c r="C21" s="10"/>
      <c r="D21" s="10"/>
      <c r="E21" s="10"/>
      <c r="F21" s="10"/>
    </row>
    <row r="22" spans="1:21" x14ac:dyDescent="0.25">
      <c r="A22" s="23" t="s">
        <v>934</v>
      </c>
      <c r="B22" s="10">
        <v>40800</v>
      </c>
      <c r="C22" s="10">
        <v>69515</v>
      </c>
      <c r="D22" s="10">
        <v>32779</v>
      </c>
      <c r="E22" s="10">
        <v>228868</v>
      </c>
      <c r="F22">
        <v>371962</v>
      </c>
    </row>
    <row r="23" spans="1:21" x14ac:dyDescent="0.25">
      <c r="A23" s="23" t="s">
        <v>935</v>
      </c>
      <c r="B23" s="10">
        <v>41854</v>
      </c>
      <c r="C23" s="10">
        <v>59794</v>
      </c>
      <c r="D23" s="10">
        <v>27631</v>
      </c>
      <c r="E23" s="10">
        <v>216709</v>
      </c>
      <c r="F23">
        <v>345988</v>
      </c>
    </row>
    <row r="24" spans="1:21" x14ac:dyDescent="0.25">
      <c r="A24" s="23" t="s">
        <v>936</v>
      </c>
      <c r="B24" s="10">
        <v>27157</v>
      </c>
      <c r="C24" s="10">
        <v>47029</v>
      </c>
      <c r="D24" s="10">
        <v>22221</v>
      </c>
      <c r="E24" s="10">
        <v>150925</v>
      </c>
      <c r="F24">
        <v>247332</v>
      </c>
    </row>
    <row r="25" spans="1:21" x14ac:dyDescent="0.25">
      <c r="A25" s="19" t="s">
        <v>921</v>
      </c>
      <c r="B25" s="10">
        <v>562005</v>
      </c>
      <c r="C25" s="10">
        <v>880760</v>
      </c>
      <c r="D25" s="10">
        <v>425262</v>
      </c>
      <c r="E25" s="10">
        <v>3008286</v>
      </c>
      <c r="F25" s="10">
        <v>4876313</v>
      </c>
    </row>
    <row r="29" spans="1:21" ht="26.4" customHeight="1" x14ac:dyDescent="0.25">
      <c r="J29" s="80" t="s">
        <v>942</v>
      </c>
      <c r="K29" s="80"/>
      <c r="L29" s="80"/>
      <c r="M29" s="80"/>
      <c r="N29" s="80"/>
      <c r="O29" s="80"/>
      <c r="P29" s="80"/>
    </row>
    <row r="30" spans="1:21" x14ac:dyDescent="0.25">
      <c r="A30" s="18" t="s">
        <v>937</v>
      </c>
      <c r="B30" s="18" t="s">
        <v>922</v>
      </c>
      <c r="J30" s="30"/>
      <c r="K30" s="79" t="s">
        <v>938</v>
      </c>
      <c r="L30" s="79"/>
      <c r="M30" s="31"/>
      <c r="N30" s="31"/>
      <c r="O30" s="79" t="s">
        <v>941</v>
      </c>
      <c r="P30" s="79"/>
    </row>
    <row r="31" spans="1:21" ht="26.4" x14ac:dyDescent="0.25">
      <c r="B31" t="s">
        <v>923</v>
      </c>
      <c r="F31" t="s">
        <v>925</v>
      </c>
      <c r="H31" t="s">
        <v>921</v>
      </c>
      <c r="J31" s="32"/>
      <c r="K31" s="28" t="s">
        <v>939</v>
      </c>
      <c r="L31" s="28" t="s">
        <v>940</v>
      </c>
      <c r="M31" s="28"/>
      <c r="N31" s="28"/>
      <c r="O31" s="29" t="s">
        <v>939</v>
      </c>
      <c r="P31" s="28" t="s">
        <v>940</v>
      </c>
      <c r="R31" s="37" t="s">
        <v>945</v>
      </c>
      <c r="S31" s="37"/>
      <c r="T31" s="37" t="s">
        <v>943</v>
      </c>
      <c r="U31" s="37" t="s">
        <v>944</v>
      </c>
    </row>
    <row r="32" spans="1:21" x14ac:dyDescent="0.25">
      <c r="A32" s="18" t="s">
        <v>920</v>
      </c>
      <c r="B32" t="s">
        <v>927</v>
      </c>
      <c r="C32" t="s">
        <v>928</v>
      </c>
      <c r="D32" t="s">
        <v>929</v>
      </c>
      <c r="E32" t="s">
        <v>930</v>
      </c>
      <c r="F32" t="s">
        <v>927</v>
      </c>
      <c r="G32" t="s">
        <v>928</v>
      </c>
      <c r="J32" s="36" t="s">
        <v>907</v>
      </c>
      <c r="K32" s="10">
        <f>F33-B33</f>
        <v>20600</v>
      </c>
      <c r="L32" s="24">
        <f>F33/B33-1</f>
        <v>4.0438224722674221E-2</v>
      </c>
      <c r="O32" s="10">
        <f>G33-C33</f>
        <v>19884</v>
      </c>
      <c r="P32" s="24">
        <f>G33/C33-1</f>
        <v>3.4483835051975387E-2</v>
      </c>
      <c r="R32" s="38">
        <f>C33/(1-L32)</f>
        <v>600918.05953123746</v>
      </c>
      <c r="S32" s="40">
        <f>R32/R$36</f>
        <v>0.61336055121642019</v>
      </c>
      <c r="T32" s="39">
        <f>R32-G33</f>
        <v>4416.0595312374644</v>
      </c>
      <c r="U32" s="40">
        <f>T32/$T$36</f>
        <v>0.30598596603620037</v>
      </c>
    </row>
    <row r="33" spans="1:21" x14ac:dyDescent="0.25">
      <c r="A33" s="19" t="s">
        <v>898</v>
      </c>
      <c r="B33" s="10">
        <v>509419</v>
      </c>
      <c r="C33" s="10">
        <v>576618</v>
      </c>
      <c r="D33" s="10">
        <v>363694</v>
      </c>
      <c r="E33" s="10">
        <v>432034</v>
      </c>
      <c r="F33" s="10">
        <v>530019</v>
      </c>
      <c r="G33" s="10">
        <v>596502</v>
      </c>
      <c r="H33" s="10">
        <v>3008286</v>
      </c>
      <c r="J33" s="36" t="s">
        <v>900</v>
      </c>
      <c r="K33" s="10">
        <f>F34-B34</f>
        <v>6212</v>
      </c>
      <c r="L33" s="24">
        <f>F34/B34-1</f>
        <v>8.9959885884755231E-2</v>
      </c>
      <c r="O33" s="10">
        <f>G34-C34</f>
        <v>13</v>
      </c>
      <c r="P33" s="24">
        <f>G34/C34-1</f>
        <v>1.5735069839495353E-4</v>
      </c>
      <c r="R33" s="38">
        <f>C34/(1-L33)</f>
        <v>90785.009054598122</v>
      </c>
      <c r="S33" s="40">
        <f t="shared" ref="S33:S36" si="0">R33/R$36</f>
        <v>9.2664785677025227E-2</v>
      </c>
      <c r="T33" s="39">
        <f>R33-G34</f>
        <v>8154.009054598122</v>
      </c>
      <c r="U33" s="40">
        <f t="shared" ref="U33:U36" si="1">T33/$T$36</f>
        <v>0.56498611941039234</v>
      </c>
    </row>
    <row r="34" spans="1:21" x14ac:dyDescent="0.25">
      <c r="A34" s="19" t="s">
        <v>906</v>
      </c>
      <c r="B34" s="10">
        <v>69053</v>
      </c>
      <c r="C34" s="10">
        <v>82618</v>
      </c>
      <c r="D34" s="10">
        <v>50574</v>
      </c>
      <c r="E34" s="10">
        <v>65121</v>
      </c>
      <c r="F34" s="10">
        <v>75265</v>
      </c>
      <c r="G34" s="10">
        <v>82631</v>
      </c>
      <c r="H34" s="10">
        <v>425262</v>
      </c>
      <c r="J34" s="36" t="s">
        <v>906</v>
      </c>
      <c r="K34" s="10">
        <f>F35-B35</f>
        <v>2352</v>
      </c>
      <c r="L34" s="24">
        <f>F35/B35-1</f>
        <v>1.5907799691583513E-2</v>
      </c>
      <c r="O34" s="10">
        <f>G35-C35</f>
        <v>2772</v>
      </c>
      <c r="P34" s="24">
        <f>G35/C35-1</f>
        <v>1.5970869870827187E-2</v>
      </c>
      <c r="R34" s="38">
        <f>C35/(1-L34)</f>
        <v>176371.68544329898</v>
      </c>
      <c r="S34" s="40">
        <f t="shared" si="0"/>
        <v>0.18002360302976958</v>
      </c>
      <c r="T34" s="39">
        <f>R34-G35</f>
        <v>33.685443298978498</v>
      </c>
      <c r="U34" s="40">
        <f t="shared" si="1"/>
        <v>2.334043016468868E-3</v>
      </c>
    </row>
    <row r="35" spans="1:21" x14ac:dyDescent="0.25">
      <c r="A35" s="19" t="s">
        <v>900</v>
      </c>
      <c r="B35" s="10">
        <v>147852</v>
      </c>
      <c r="C35" s="10">
        <v>173566</v>
      </c>
      <c r="D35" s="10">
        <v>103536</v>
      </c>
      <c r="E35" s="10">
        <v>129264</v>
      </c>
      <c r="F35" s="10">
        <v>150204</v>
      </c>
      <c r="G35" s="10">
        <v>176338</v>
      </c>
      <c r="H35" s="10">
        <v>880760</v>
      </c>
      <c r="J35" s="36" t="s">
        <v>898</v>
      </c>
      <c r="K35" s="10">
        <f>F36-B36</f>
        <v>4042</v>
      </c>
      <c r="L35" s="24">
        <f>F36/B36-1</f>
        <v>4.2220272415810056E-2</v>
      </c>
      <c r="O35" s="10">
        <f>G36-C36</f>
        <v>2473</v>
      </c>
      <c r="P35" s="24">
        <f>G36/C36-1</f>
        <v>2.3039370959026639E-2</v>
      </c>
      <c r="R35" s="38">
        <f>C36/(1-L35)</f>
        <v>112069.60944009421</v>
      </c>
      <c r="S35" s="40">
        <f t="shared" si="0"/>
        <v>0.11439010083073041</v>
      </c>
      <c r="T35" s="39">
        <f>R35-G36</f>
        <v>2258.6094400942093</v>
      </c>
      <c r="U35" s="40">
        <f t="shared" si="1"/>
        <v>0.15649761660528339</v>
      </c>
    </row>
    <row r="36" spans="1:21" x14ac:dyDescent="0.25">
      <c r="A36" s="19" t="s">
        <v>907</v>
      </c>
      <c r="B36" s="10">
        <v>95736</v>
      </c>
      <c r="C36" s="10">
        <v>107338</v>
      </c>
      <c r="D36" s="10">
        <v>69198</v>
      </c>
      <c r="E36" s="10">
        <v>80144</v>
      </c>
      <c r="F36" s="10">
        <v>99778</v>
      </c>
      <c r="G36" s="10">
        <v>109811</v>
      </c>
      <c r="H36" s="10">
        <v>562005</v>
      </c>
      <c r="J36" s="33"/>
      <c r="K36" s="34">
        <f>F37-B37</f>
        <v>33206</v>
      </c>
      <c r="L36" s="35">
        <f>F37/B37-1</f>
        <v>4.0393645232708053E-2</v>
      </c>
      <c r="M36" s="27"/>
      <c r="N36" s="27"/>
      <c r="O36" s="34">
        <f>G37-C37</f>
        <v>25142</v>
      </c>
      <c r="P36" s="35">
        <f>G37/C37-1</f>
        <v>2.6742825536622217E-2</v>
      </c>
      <c r="R36" s="41">
        <f>C37/(1-L36)</f>
        <v>979714.22899547953</v>
      </c>
      <c r="S36" s="40">
        <f t="shared" si="0"/>
        <v>1</v>
      </c>
      <c r="T36" s="41">
        <f>R36-G37</f>
        <v>14432.228995479527</v>
      </c>
      <c r="U36" s="42">
        <f t="shared" si="1"/>
        <v>1</v>
      </c>
    </row>
    <row r="37" spans="1:21" x14ac:dyDescent="0.25">
      <c r="A37" s="19" t="s">
        <v>921</v>
      </c>
      <c r="B37">
        <v>822060</v>
      </c>
      <c r="C37">
        <v>940140</v>
      </c>
      <c r="D37">
        <v>587002</v>
      </c>
      <c r="E37">
        <v>706563</v>
      </c>
      <c r="F37">
        <v>855266</v>
      </c>
      <c r="G37">
        <v>965282</v>
      </c>
      <c r="H37" s="10">
        <v>4876313</v>
      </c>
      <c r="P37" s="24"/>
    </row>
    <row r="43" spans="1:21" x14ac:dyDescent="0.25">
      <c r="A43" s="18" t="s">
        <v>937</v>
      </c>
      <c r="C43" s="18" t="s">
        <v>948</v>
      </c>
      <c r="D43" s="18" t="s">
        <v>949</v>
      </c>
    </row>
    <row r="44" spans="1:21" ht="26.4" x14ac:dyDescent="0.25">
      <c r="C44" t="s">
        <v>923</v>
      </c>
      <c r="D44" t="s">
        <v>923</v>
      </c>
      <c r="E44" t="s">
        <v>923</v>
      </c>
      <c r="F44" t="s">
        <v>923</v>
      </c>
      <c r="G44" t="s">
        <v>924</v>
      </c>
      <c r="H44" t="s">
        <v>925</v>
      </c>
      <c r="I44" t="s">
        <v>925</v>
      </c>
      <c r="J44" t="s">
        <v>926</v>
      </c>
      <c r="K44" t="s">
        <v>921</v>
      </c>
    </row>
    <row r="45" spans="1:21" ht="26.4" x14ac:dyDescent="0.25">
      <c r="A45" s="18" t="s">
        <v>908</v>
      </c>
      <c r="B45" s="18" t="s">
        <v>0</v>
      </c>
      <c r="C45" t="s">
        <v>927</v>
      </c>
      <c r="D45" t="s">
        <v>928</v>
      </c>
      <c r="E45" t="s">
        <v>929</v>
      </c>
      <c r="F45" t="s">
        <v>930</v>
      </c>
      <c r="H45" t="s">
        <v>927</v>
      </c>
      <c r="I45" t="s">
        <v>928</v>
      </c>
    </row>
    <row r="46" spans="1:21" x14ac:dyDescent="0.25">
      <c r="A46" t="s">
        <v>898</v>
      </c>
      <c r="B46" t="s">
        <v>33</v>
      </c>
      <c r="C46">
        <v>3584</v>
      </c>
      <c r="D46">
        <v>3716</v>
      </c>
      <c r="E46">
        <v>2587</v>
      </c>
      <c r="F46">
        <v>2713</v>
      </c>
      <c r="G46">
        <v>12600</v>
      </c>
      <c r="H46">
        <v>3613</v>
      </c>
      <c r="I46">
        <v>3743</v>
      </c>
      <c r="J46">
        <v>7356</v>
      </c>
      <c r="K46">
        <v>19956</v>
      </c>
    </row>
    <row r="47" spans="1:21" x14ac:dyDescent="0.25">
      <c r="A47" t="s">
        <v>898</v>
      </c>
      <c r="B47" t="s">
        <v>49</v>
      </c>
      <c r="D47">
        <v>1342</v>
      </c>
      <c r="E47">
        <v>3824</v>
      </c>
      <c r="F47">
        <v>4213</v>
      </c>
      <c r="G47">
        <v>9379</v>
      </c>
      <c r="H47">
        <v>5531</v>
      </c>
      <c r="I47">
        <v>5817</v>
      </c>
      <c r="J47">
        <v>11348</v>
      </c>
      <c r="K47">
        <v>20727</v>
      </c>
    </row>
    <row r="48" spans="1:21" x14ac:dyDescent="0.25">
      <c r="A48" t="s">
        <v>898</v>
      </c>
      <c r="B48" t="s">
        <v>35</v>
      </c>
      <c r="C48">
        <v>47869</v>
      </c>
      <c r="D48">
        <v>58910</v>
      </c>
      <c r="E48">
        <v>33137</v>
      </c>
      <c r="F48">
        <v>44184</v>
      </c>
      <c r="G48">
        <v>184100</v>
      </c>
      <c r="H48">
        <v>49385</v>
      </c>
      <c r="I48">
        <v>60071</v>
      </c>
      <c r="J48">
        <v>109456</v>
      </c>
      <c r="K48">
        <v>293556</v>
      </c>
    </row>
    <row r="49" spans="1:11" x14ac:dyDescent="0.25">
      <c r="A49" t="s">
        <v>898</v>
      </c>
      <c r="B49" t="s">
        <v>36</v>
      </c>
      <c r="C49">
        <v>57353</v>
      </c>
      <c r="D49">
        <v>65847</v>
      </c>
      <c r="E49">
        <v>40364</v>
      </c>
      <c r="F49">
        <v>48865</v>
      </c>
      <c r="G49">
        <v>212429</v>
      </c>
      <c r="H49">
        <v>58740</v>
      </c>
      <c r="I49">
        <v>67226</v>
      </c>
      <c r="J49">
        <v>125966</v>
      </c>
      <c r="K49">
        <v>338395</v>
      </c>
    </row>
    <row r="50" spans="1:11" x14ac:dyDescent="0.25">
      <c r="A50" t="s">
        <v>898</v>
      </c>
      <c r="B50" t="s">
        <v>3</v>
      </c>
      <c r="C50">
        <v>51543</v>
      </c>
      <c r="D50">
        <v>63438</v>
      </c>
      <c r="E50">
        <v>35691</v>
      </c>
      <c r="F50">
        <v>47581</v>
      </c>
      <c r="G50">
        <v>198253</v>
      </c>
      <c r="H50">
        <v>52266</v>
      </c>
      <c r="I50">
        <v>65834</v>
      </c>
      <c r="J50">
        <v>118100</v>
      </c>
      <c r="K50">
        <v>316353</v>
      </c>
    </row>
    <row r="51" spans="1:11" x14ac:dyDescent="0.25">
      <c r="A51" t="s">
        <v>898</v>
      </c>
      <c r="B51" t="s">
        <v>21</v>
      </c>
      <c r="C51">
        <v>38242</v>
      </c>
      <c r="D51">
        <v>43900</v>
      </c>
      <c r="E51">
        <v>26910</v>
      </c>
      <c r="F51">
        <v>32575</v>
      </c>
      <c r="G51">
        <v>141627</v>
      </c>
      <c r="H51">
        <v>39302</v>
      </c>
      <c r="I51">
        <v>44111</v>
      </c>
      <c r="J51">
        <v>83413</v>
      </c>
      <c r="K51">
        <v>225040</v>
      </c>
    </row>
    <row r="52" spans="1:11" x14ac:dyDescent="0.25">
      <c r="A52" t="s">
        <v>898</v>
      </c>
      <c r="B52" t="s">
        <v>17</v>
      </c>
      <c r="C52">
        <v>68822</v>
      </c>
      <c r="D52">
        <v>79019</v>
      </c>
      <c r="E52">
        <v>48434</v>
      </c>
      <c r="F52">
        <v>58625</v>
      </c>
      <c r="G52">
        <v>254900</v>
      </c>
      <c r="H52">
        <v>69761</v>
      </c>
      <c r="I52">
        <v>81839</v>
      </c>
      <c r="J52">
        <v>151600</v>
      </c>
      <c r="K52">
        <v>406500</v>
      </c>
    </row>
    <row r="53" spans="1:11" x14ac:dyDescent="0.25">
      <c r="A53" t="s">
        <v>898</v>
      </c>
      <c r="B53" t="s">
        <v>51</v>
      </c>
      <c r="C53">
        <v>8078</v>
      </c>
      <c r="D53">
        <v>8367</v>
      </c>
      <c r="E53">
        <v>5826</v>
      </c>
      <c r="F53">
        <v>6094</v>
      </c>
      <c r="G53">
        <v>28365</v>
      </c>
      <c r="H53">
        <v>8296</v>
      </c>
      <c r="I53">
        <v>8401</v>
      </c>
      <c r="J53">
        <v>16697</v>
      </c>
      <c r="K53">
        <v>45062</v>
      </c>
    </row>
    <row r="54" spans="1:11" x14ac:dyDescent="0.25">
      <c r="A54" t="s">
        <v>898</v>
      </c>
      <c r="B54" t="s">
        <v>26</v>
      </c>
      <c r="C54">
        <v>2680</v>
      </c>
      <c r="D54">
        <v>2873</v>
      </c>
      <c r="E54">
        <v>1919</v>
      </c>
      <c r="F54">
        <v>2114</v>
      </c>
      <c r="G54">
        <v>9586</v>
      </c>
      <c r="H54">
        <v>2699</v>
      </c>
      <c r="I54">
        <v>2912</v>
      </c>
      <c r="J54">
        <v>5611</v>
      </c>
      <c r="K54">
        <v>15197</v>
      </c>
    </row>
    <row r="55" spans="1:11" x14ac:dyDescent="0.25">
      <c r="A55" t="s">
        <v>898</v>
      </c>
      <c r="B55" t="s">
        <v>34</v>
      </c>
      <c r="F55">
        <v>2092</v>
      </c>
      <c r="G55">
        <v>2092</v>
      </c>
      <c r="H55">
        <v>3465</v>
      </c>
      <c r="I55">
        <v>4321</v>
      </c>
      <c r="J55">
        <v>7786</v>
      </c>
      <c r="K55">
        <v>9878</v>
      </c>
    </row>
    <row r="56" spans="1:11" x14ac:dyDescent="0.25">
      <c r="A56" t="s">
        <v>898</v>
      </c>
      <c r="B56" t="s">
        <v>38</v>
      </c>
      <c r="C56">
        <v>3809</v>
      </c>
      <c r="D56">
        <v>4363</v>
      </c>
      <c r="E56">
        <v>2684</v>
      </c>
      <c r="F56">
        <v>3246</v>
      </c>
      <c r="G56">
        <v>14102</v>
      </c>
      <c r="H56">
        <v>3775</v>
      </c>
      <c r="I56">
        <v>4424</v>
      </c>
      <c r="J56">
        <v>8199</v>
      </c>
      <c r="K56">
        <v>22301</v>
      </c>
    </row>
    <row r="57" spans="1:11" x14ac:dyDescent="0.25">
      <c r="A57" t="s">
        <v>898</v>
      </c>
      <c r="B57" t="s">
        <v>48</v>
      </c>
      <c r="C57">
        <v>5024</v>
      </c>
      <c r="D57">
        <v>5769</v>
      </c>
      <c r="E57">
        <v>3536</v>
      </c>
      <c r="F57">
        <v>4278</v>
      </c>
      <c r="G57">
        <v>18607</v>
      </c>
      <c r="H57">
        <v>5035</v>
      </c>
      <c r="I57">
        <v>5895</v>
      </c>
      <c r="J57">
        <v>10930</v>
      </c>
      <c r="K57">
        <v>29537</v>
      </c>
    </row>
    <row r="58" spans="1:11" x14ac:dyDescent="0.25">
      <c r="A58" t="s">
        <v>898</v>
      </c>
      <c r="B58" t="s">
        <v>52</v>
      </c>
      <c r="C58">
        <v>20189</v>
      </c>
      <c r="D58">
        <v>20896</v>
      </c>
      <c r="E58">
        <v>14525</v>
      </c>
      <c r="F58">
        <v>15234</v>
      </c>
      <c r="G58">
        <v>70844</v>
      </c>
      <c r="H58">
        <v>20317</v>
      </c>
      <c r="I58">
        <v>21097</v>
      </c>
      <c r="J58">
        <v>41414</v>
      </c>
      <c r="K58">
        <v>112258</v>
      </c>
    </row>
    <row r="59" spans="1:11" x14ac:dyDescent="0.25">
      <c r="A59" t="s">
        <v>898</v>
      </c>
      <c r="B59" t="s">
        <v>37</v>
      </c>
      <c r="C59">
        <v>3673</v>
      </c>
      <c r="D59">
        <v>4216</v>
      </c>
      <c r="E59">
        <v>2588</v>
      </c>
      <c r="F59">
        <v>3131</v>
      </c>
      <c r="G59">
        <v>13608</v>
      </c>
      <c r="H59">
        <v>3759</v>
      </c>
      <c r="I59">
        <v>1614</v>
      </c>
      <c r="J59">
        <v>5373</v>
      </c>
      <c r="K59">
        <v>18981</v>
      </c>
    </row>
    <row r="60" spans="1:11" x14ac:dyDescent="0.25">
      <c r="A60" t="s">
        <v>898</v>
      </c>
      <c r="B60" t="s">
        <v>7</v>
      </c>
      <c r="C60">
        <v>95153</v>
      </c>
      <c r="D60">
        <v>101946</v>
      </c>
      <c r="E60">
        <v>67976</v>
      </c>
      <c r="F60">
        <v>74763</v>
      </c>
      <c r="G60">
        <v>339838</v>
      </c>
      <c r="H60">
        <v>98412</v>
      </c>
      <c r="I60">
        <v>105213</v>
      </c>
      <c r="J60">
        <v>203625</v>
      </c>
      <c r="K60">
        <v>543463</v>
      </c>
    </row>
    <row r="61" spans="1:11" x14ac:dyDescent="0.25">
      <c r="A61" t="s">
        <v>898</v>
      </c>
      <c r="B61" t="s">
        <v>46</v>
      </c>
      <c r="C61">
        <v>4934</v>
      </c>
      <c r="D61">
        <v>5281</v>
      </c>
      <c r="E61">
        <v>3520</v>
      </c>
      <c r="F61">
        <v>3875</v>
      </c>
      <c r="G61">
        <v>17610</v>
      </c>
      <c r="H61">
        <v>5039</v>
      </c>
      <c r="I61">
        <v>5432</v>
      </c>
      <c r="J61">
        <v>10471</v>
      </c>
      <c r="K61">
        <v>28081</v>
      </c>
    </row>
    <row r="62" spans="1:11" x14ac:dyDescent="0.25">
      <c r="A62" t="s">
        <v>898</v>
      </c>
      <c r="B62" t="s">
        <v>45</v>
      </c>
      <c r="C62">
        <v>4533</v>
      </c>
      <c r="D62">
        <v>5388</v>
      </c>
      <c r="E62">
        <v>3167</v>
      </c>
      <c r="F62">
        <v>4019</v>
      </c>
      <c r="G62">
        <v>17107</v>
      </c>
      <c r="H62">
        <v>4623</v>
      </c>
      <c r="I62">
        <v>5591</v>
      </c>
      <c r="J62">
        <v>10214</v>
      </c>
      <c r="K62">
        <v>27321</v>
      </c>
    </row>
    <row r="63" spans="1:11" x14ac:dyDescent="0.25">
      <c r="A63" t="s">
        <v>898</v>
      </c>
      <c r="B63" t="s">
        <v>19</v>
      </c>
      <c r="C63">
        <v>1911</v>
      </c>
      <c r="D63">
        <v>2194</v>
      </c>
      <c r="E63">
        <v>1347</v>
      </c>
      <c r="F63">
        <v>1631</v>
      </c>
      <c r="G63">
        <v>7083</v>
      </c>
      <c r="H63">
        <v>1911</v>
      </c>
      <c r="I63">
        <v>2214</v>
      </c>
      <c r="J63">
        <v>4125</v>
      </c>
      <c r="K63">
        <v>11208</v>
      </c>
    </row>
    <row r="64" spans="1:11" x14ac:dyDescent="0.25">
      <c r="A64" t="s">
        <v>898</v>
      </c>
      <c r="B64" t="s">
        <v>47</v>
      </c>
      <c r="C64">
        <v>4798</v>
      </c>
      <c r="D64">
        <v>5696</v>
      </c>
      <c r="E64">
        <v>3354</v>
      </c>
      <c r="F64">
        <v>4261</v>
      </c>
      <c r="G64">
        <v>18109</v>
      </c>
      <c r="H64">
        <v>4844</v>
      </c>
      <c r="I64">
        <v>5860</v>
      </c>
      <c r="J64">
        <v>10704</v>
      </c>
      <c r="K64">
        <v>28813</v>
      </c>
    </row>
    <row r="65" spans="1:11" x14ac:dyDescent="0.25">
      <c r="A65" t="s">
        <v>898</v>
      </c>
      <c r="B65" t="s">
        <v>1</v>
      </c>
      <c r="C65">
        <v>87224</v>
      </c>
      <c r="D65">
        <v>93457</v>
      </c>
      <c r="E65">
        <v>62305</v>
      </c>
      <c r="F65">
        <v>68540</v>
      </c>
      <c r="G65">
        <v>311526</v>
      </c>
      <c r="H65">
        <v>89246</v>
      </c>
      <c r="I65">
        <v>94887</v>
      </c>
      <c r="J65">
        <v>184133</v>
      </c>
      <c r="K65">
        <v>495659</v>
      </c>
    </row>
    <row r="66" spans="1:11" x14ac:dyDescent="0.25">
      <c r="A66" t="s">
        <v>950</v>
      </c>
      <c r="C66" s="10">
        <v>509419</v>
      </c>
      <c r="D66" s="10">
        <v>576618</v>
      </c>
      <c r="E66" s="10">
        <v>363694</v>
      </c>
      <c r="F66" s="10">
        <v>432034</v>
      </c>
      <c r="G66" s="10">
        <v>1881765</v>
      </c>
      <c r="H66" s="10">
        <v>530019</v>
      </c>
      <c r="I66" s="10">
        <v>596502</v>
      </c>
      <c r="J66" s="10">
        <v>1126521</v>
      </c>
      <c r="K66" s="10">
        <v>3008286</v>
      </c>
    </row>
    <row r="67" spans="1:11" x14ac:dyDescent="0.25">
      <c r="A67" t="s">
        <v>900</v>
      </c>
      <c r="B67" t="s">
        <v>22</v>
      </c>
      <c r="C67">
        <v>1974</v>
      </c>
      <c r="D67">
        <v>2425</v>
      </c>
      <c r="E67">
        <v>1362</v>
      </c>
      <c r="F67">
        <v>1821</v>
      </c>
      <c r="G67">
        <v>7582</v>
      </c>
      <c r="H67">
        <v>1992</v>
      </c>
      <c r="I67">
        <v>1737</v>
      </c>
      <c r="J67">
        <v>3729</v>
      </c>
      <c r="K67">
        <v>11311</v>
      </c>
    </row>
    <row r="68" spans="1:11" x14ac:dyDescent="0.25">
      <c r="A68" t="s">
        <v>900</v>
      </c>
      <c r="B68" t="s">
        <v>15</v>
      </c>
      <c r="C68">
        <v>1442</v>
      </c>
      <c r="D68">
        <v>1773</v>
      </c>
      <c r="E68">
        <v>1008</v>
      </c>
      <c r="F68">
        <v>1337</v>
      </c>
      <c r="G68">
        <v>5560</v>
      </c>
      <c r="H68">
        <v>1483</v>
      </c>
      <c r="I68">
        <v>1826</v>
      </c>
      <c r="J68">
        <v>3309</v>
      </c>
      <c r="K68">
        <v>8869</v>
      </c>
    </row>
    <row r="69" spans="1:11" x14ac:dyDescent="0.25">
      <c r="A69" t="s">
        <v>900</v>
      </c>
      <c r="B69" t="s">
        <v>31</v>
      </c>
      <c r="C69">
        <v>3070</v>
      </c>
      <c r="D69">
        <v>3648</v>
      </c>
      <c r="E69">
        <v>2149</v>
      </c>
      <c r="F69">
        <v>2719</v>
      </c>
      <c r="G69">
        <v>11586</v>
      </c>
      <c r="H69">
        <v>3086</v>
      </c>
      <c r="I69">
        <v>3722</v>
      </c>
      <c r="J69">
        <v>6808</v>
      </c>
      <c r="K69">
        <v>18394</v>
      </c>
    </row>
    <row r="70" spans="1:11" x14ac:dyDescent="0.25">
      <c r="A70" t="s">
        <v>900</v>
      </c>
      <c r="B70" t="s">
        <v>27</v>
      </c>
      <c r="C70">
        <v>62302</v>
      </c>
      <c r="D70">
        <v>69102</v>
      </c>
      <c r="E70">
        <v>44184</v>
      </c>
      <c r="F70">
        <v>50976</v>
      </c>
      <c r="G70">
        <v>226564</v>
      </c>
      <c r="H70">
        <v>63613</v>
      </c>
      <c r="I70">
        <v>71175</v>
      </c>
      <c r="J70">
        <v>134788</v>
      </c>
      <c r="K70">
        <v>361352</v>
      </c>
    </row>
    <row r="71" spans="1:11" x14ac:dyDescent="0.25">
      <c r="A71" t="s">
        <v>900</v>
      </c>
      <c r="B71" t="s">
        <v>18</v>
      </c>
      <c r="C71">
        <v>1877</v>
      </c>
      <c r="D71">
        <v>1932</v>
      </c>
      <c r="E71">
        <v>1352</v>
      </c>
      <c r="F71">
        <v>1420</v>
      </c>
      <c r="G71">
        <v>6581</v>
      </c>
      <c r="H71">
        <v>1891</v>
      </c>
      <c r="I71">
        <v>1943</v>
      </c>
      <c r="J71">
        <v>3834</v>
      </c>
      <c r="K71">
        <v>10415</v>
      </c>
    </row>
    <row r="72" spans="1:11" x14ac:dyDescent="0.25">
      <c r="A72" t="s">
        <v>900</v>
      </c>
      <c r="B72" t="s">
        <v>20</v>
      </c>
      <c r="C72">
        <v>73638</v>
      </c>
      <c r="D72">
        <v>90624</v>
      </c>
      <c r="E72">
        <v>50984</v>
      </c>
      <c r="F72">
        <v>67962</v>
      </c>
      <c r="G72">
        <v>283208</v>
      </c>
      <c r="H72">
        <v>74564</v>
      </c>
      <c r="I72">
        <v>91867</v>
      </c>
      <c r="J72">
        <v>166431</v>
      </c>
      <c r="K72">
        <v>449639</v>
      </c>
    </row>
    <row r="73" spans="1:11" x14ac:dyDescent="0.25">
      <c r="A73" t="s">
        <v>900</v>
      </c>
      <c r="B73" t="s">
        <v>32</v>
      </c>
      <c r="C73">
        <v>3264</v>
      </c>
      <c r="D73">
        <v>3740</v>
      </c>
      <c r="E73">
        <v>2301</v>
      </c>
      <c r="F73">
        <v>2784</v>
      </c>
      <c r="G73">
        <v>12089</v>
      </c>
      <c r="H73">
        <v>3295</v>
      </c>
      <c r="I73">
        <v>3738</v>
      </c>
      <c r="J73">
        <v>7033</v>
      </c>
      <c r="K73">
        <v>19122</v>
      </c>
    </row>
    <row r="74" spans="1:11" x14ac:dyDescent="0.25">
      <c r="A74" t="s">
        <v>900</v>
      </c>
      <c r="B74" t="s">
        <v>4</v>
      </c>
      <c r="C74">
        <v>285</v>
      </c>
      <c r="D74">
        <v>322</v>
      </c>
      <c r="E74">
        <v>196</v>
      </c>
      <c r="F74">
        <v>245</v>
      </c>
      <c r="G74">
        <v>1048</v>
      </c>
      <c r="H74">
        <v>280</v>
      </c>
      <c r="I74">
        <v>330</v>
      </c>
      <c r="J74">
        <v>610</v>
      </c>
      <c r="K74">
        <v>1658</v>
      </c>
    </row>
    <row r="75" spans="1:11" x14ac:dyDescent="0.25">
      <c r="A75" t="s">
        <v>951</v>
      </c>
      <c r="C75" s="10">
        <v>147852</v>
      </c>
      <c r="D75" s="10">
        <v>173566</v>
      </c>
      <c r="E75" s="10">
        <v>103536</v>
      </c>
      <c r="F75" s="10">
        <v>129264</v>
      </c>
      <c r="G75" s="10">
        <v>554218</v>
      </c>
      <c r="H75" s="10">
        <v>150204</v>
      </c>
      <c r="I75" s="10">
        <v>176338</v>
      </c>
      <c r="J75" s="10">
        <v>326542</v>
      </c>
      <c r="K75" s="10">
        <v>880760</v>
      </c>
    </row>
    <row r="76" spans="1:11" x14ac:dyDescent="0.25">
      <c r="A76" t="s">
        <v>907</v>
      </c>
      <c r="B76" t="s">
        <v>30</v>
      </c>
      <c r="C76">
        <v>3050</v>
      </c>
      <c r="D76">
        <v>3385</v>
      </c>
      <c r="E76">
        <v>2165</v>
      </c>
      <c r="F76">
        <v>2490</v>
      </c>
      <c r="G76">
        <v>11090</v>
      </c>
      <c r="H76">
        <v>3081</v>
      </c>
      <c r="I76">
        <v>3483</v>
      </c>
      <c r="J76">
        <v>6564</v>
      </c>
      <c r="K76">
        <v>17654</v>
      </c>
    </row>
    <row r="77" spans="1:11" x14ac:dyDescent="0.25">
      <c r="A77" t="s">
        <v>907</v>
      </c>
      <c r="B77" t="s">
        <v>25</v>
      </c>
      <c r="C77">
        <v>1725</v>
      </c>
      <c r="D77">
        <v>2813</v>
      </c>
      <c r="E77">
        <v>1724</v>
      </c>
      <c r="F77">
        <v>2087</v>
      </c>
      <c r="G77">
        <v>8349</v>
      </c>
      <c r="H77">
        <v>2487</v>
      </c>
      <c r="I77">
        <v>2885</v>
      </c>
      <c r="J77">
        <v>5372</v>
      </c>
      <c r="K77">
        <v>13721</v>
      </c>
    </row>
    <row r="78" spans="1:11" x14ac:dyDescent="0.25">
      <c r="A78" t="s">
        <v>907</v>
      </c>
      <c r="B78" t="s">
        <v>12</v>
      </c>
      <c r="E78">
        <v>811</v>
      </c>
      <c r="F78">
        <v>896</v>
      </c>
      <c r="G78">
        <v>1707</v>
      </c>
      <c r="H78">
        <v>1132</v>
      </c>
      <c r="I78">
        <v>1254</v>
      </c>
      <c r="J78">
        <v>2386</v>
      </c>
      <c r="K78">
        <v>4093</v>
      </c>
    </row>
    <row r="79" spans="1:11" x14ac:dyDescent="0.25">
      <c r="A79" t="s">
        <v>907</v>
      </c>
      <c r="B79" t="s">
        <v>43</v>
      </c>
      <c r="C79">
        <v>45887</v>
      </c>
      <c r="D79">
        <v>52686</v>
      </c>
      <c r="E79">
        <v>32292</v>
      </c>
      <c r="F79">
        <v>39086</v>
      </c>
      <c r="G79">
        <v>169951</v>
      </c>
      <c r="H79">
        <v>47835</v>
      </c>
      <c r="I79">
        <v>53170</v>
      </c>
      <c r="J79">
        <v>101005</v>
      </c>
      <c r="K79">
        <v>270956</v>
      </c>
    </row>
    <row r="80" spans="1:11" x14ac:dyDescent="0.25">
      <c r="A80" t="s">
        <v>907</v>
      </c>
      <c r="B80" t="s">
        <v>13</v>
      </c>
      <c r="C80">
        <v>1182</v>
      </c>
      <c r="D80">
        <v>1455</v>
      </c>
      <c r="E80">
        <v>823</v>
      </c>
      <c r="F80">
        <v>1096</v>
      </c>
      <c r="G80">
        <v>4556</v>
      </c>
      <c r="H80">
        <v>1193</v>
      </c>
      <c r="I80">
        <v>1459</v>
      </c>
      <c r="J80">
        <v>2652</v>
      </c>
      <c r="K80">
        <v>7208</v>
      </c>
    </row>
    <row r="81" spans="1:11" x14ac:dyDescent="0.25">
      <c r="A81" t="s">
        <v>907</v>
      </c>
      <c r="B81" t="s">
        <v>24</v>
      </c>
      <c r="C81">
        <v>2272</v>
      </c>
      <c r="D81">
        <v>2699</v>
      </c>
      <c r="E81">
        <v>1590</v>
      </c>
      <c r="F81">
        <v>2014</v>
      </c>
      <c r="G81">
        <v>8575</v>
      </c>
      <c r="H81">
        <v>2351</v>
      </c>
      <c r="I81">
        <v>2772</v>
      </c>
      <c r="J81">
        <v>5123</v>
      </c>
      <c r="K81">
        <v>13698</v>
      </c>
    </row>
    <row r="82" spans="1:11" x14ac:dyDescent="0.25">
      <c r="A82" t="s">
        <v>907</v>
      </c>
      <c r="B82" t="s">
        <v>53</v>
      </c>
      <c r="C82">
        <v>28263</v>
      </c>
      <c r="D82">
        <v>29249</v>
      </c>
      <c r="E82">
        <v>20329</v>
      </c>
      <c r="F82">
        <v>21319</v>
      </c>
      <c r="G82">
        <v>99160</v>
      </c>
      <c r="H82">
        <v>28252</v>
      </c>
      <c r="I82">
        <v>29896</v>
      </c>
      <c r="J82">
        <v>58148</v>
      </c>
      <c r="K82">
        <v>157308</v>
      </c>
    </row>
    <row r="83" spans="1:11" x14ac:dyDescent="0.25">
      <c r="A83" t="s">
        <v>907</v>
      </c>
      <c r="B83" t="s">
        <v>10</v>
      </c>
      <c r="C83">
        <v>858</v>
      </c>
      <c r="D83">
        <v>907</v>
      </c>
      <c r="E83">
        <v>622</v>
      </c>
      <c r="F83">
        <v>676</v>
      </c>
      <c r="G83">
        <v>3063</v>
      </c>
      <c r="H83">
        <v>871</v>
      </c>
      <c r="I83">
        <v>921</v>
      </c>
      <c r="J83">
        <v>1792</v>
      </c>
      <c r="K83">
        <v>4855</v>
      </c>
    </row>
    <row r="84" spans="1:11" x14ac:dyDescent="0.25">
      <c r="A84" t="s">
        <v>907</v>
      </c>
      <c r="B84" t="s">
        <v>2</v>
      </c>
      <c r="C84">
        <v>158</v>
      </c>
      <c r="D84">
        <v>155</v>
      </c>
      <c r="E84">
        <v>119</v>
      </c>
      <c r="F84">
        <v>124</v>
      </c>
      <c r="G84">
        <v>556</v>
      </c>
      <c r="H84">
        <v>166</v>
      </c>
      <c r="I84">
        <v>169</v>
      </c>
      <c r="J84">
        <v>335</v>
      </c>
      <c r="K84">
        <v>891</v>
      </c>
    </row>
    <row r="85" spans="1:11" x14ac:dyDescent="0.25">
      <c r="A85" t="s">
        <v>907</v>
      </c>
      <c r="B85" t="s">
        <v>42</v>
      </c>
      <c r="C85">
        <v>4269</v>
      </c>
      <c r="D85">
        <v>5070</v>
      </c>
      <c r="E85">
        <v>2987</v>
      </c>
      <c r="F85">
        <v>3779</v>
      </c>
      <c r="G85">
        <v>16105</v>
      </c>
      <c r="H85">
        <v>4356</v>
      </c>
      <c r="I85">
        <v>5246</v>
      </c>
      <c r="J85">
        <v>9602</v>
      </c>
      <c r="K85">
        <v>25707</v>
      </c>
    </row>
    <row r="86" spans="1:11" x14ac:dyDescent="0.25">
      <c r="A86" t="s">
        <v>907</v>
      </c>
      <c r="B86" t="s">
        <v>29</v>
      </c>
      <c r="C86">
        <v>2911</v>
      </c>
      <c r="D86">
        <v>3228</v>
      </c>
      <c r="E86">
        <v>2065</v>
      </c>
      <c r="F86">
        <v>2382</v>
      </c>
      <c r="G86">
        <v>10586</v>
      </c>
      <c r="H86">
        <v>3001</v>
      </c>
      <c r="I86">
        <v>3255</v>
      </c>
      <c r="J86">
        <v>6256</v>
      </c>
      <c r="K86">
        <v>16842</v>
      </c>
    </row>
    <row r="87" spans="1:11" x14ac:dyDescent="0.25">
      <c r="A87" t="s">
        <v>907</v>
      </c>
      <c r="B87" t="s">
        <v>39</v>
      </c>
      <c r="C87">
        <v>4018</v>
      </c>
      <c r="D87">
        <v>4449</v>
      </c>
      <c r="E87">
        <v>2852</v>
      </c>
      <c r="F87">
        <v>3278</v>
      </c>
      <c r="G87">
        <v>14597</v>
      </c>
      <c r="H87">
        <v>4071</v>
      </c>
      <c r="I87">
        <v>4522</v>
      </c>
      <c r="J87">
        <v>8593</v>
      </c>
      <c r="K87">
        <v>23190</v>
      </c>
    </row>
    <row r="88" spans="1:11" x14ac:dyDescent="0.25">
      <c r="A88" t="s">
        <v>907</v>
      </c>
      <c r="B88" t="s">
        <v>5</v>
      </c>
      <c r="C88">
        <v>438</v>
      </c>
      <c r="D88">
        <v>460</v>
      </c>
      <c r="E88">
        <v>316</v>
      </c>
      <c r="F88">
        <v>339</v>
      </c>
      <c r="G88">
        <v>1553</v>
      </c>
      <c r="H88">
        <v>266</v>
      </c>
      <c r="J88">
        <v>266</v>
      </c>
      <c r="K88">
        <v>1819</v>
      </c>
    </row>
    <row r="89" spans="1:11" x14ac:dyDescent="0.25">
      <c r="A89" t="s">
        <v>907</v>
      </c>
      <c r="B89" t="s">
        <v>9</v>
      </c>
      <c r="C89">
        <v>705</v>
      </c>
      <c r="D89">
        <v>782</v>
      </c>
      <c r="E89">
        <v>503</v>
      </c>
      <c r="F89">
        <v>578</v>
      </c>
      <c r="G89">
        <v>2568</v>
      </c>
      <c r="H89">
        <v>716</v>
      </c>
      <c r="I89">
        <v>779</v>
      </c>
      <c r="J89">
        <v>1495</v>
      </c>
      <c r="K89">
        <v>4063</v>
      </c>
    </row>
    <row r="90" spans="1:11" x14ac:dyDescent="0.25">
      <c r="A90" t="s">
        <v>952</v>
      </c>
      <c r="C90" s="10">
        <v>95736</v>
      </c>
      <c r="D90" s="10">
        <v>107338</v>
      </c>
      <c r="E90" s="10">
        <v>69198</v>
      </c>
      <c r="F90" s="10">
        <v>80144</v>
      </c>
      <c r="G90" s="10">
        <v>352416</v>
      </c>
      <c r="H90" s="10">
        <v>99778</v>
      </c>
      <c r="I90" s="10">
        <v>109811</v>
      </c>
      <c r="J90" s="10">
        <v>209589</v>
      </c>
      <c r="K90" s="10">
        <v>562005</v>
      </c>
    </row>
    <row r="91" spans="1:11" x14ac:dyDescent="0.25">
      <c r="A91" t="s">
        <v>906</v>
      </c>
      <c r="B91" t="s">
        <v>23</v>
      </c>
      <c r="C91">
        <v>884</v>
      </c>
      <c r="D91">
        <v>2418</v>
      </c>
      <c r="E91">
        <v>1623</v>
      </c>
      <c r="F91">
        <v>1781</v>
      </c>
      <c r="G91">
        <v>6706</v>
      </c>
      <c r="H91">
        <v>2315</v>
      </c>
      <c r="I91">
        <v>2453</v>
      </c>
      <c r="J91">
        <v>4768</v>
      </c>
      <c r="K91">
        <v>11474</v>
      </c>
    </row>
    <row r="92" spans="1:11" x14ac:dyDescent="0.25">
      <c r="A92" t="s">
        <v>906</v>
      </c>
      <c r="B92" t="s">
        <v>44</v>
      </c>
      <c r="E92">
        <v>1249</v>
      </c>
      <c r="F92">
        <v>3569</v>
      </c>
      <c r="G92">
        <v>4818</v>
      </c>
      <c r="H92">
        <v>4809</v>
      </c>
      <c r="J92">
        <v>4809</v>
      </c>
      <c r="K92">
        <v>9627</v>
      </c>
    </row>
    <row r="93" spans="1:11" x14ac:dyDescent="0.25">
      <c r="A93" t="s">
        <v>906</v>
      </c>
      <c r="B93" t="s">
        <v>28</v>
      </c>
      <c r="C93">
        <v>2665</v>
      </c>
      <c r="D93">
        <v>3174</v>
      </c>
      <c r="E93">
        <v>1864</v>
      </c>
      <c r="F93">
        <v>2376</v>
      </c>
      <c r="G93">
        <v>10079</v>
      </c>
      <c r="H93">
        <v>2667</v>
      </c>
      <c r="I93">
        <v>3248</v>
      </c>
      <c r="J93">
        <v>5915</v>
      </c>
      <c r="K93">
        <v>15994</v>
      </c>
    </row>
    <row r="94" spans="1:11" x14ac:dyDescent="0.25">
      <c r="A94" t="s">
        <v>906</v>
      </c>
      <c r="B94" t="s">
        <v>6</v>
      </c>
      <c r="C94">
        <v>582</v>
      </c>
      <c r="D94">
        <v>612</v>
      </c>
      <c r="E94">
        <v>406</v>
      </c>
      <c r="F94">
        <v>450</v>
      </c>
      <c r="G94">
        <v>2050</v>
      </c>
      <c r="H94">
        <v>589</v>
      </c>
      <c r="I94">
        <v>615</v>
      </c>
      <c r="J94">
        <v>1204</v>
      </c>
      <c r="K94">
        <v>3254</v>
      </c>
    </row>
    <row r="95" spans="1:11" x14ac:dyDescent="0.25">
      <c r="A95" t="s">
        <v>906</v>
      </c>
      <c r="B95" t="s">
        <v>41</v>
      </c>
      <c r="C95">
        <v>4139</v>
      </c>
      <c r="D95">
        <v>4910</v>
      </c>
      <c r="E95">
        <v>2891</v>
      </c>
      <c r="F95">
        <v>3665</v>
      </c>
      <c r="G95">
        <v>15605</v>
      </c>
      <c r="H95">
        <v>4268</v>
      </c>
      <c r="I95">
        <v>4961</v>
      </c>
      <c r="J95">
        <v>9229</v>
      </c>
      <c r="K95">
        <v>24834</v>
      </c>
    </row>
    <row r="96" spans="1:11" x14ac:dyDescent="0.25">
      <c r="A96" t="s">
        <v>906</v>
      </c>
      <c r="B96" t="s">
        <v>14</v>
      </c>
      <c r="C96">
        <v>1324</v>
      </c>
      <c r="D96">
        <v>1619</v>
      </c>
      <c r="E96">
        <v>913</v>
      </c>
      <c r="F96">
        <v>1211</v>
      </c>
      <c r="G96">
        <v>5067</v>
      </c>
      <c r="H96">
        <v>1336</v>
      </c>
      <c r="I96">
        <v>1636</v>
      </c>
      <c r="J96">
        <v>2972</v>
      </c>
      <c r="K96">
        <v>8039</v>
      </c>
    </row>
    <row r="97" spans="1:11" x14ac:dyDescent="0.25">
      <c r="A97" t="s">
        <v>906</v>
      </c>
      <c r="B97" t="s">
        <v>8</v>
      </c>
      <c r="C97">
        <v>41282</v>
      </c>
      <c r="D97">
        <v>49071</v>
      </c>
      <c r="E97">
        <v>28827</v>
      </c>
      <c r="F97">
        <v>36607</v>
      </c>
      <c r="G97">
        <v>155787</v>
      </c>
      <c r="H97">
        <v>41985</v>
      </c>
      <c r="I97">
        <v>50429</v>
      </c>
      <c r="J97">
        <v>92414</v>
      </c>
      <c r="K97">
        <v>248201</v>
      </c>
    </row>
    <row r="98" spans="1:11" x14ac:dyDescent="0.25">
      <c r="A98" t="s">
        <v>906</v>
      </c>
      <c r="B98" t="s">
        <v>16</v>
      </c>
      <c r="C98">
        <v>1639</v>
      </c>
      <c r="D98">
        <v>1879</v>
      </c>
      <c r="E98">
        <v>1153</v>
      </c>
      <c r="F98">
        <v>1402</v>
      </c>
      <c r="G98">
        <v>6073</v>
      </c>
      <c r="H98">
        <v>483</v>
      </c>
      <c r="J98">
        <v>483</v>
      </c>
      <c r="K98">
        <v>6556</v>
      </c>
    </row>
    <row r="99" spans="1:11" x14ac:dyDescent="0.25">
      <c r="A99" t="s">
        <v>906</v>
      </c>
      <c r="B99" t="s">
        <v>11</v>
      </c>
      <c r="C99">
        <v>982</v>
      </c>
      <c r="D99">
        <v>1079</v>
      </c>
      <c r="E99">
        <v>691</v>
      </c>
      <c r="F99">
        <v>806</v>
      </c>
      <c r="G99">
        <v>3558</v>
      </c>
      <c r="H99">
        <v>996</v>
      </c>
      <c r="I99">
        <v>1088</v>
      </c>
      <c r="J99">
        <v>2084</v>
      </c>
      <c r="K99">
        <v>5642</v>
      </c>
    </row>
    <row r="100" spans="1:11" x14ac:dyDescent="0.25">
      <c r="A100" t="s">
        <v>906</v>
      </c>
      <c r="B100" t="s">
        <v>40</v>
      </c>
      <c r="C100">
        <v>4076</v>
      </c>
      <c r="D100">
        <v>4680</v>
      </c>
      <c r="E100">
        <v>2879</v>
      </c>
      <c r="F100">
        <v>3476</v>
      </c>
      <c r="G100">
        <v>15111</v>
      </c>
      <c r="H100">
        <v>4222</v>
      </c>
      <c r="I100">
        <v>4678</v>
      </c>
      <c r="J100">
        <v>8900</v>
      </c>
      <c r="K100">
        <v>24011</v>
      </c>
    </row>
    <row r="101" spans="1:11" x14ac:dyDescent="0.25">
      <c r="A101" t="s">
        <v>906</v>
      </c>
      <c r="B101" t="s">
        <v>50</v>
      </c>
      <c r="C101">
        <v>11480</v>
      </c>
      <c r="D101">
        <v>13176</v>
      </c>
      <c r="E101">
        <v>8078</v>
      </c>
      <c r="F101">
        <v>9778</v>
      </c>
      <c r="G101">
        <v>42512</v>
      </c>
      <c r="H101">
        <v>11595</v>
      </c>
      <c r="I101">
        <v>13523</v>
      </c>
      <c r="J101">
        <v>25118</v>
      </c>
      <c r="K101">
        <v>67630</v>
      </c>
    </row>
    <row r="102" spans="1:11" ht="26.4" x14ac:dyDescent="0.25">
      <c r="A102" t="s">
        <v>953</v>
      </c>
      <c r="C102" s="10">
        <v>69053</v>
      </c>
      <c r="D102" s="10">
        <v>82618</v>
      </c>
      <c r="E102" s="10">
        <v>50574</v>
      </c>
      <c r="F102" s="10">
        <v>65121</v>
      </c>
      <c r="G102" s="10">
        <v>267366</v>
      </c>
      <c r="H102" s="10">
        <v>75265</v>
      </c>
      <c r="I102" s="10">
        <v>82631</v>
      </c>
      <c r="J102" s="10">
        <v>157896</v>
      </c>
      <c r="K102" s="10">
        <v>425262</v>
      </c>
    </row>
    <row r="103" spans="1:11" x14ac:dyDescent="0.25">
      <c r="A103" t="s">
        <v>921</v>
      </c>
      <c r="C103">
        <v>822060</v>
      </c>
      <c r="D103">
        <v>940140</v>
      </c>
      <c r="E103">
        <v>587002</v>
      </c>
      <c r="F103">
        <v>706563</v>
      </c>
      <c r="G103">
        <v>3055765</v>
      </c>
      <c r="H103">
        <v>855266</v>
      </c>
      <c r="I103">
        <v>965282</v>
      </c>
      <c r="J103" s="10">
        <v>1820548</v>
      </c>
      <c r="K103" s="10">
        <v>4876313</v>
      </c>
    </row>
    <row r="106" spans="1:11" x14ac:dyDescent="0.25">
      <c r="A106" s="26" t="s">
        <v>947</v>
      </c>
    </row>
    <row r="107" spans="1:11" x14ac:dyDescent="0.25">
      <c r="A107" s="20"/>
      <c r="B107" s="20">
        <v>2020</v>
      </c>
      <c r="C107" s="20" t="s">
        <v>923</v>
      </c>
      <c r="D107" s="20" t="s">
        <v>923</v>
      </c>
      <c r="E107" s="20" t="s">
        <v>923</v>
      </c>
      <c r="F107" s="20" t="s">
        <v>925</v>
      </c>
      <c r="G107" s="20" t="s">
        <v>925</v>
      </c>
    </row>
    <row r="108" spans="1:11" ht="26.4" x14ac:dyDescent="0.25">
      <c r="A108" s="21" t="s">
        <v>908</v>
      </c>
      <c r="B108" s="21" t="s">
        <v>927</v>
      </c>
      <c r="C108" s="21" t="s">
        <v>928</v>
      </c>
      <c r="D108" s="21" t="s">
        <v>929</v>
      </c>
      <c r="E108" s="21" t="s">
        <v>930</v>
      </c>
      <c r="F108" s="21" t="s">
        <v>927</v>
      </c>
      <c r="G108" s="21" t="s">
        <v>928</v>
      </c>
    </row>
    <row r="109" spans="1:11" x14ac:dyDescent="0.25">
      <c r="A109" s="2" t="s">
        <v>898</v>
      </c>
      <c r="B109">
        <f>COUNTIFS(C$46:C$101,"&gt;0",$A$46:$A$101,$A109)</f>
        <v>18</v>
      </c>
      <c r="C109">
        <f>COUNTIFS(D$46:D$101,"&gt;0",$A$46:$A$101,$A109)</f>
        <v>19</v>
      </c>
      <c r="D109">
        <f>COUNTIFS(E$46:E$101,"&gt;0",$A$46:$A$101,$A109)</f>
        <v>19</v>
      </c>
      <c r="E109">
        <f>COUNTIFS(F$46:F$101,"&gt;0",$A$46:$A$101,$A109)</f>
        <v>20</v>
      </c>
      <c r="F109">
        <f t="shared" ref="F109:G110" si="2">COUNTIFS(G$46:G$101,"&gt;0",$A$46:$A$101,$A109)</f>
        <v>20</v>
      </c>
      <c r="G109">
        <f t="shared" si="2"/>
        <v>20</v>
      </c>
    </row>
    <row r="110" spans="1:11" x14ac:dyDescent="0.25">
      <c r="A110" s="2" t="s">
        <v>900</v>
      </c>
      <c r="B110">
        <f>COUNTIFS(C$46:C$101,"&gt;0",$A$46:$A$101,$A110)</f>
        <v>8</v>
      </c>
      <c r="C110">
        <f t="shared" ref="C110:F110" si="3">COUNTIFS(D$46:D$101,"&gt;0",$A$46:$A$101,$A110)</f>
        <v>8</v>
      </c>
      <c r="D110">
        <f t="shared" si="3"/>
        <v>8</v>
      </c>
      <c r="E110">
        <f t="shared" si="3"/>
        <v>8</v>
      </c>
      <c r="F110">
        <f t="shared" si="3"/>
        <v>8</v>
      </c>
      <c r="G110">
        <f t="shared" si="2"/>
        <v>8</v>
      </c>
    </row>
    <row r="111" spans="1:11" x14ac:dyDescent="0.25">
      <c r="A111" s="2" t="s">
        <v>907</v>
      </c>
      <c r="B111">
        <f>COUNTIFS(C$46:C$101,"&gt;0",$A$46:$A$101,$A111)</f>
        <v>13</v>
      </c>
      <c r="C111">
        <f t="shared" ref="C111:F111" si="4">COUNTIFS(D$46:D$101,"&gt;0",$A$46:$A$101,$A111)</f>
        <v>13</v>
      </c>
      <c r="D111">
        <f t="shared" si="4"/>
        <v>14</v>
      </c>
      <c r="E111">
        <f t="shared" si="4"/>
        <v>14</v>
      </c>
      <c r="F111">
        <f t="shared" si="4"/>
        <v>14</v>
      </c>
      <c r="G111">
        <f>COUNTIFS(I$46:I$101,"&gt;0",$A$46:$A$101,$A111)</f>
        <v>13</v>
      </c>
    </row>
    <row r="112" spans="1:11" x14ac:dyDescent="0.25">
      <c r="A112" s="43" t="s">
        <v>906</v>
      </c>
      <c r="B112" s="44">
        <f>COUNTIFS(C$46:C$101,"&gt;0",$A$46:$A$101,$A112)</f>
        <v>10</v>
      </c>
      <c r="C112" s="44">
        <f t="shared" ref="C112:F112" si="5">COUNTIFS(D$46:D$101,"&gt;0",$A$46:$A$101,$A112)</f>
        <v>10</v>
      </c>
      <c r="D112" s="44">
        <f t="shared" si="5"/>
        <v>11</v>
      </c>
      <c r="E112" s="44">
        <f t="shared" si="5"/>
        <v>11</v>
      </c>
      <c r="F112" s="44">
        <f t="shared" si="5"/>
        <v>11</v>
      </c>
      <c r="G112">
        <f>COUNTIFS(I$46:I$101,"&gt;0",$A$46:$A$101,$A112)</f>
        <v>9</v>
      </c>
    </row>
    <row r="113" spans="1:8" x14ac:dyDescent="0.25">
      <c r="A113" s="26" t="s">
        <v>946</v>
      </c>
      <c r="B113" s="26">
        <f>SUM(B109:B112)</f>
        <v>49</v>
      </c>
      <c r="C113" s="26">
        <f t="shared" ref="C113:G113" si="6">SUM(C109:C112)</f>
        <v>50</v>
      </c>
      <c r="D113" s="26">
        <f t="shared" si="6"/>
        <v>52</v>
      </c>
      <c r="E113" s="26">
        <f t="shared" si="6"/>
        <v>53</v>
      </c>
      <c r="F113" s="26">
        <f t="shared" si="6"/>
        <v>53</v>
      </c>
      <c r="G113" s="26">
        <f t="shared" si="6"/>
        <v>50</v>
      </c>
    </row>
    <row r="114" spans="1:8" x14ac:dyDescent="0.25">
      <c r="A114" s="26"/>
      <c r="B114" s="26"/>
      <c r="C114" s="26"/>
      <c r="D114" s="26"/>
      <c r="E114" s="26"/>
      <c r="F114" s="26"/>
      <c r="G114" s="26"/>
    </row>
    <row r="115" spans="1:8" x14ac:dyDescent="0.25">
      <c r="A115" s="26" t="s">
        <v>954</v>
      </c>
      <c r="B115" s="26"/>
      <c r="C115" s="26"/>
      <c r="D115" s="26"/>
      <c r="E115" s="26"/>
      <c r="F115" s="26"/>
      <c r="G115" s="26"/>
    </row>
    <row r="117" spans="1:8" x14ac:dyDescent="0.25">
      <c r="A117" s="20"/>
      <c r="B117" s="45">
        <v>2020</v>
      </c>
      <c r="C117" s="45" t="s">
        <v>923</v>
      </c>
      <c r="D117" s="45" t="s">
        <v>923</v>
      </c>
      <c r="E117" s="45" t="s">
        <v>923</v>
      </c>
      <c r="F117" s="45" t="s">
        <v>925</v>
      </c>
      <c r="G117" s="45" t="s">
        <v>925</v>
      </c>
    </row>
    <row r="118" spans="1:8" ht="26.4" x14ac:dyDescent="0.25">
      <c r="A118" s="21" t="s">
        <v>908</v>
      </c>
      <c r="B118" s="46" t="s">
        <v>927</v>
      </c>
      <c r="C118" s="46" t="s">
        <v>928</v>
      </c>
      <c r="D118" s="46" t="s">
        <v>929</v>
      </c>
      <c r="E118" s="46" t="s">
        <v>930</v>
      </c>
      <c r="F118" s="46" t="s">
        <v>927</v>
      </c>
      <c r="G118" s="46" t="s">
        <v>928</v>
      </c>
    </row>
    <row r="119" spans="1:8" x14ac:dyDescent="0.25">
      <c r="A119" s="26" t="s">
        <v>898</v>
      </c>
      <c r="B119" s="10">
        <f>B33/B109</f>
        <v>28301.055555555555</v>
      </c>
      <c r="C119" s="10">
        <f t="shared" ref="C119:G119" si="7">C33/C109</f>
        <v>30348.315789473683</v>
      </c>
      <c r="D119" s="10">
        <f t="shared" si="7"/>
        <v>19141.78947368421</v>
      </c>
      <c r="E119" s="10">
        <f t="shared" si="7"/>
        <v>21601.7</v>
      </c>
      <c r="F119" s="10">
        <f t="shared" si="7"/>
        <v>26500.95</v>
      </c>
      <c r="G119" s="10">
        <f t="shared" si="7"/>
        <v>29825.1</v>
      </c>
      <c r="H119" s="10"/>
    </row>
    <row r="120" spans="1:8" x14ac:dyDescent="0.25">
      <c r="A120" s="26" t="s">
        <v>900</v>
      </c>
      <c r="B120" s="10">
        <f t="shared" ref="B120:G122" si="8">B34/B110</f>
        <v>8631.625</v>
      </c>
      <c r="C120" s="10">
        <f t="shared" si="8"/>
        <v>10327.25</v>
      </c>
      <c r="D120" s="10">
        <f t="shared" si="8"/>
        <v>6321.75</v>
      </c>
      <c r="E120" s="10">
        <f t="shared" si="8"/>
        <v>8140.125</v>
      </c>
      <c r="F120" s="10">
        <f t="shared" si="8"/>
        <v>9408.125</v>
      </c>
      <c r="G120" s="10">
        <f t="shared" si="8"/>
        <v>10328.875</v>
      </c>
      <c r="H120" s="10"/>
    </row>
    <row r="121" spans="1:8" x14ac:dyDescent="0.25">
      <c r="A121" s="26" t="s">
        <v>907</v>
      </c>
      <c r="B121" s="10">
        <f t="shared" si="8"/>
        <v>11373.23076923077</v>
      </c>
      <c r="C121" s="10">
        <f t="shared" si="8"/>
        <v>13351.23076923077</v>
      </c>
      <c r="D121" s="10">
        <f t="shared" si="8"/>
        <v>7395.4285714285716</v>
      </c>
      <c r="E121" s="10">
        <f t="shared" si="8"/>
        <v>9233.1428571428569</v>
      </c>
      <c r="F121" s="10">
        <f t="shared" si="8"/>
        <v>10728.857142857143</v>
      </c>
      <c r="G121" s="10">
        <f t="shared" si="8"/>
        <v>13564.461538461539</v>
      </c>
      <c r="H121" s="10"/>
    </row>
    <row r="122" spans="1:8" x14ac:dyDescent="0.25">
      <c r="A122" s="27" t="s">
        <v>906</v>
      </c>
      <c r="B122" s="10">
        <f t="shared" si="8"/>
        <v>9573.6</v>
      </c>
      <c r="C122" s="10">
        <f t="shared" si="8"/>
        <v>10733.8</v>
      </c>
      <c r="D122" s="10">
        <f t="shared" si="8"/>
        <v>6290.727272727273</v>
      </c>
      <c r="E122" s="10">
        <f t="shared" si="8"/>
        <v>7285.818181818182</v>
      </c>
      <c r="F122" s="10">
        <f t="shared" si="8"/>
        <v>9070.7272727272721</v>
      </c>
      <c r="G122" s="10">
        <f t="shared" si="8"/>
        <v>12201.222222222223</v>
      </c>
      <c r="H122" s="10"/>
    </row>
    <row r="123" spans="1:8" x14ac:dyDescent="0.25">
      <c r="A123" s="26" t="s">
        <v>946</v>
      </c>
      <c r="B123" s="25">
        <f>SUM(B119:B122)</f>
        <v>57879.511324786326</v>
      </c>
      <c r="C123" s="25">
        <f t="shared" ref="C123:G123" si="9">SUM(C119:C122)</f>
        <v>64760.596558704448</v>
      </c>
      <c r="D123" s="25">
        <f t="shared" si="9"/>
        <v>39149.695317840051</v>
      </c>
      <c r="E123" s="25">
        <f t="shared" si="9"/>
        <v>46260.786038961043</v>
      </c>
      <c r="F123" s="25">
        <f t="shared" si="9"/>
        <v>55708.659415584414</v>
      </c>
      <c r="G123" s="25">
        <f t="shared" si="9"/>
        <v>65919.658760683757</v>
      </c>
    </row>
    <row r="125" spans="1:8" x14ac:dyDescent="0.25">
      <c r="B125" s="48" t="s">
        <v>956</v>
      </c>
    </row>
    <row r="126" spans="1:8" x14ac:dyDescent="0.25">
      <c r="A126">
        <v>1</v>
      </c>
      <c r="B126" s="72" t="s">
        <v>957</v>
      </c>
      <c r="C126" s="72"/>
      <c r="D126" s="72"/>
    </row>
    <row r="127" spans="1:8" x14ac:dyDescent="0.25">
      <c r="A127">
        <v>2</v>
      </c>
      <c r="B127" s="47" t="s">
        <v>955</v>
      </c>
    </row>
    <row r="128" spans="1:8" x14ac:dyDescent="0.25">
      <c r="A128">
        <v>3</v>
      </c>
      <c r="B128" s="47" t="s">
        <v>958</v>
      </c>
    </row>
  </sheetData>
  <mergeCells count="4">
    <mergeCell ref="K30:L30"/>
    <mergeCell ref="O30:P30"/>
    <mergeCell ref="J29:P29"/>
    <mergeCell ref="B126:D126"/>
  </mergeCell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S908"/>
  <sheetViews>
    <sheetView workbookViewId="0">
      <selection activeCell="C2" sqref="C2"/>
    </sheetView>
  </sheetViews>
  <sheetFormatPr defaultRowHeight="13.2" x14ac:dyDescent="0.25"/>
  <cols>
    <col min="2" max="2" width="16.21875" style="3" customWidth="1"/>
    <col min="3" max="3" width="13.44140625" customWidth="1"/>
    <col min="4" max="4" width="10.33203125" customWidth="1"/>
    <col min="5" max="5" width="14.77734375" customWidth="1"/>
    <col min="6" max="6" width="14.33203125" customWidth="1"/>
    <col min="8" max="8" width="20.5546875" customWidth="1"/>
    <col min="16" max="16" width="14.88671875" customWidth="1"/>
    <col min="17" max="17" width="12.77734375" customWidth="1"/>
    <col min="18" max="18" width="10.77734375" customWidth="1"/>
  </cols>
  <sheetData>
    <row r="1" spans="1:19" x14ac:dyDescent="0.25">
      <c r="A1" t="s">
        <v>0</v>
      </c>
      <c r="B1" s="3" t="s">
        <v>61</v>
      </c>
      <c r="C1" t="s">
        <v>133</v>
      </c>
      <c r="D1" s="6" t="s">
        <v>901</v>
      </c>
      <c r="E1" s="6" t="s">
        <v>904</v>
      </c>
      <c r="F1" s="6" t="s">
        <v>908</v>
      </c>
      <c r="G1" s="6" t="s">
        <v>909</v>
      </c>
      <c r="H1" s="6" t="s">
        <v>919</v>
      </c>
      <c r="Q1" s="2" t="s">
        <v>910</v>
      </c>
      <c r="R1" s="2" t="s">
        <v>911</v>
      </c>
      <c r="S1" s="2" t="s">
        <v>912</v>
      </c>
    </row>
    <row r="2" spans="1:19" x14ac:dyDescent="0.25">
      <c r="A2" s="1" t="s">
        <v>23</v>
      </c>
      <c r="B2" s="3">
        <v>43921</v>
      </c>
      <c r="C2" s="4">
        <v>884</v>
      </c>
      <c r="D2" s="4">
        <f>LEN(Volumedata[[#This Row],[CLID]])</f>
        <v>7</v>
      </c>
      <c r="E2" s="4" t="s">
        <v>55</v>
      </c>
      <c r="F2" s="4" t="s">
        <v>906</v>
      </c>
      <c r="G2" s="4" t="s">
        <v>913</v>
      </c>
      <c r="H2" s="4" t="str">
        <f>VLOOKUP(Volumedata[[#This Row],[Date]],Table1[#All],3,TRUE)</f>
        <v>Q1 2020</v>
      </c>
      <c r="Q2" s="12">
        <v>43831</v>
      </c>
      <c r="R2" s="12">
        <v>43921</v>
      </c>
      <c r="S2" s="14" t="s">
        <v>913</v>
      </c>
    </row>
    <row r="3" spans="1:19" x14ac:dyDescent="0.25">
      <c r="A3" s="1" t="s">
        <v>23</v>
      </c>
      <c r="B3" s="3">
        <v>43951</v>
      </c>
      <c r="C3">
        <v>886</v>
      </c>
      <c r="D3">
        <f>LEN(Volumedata[[#This Row],[CLID]])</f>
        <v>7</v>
      </c>
      <c r="E3" t="s">
        <v>55</v>
      </c>
      <c r="F3" s="4" t="s">
        <v>906</v>
      </c>
      <c r="G3" s="4" t="s">
        <v>914</v>
      </c>
      <c r="H3" s="4" t="str">
        <f>VLOOKUP(Volumedata[[#This Row],[Date]],Table1[#All],3,TRUE)</f>
        <v>Q2 2020</v>
      </c>
      <c r="Q3" s="13">
        <v>43922</v>
      </c>
      <c r="R3" s="12">
        <v>44012</v>
      </c>
      <c r="S3" s="15" t="s">
        <v>914</v>
      </c>
    </row>
    <row r="4" spans="1:19" ht="15" customHeight="1" x14ac:dyDescent="0.25">
      <c r="A4" s="1" t="s">
        <v>23</v>
      </c>
      <c r="B4" s="3">
        <v>43982</v>
      </c>
      <c r="C4">
        <v>968</v>
      </c>
      <c r="D4">
        <f>LEN(Volumedata[[#This Row],[CLID]])</f>
        <v>7</v>
      </c>
      <c r="E4" t="s">
        <v>55</v>
      </c>
      <c r="F4" s="4" t="s">
        <v>906</v>
      </c>
      <c r="G4" s="4" t="s">
        <v>914</v>
      </c>
      <c r="H4" s="4" t="str">
        <f>VLOOKUP(Volumedata[[#This Row],[Date]],Table1[#All],3,TRUE)</f>
        <v>Q2 2020</v>
      </c>
      <c r="Q4" s="13">
        <v>44013</v>
      </c>
      <c r="R4" s="12">
        <v>44104</v>
      </c>
      <c r="S4" s="14" t="s">
        <v>915</v>
      </c>
    </row>
    <row r="5" spans="1:19" x14ac:dyDescent="0.25">
      <c r="A5" s="1" t="s">
        <v>23</v>
      </c>
      <c r="B5" s="3">
        <v>44012</v>
      </c>
      <c r="C5">
        <v>564</v>
      </c>
      <c r="D5">
        <f>LEN(Volumedata[[#This Row],[CLID]])</f>
        <v>7</v>
      </c>
      <c r="E5" t="s">
        <v>55</v>
      </c>
      <c r="F5" s="4" t="s">
        <v>906</v>
      </c>
      <c r="G5" s="4" t="s">
        <v>914</v>
      </c>
      <c r="H5" s="4" t="str">
        <f>VLOOKUP(Volumedata[[#This Row],[Date]],Table1[#All],3,TRUE)</f>
        <v>Q2 2020</v>
      </c>
      <c r="Q5" s="13">
        <v>44105</v>
      </c>
      <c r="R5" s="13">
        <v>44196</v>
      </c>
      <c r="S5" s="15" t="s">
        <v>916</v>
      </c>
    </row>
    <row r="6" spans="1:19" x14ac:dyDescent="0.25">
      <c r="A6" s="1" t="s">
        <v>23</v>
      </c>
      <c r="B6" s="3">
        <v>44043</v>
      </c>
      <c r="C6">
        <v>648</v>
      </c>
      <c r="D6">
        <f>LEN(Volumedata[[#This Row],[CLID]])</f>
        <v>7</v>
      </c>
      <c r="E6" t="s">
        <v>55</v>
      </c>
      <c r="F6" s="4" t="s">
        <v>906</v>
      </c>
      <c r="G6" s="4" t="s">
        <v>915</v>
      </c>
      <c r="H6" s="4" t="str">
        <f>VLOOKUP(Volumedata[[#This Row],[Date]],Table1[#All],3,TRUE)</f>
        <v>Q3 2020</v>
      </c>
      <c r="Q6" s="13">
        <v>44197</v>
      </c>
      <c r="R6" s="12">
        <v>44286</v>
      </c>
      <c r="S6" s="14" t="s">
        <v>918</v>
      </c>
    </row>
    <row r="7" spans="1:19" x14ac:dyDescent="0.25">
      <c r="A7" s="1" t="s">
        <v>23</v>
      </c>
      <c r="B7" s="3">
        <v>44074</v>
      </c>
      <c r="C7">
        <v>406</v>
      </c>
      <c r="D7">
        <f>LEN(Volumedata[[#This Row],[CLID]])</f>
        <v>7</v>
      </c>
      <c r="E7" t="s">
        <v>55</v>
      </c>
      <c r="F7" s="4" t="s">
        <v>906</v>
      </c>
      <c r="G7" s="4" t="s">
        <v>915</v>
      </c>
      <c r="H7" s="4" t="str">
        <f>VLOOKUP(Volumedata[[#This Row],[Date]],Table1[#All],3,TRUE)</f>
        <v>Q3 2020</v>
      </c>
      <c r="Q7" s="16">
        <v>44287</v>
      </c>
      <c r="R7" s="16">
        <v>44377</v>
      </c>
      <c r="S7" s="17" t="s">
        <v>917</v>
      </c>
    </row>
    <row r="8" spans="1:19" x14ac:dyDescent="0.25">
      <c r="A8" s="1" t="s">
        <v>23</v>
      </c>
      <c r="B8" s="3">
        <v>44104</v>
      </c>
      <c r="C8">
        <v>569</v>
      </c>
      <c r="D8">
        <f>LEN(Volumedata[[#This Row],[CLID]])</f>
        <v>7</v>
      </c>
      <c r="E8" t="s">
        <v>55</v>
      </c>
      <c r="F8" s="4" t="s">
        <v>906</v>
      </c>
      <c r="G8" s="4" t="s">
        <v>915</v>
      </c>
      <c r="H8" s="4" t="str">
        <f>VLOOKUP(Volumedata[[#This Row],[Date]],Table1[#All],3,TRUE)</f>
        <v>Q3 2020</v>
      </c>
    </row>
    <row r="9" spans="1:19" x14ac:dyDescent="0.25">
      <c r="A9" s="1" t="s">
        <v>23</v>
      </c>
      <c r="B9" s="3">
        <v>44135</v>
      </c>
      <c r="C9">
        <v>487</v>
      </c>
      <c r="D9">
        <f>LEN(Volumedata[[#This Row],[CLID]])</f>
        <v>7</v>
      </c>
      <c r="E9" t="s">
        <v>55</v>
      </c>
      <c r="F9" s="4" t="s">
        <v>906</v>
      </c>
      <c r="G9" s="4" t="s">
        <v>916</v>
      </c>
      <c r="H9" s="4" t="str">
        <f>VLOOKUP(Volumedata[[#This Row],[Date]],Table1[#All],3,TRUE)</f>
        <v>Q4 2020</v>
      </c>
    </row>
    <row r="10" spans="1:19" x14ac:dyDescent="0.25">
      <c r="A10" s="1" t="s">
        <v>23</v>
      </c>
      <c r="B10" s="3">
        <v>44165</v>
      </c>
      <c r="C10">
        <v>729</v>
      </c>
      <c r="D10">
        <f>LEN(Volumedata[[#This Row],[CLID]])</f>
        <v>7</v>
      </c>
      <c r="E10" t="s">
        <v>55</v>
      </c>
      <c r="F10" s="4" t="s">
        <v>906</v>
      </c>
      <c r="G10" s="4" t="s">
        <v>916</v>
      </c>
      <c r="H10" s="4" t="str">
        <f>VLOOKUP(Volumedata[[#This Row],[Date]],Table1[#All],3,TRUE)</f>
        <v>Q4 2020</v>
      </c>
    </row>
    <row r="11" spans="1:19" x14ac:dyDescent="0.25">
      <c r="A11" s="1" t="s">
        <v>23</v>
      </c>
      <c r="B11" s="3">
        <v>44196</v>
      </c>
      <c r="C11">
        <v>565</v>
      </c>
      <c r="D11">
        <f>LEN(Volumedata[[#This Row],[CLID]])</f>
        <v>7</v>
      </c>
      <c r="E11" t="s">
        <v>55</v>
      </c>
      <c r="F11" s="4" t="s">
        <v>906</v>
      </c>
      <c r="G11" s="4" t="s">
        <v>916</v>
      </c>
      <c r="H11" s="4" t="str">
        <f>VLOOKUP(Volumedata[[#This Row],[Date]],Table1[#All],3,TRUE)</f>
        <v>Q4 2020</v>
      </c>
    </row>
    <row r="12" spans="1:19" x14ac:dyDescent="0.25">
      <c r="A12" s="1" t="s">
        <v>23</v>
      </c>
      <c r="B12" s="3">
        <v>44377</v>
      </c>
      <c r="C12">
        <v>561</v>
      </c>
      <c r="D12">
        <f>LEN(Volumedata[[#This Row],[CLID]])</f>
        <v>7</v>
      </c>
      <c r="E12" t="s">
        <v>55</v>
      </c>
      <c r="F12" s="4" t="s">
        <v>906</v>
      </c>
      <c r="G12" s="4" t="s">
        <v>917</v>
      </c>
      <c r="H12" s="4" t="str">
        <f>VLOOKUP(Volumedata[[#This Row],[Date]],Table1[#All],3,TRUE)</f>
        <v>Q2 2021</v>
      </c>
    </row>
    <row r="13" spans="1:19" x14ac:dyDescent="0.25">
      <c r="A13" s="1" t="s">
        <v>23</v>
      </c>
      <c r="B13" s="3">
        <v>44347</v>
      </c>
      <c r="C13">
        <v>1014</v>
      </c>
      <c r="D13">
        <f>LEN(Volumedata[[#This Row],[CLID]])</f>
        <v>7</v>
      </c>
      <c r="E13" t="s">
        <v>55</v>
      </c>
      <c r="F13" s="4" t="s">
        <v>906</v>
      </c>
      <c r="G13" s="4" t="s">
        <v>917</v>
      </c>
      <c r="H13" s="4" t="str">
        <f>VLOOKUP(Volumedata[[#This Row],[Date]],Table1[#All],3,TRUE)</f>
        <v>Q2 2021</v>
      </c>
    </row>
    <row r="14" spans="1:19" x14ac:dyDescent="0.25">
      <c r="A14" s="1" t="s">
        <v>23</v>
      </c>
      <c r="B14" s="3">
        <v>44316</v>
      </c>
      <c r="C14">
        <v>878</v>
      </c>
      <c r="D14">
        <f>LEN(Volumedata[[#This Row],[CLID]])</f>
        <v>7</v>
      </c>
      <c r="E14" t="s">
        <v>55</v>
      </c>
      <c r="F14" s="4" t="s">
        <v>906</v>
      </c>
      <c r="G14" s="4" t="s">
        <v>917</v>
      </c>
      <c r="H14" s="4" t="str">
        <f>VLOOKUP(Volumedata[[#This Row],[Date]],Table1[#All],3,TRUE)</f>
        <v>Q2 2021</v>
      </c>
    </row>
    <row r="15" spans="1:19" x14ac:dyDescent="0.25">
      <c r="A15" s="1" t="s">
        <v>23</v>
      </c>
      <c r="B15" s="3">
        <v>44286</v>
      </c>
      <c r="C15">
        <v>922</v>
      </c>
      <c r="D15">
        <f>LEN(Volumedata[[#This Row],[CLID]])</f>
        <v>7</v>
      </c>
      <c r="E15" t="s">
        <v>55</v>
      </c>
      <c r="F15" s="4" t="s">
        <v>906</v>
      </c>
      <c r="G15" s="4" t="s">
        <v>918</v>
      </c>
      <c r="H15" s="4" t="str">
        <f>VLOOKUP(Volumedata[[#This Row],[Date]],Table1[#All],3,TRUE)</f>
        <v>Q1 2021</v>
      </c>
    </row>
    <row r="16" spans="1:19" x14ac:dyDescent="0.25">
      <c r="A16" s="1" t="s">
        <v>23</v>
      </c>
      <c r="B16" s="3">
        <v>44255</v>
      </c>
      <c r="C16">
        <v>668</v>
      </c>
      <c r="D16">
        <f>LEN(Volumedata[[#This Row],[CLID]])</f>
        <v>7</v>
      </c>
      <c r="E16" t="s">
        <v>55</v>
      </c>
      <c r="F16" s="4" t="s">
        <v>906</v>
      </c>
      <c r="G16" s="4" t="s">
        <v>918</v>
      </c>
      <c r="H16" s="4" t="str">
        <f>VLOOKUP(Volumedata[[#This Row],[Date]],Table1[#All],3,TRUE)</f>
        <v>Q1 2021</v>
      </c>
    </row>
    <row r="17" spans="1:8" x14ac:dyDescent="0.25">
      <c r="A17" s="1" t="s">
        <v>23</v>
      </c>
      <c r="B17" s="3">
        <v>44227</v>
      </c>
      <c r="C17">
        <v>725</v>
      </c>
      <c r="D17">
        <f>LEN(Volumedata[[#This Row],[CLID]])</f>
        <v>7</v>
      </c>
      <c r="E17" t="s">
        <v>55</v>
      </c>
      <c r="F17" s="4" t="s">
        <v>906</v>
      </c>
      <c r="G17" s="4" t="s">
        <v>918</v>
      </c>
      <c r="H17" s="4" t="str">
        <f>VLOOKUP(Volumedata[[#This Row],[Date]],Table1[#All],3,TRUE)</f>
        <v>Q1 2021</v>
      </c>
    </row>
    <row r="18" spans="1:8" x14ac:dyDescent="0.25">
      <c r="A18" s="1" t="s">
        <v>33</v>
      </c>
      <c r="B18" s="3">
        <v>43861</v>
      </c>
      <c r="C18">
        <v>1194</v>
      </c>
      <c r="D18">
        <f>LEN(Volumedata[[#This Row],[CLID]])</f>
        <v>7</v>
      </c>
      <c r="E18" t="s">
        <v>57</v>
      </c>
      <c r="F18" s="4" t="s">
        <v>898</v>
      </c>
      <c r="G18" s="4" t="s">
        <v>913</v>
      </c>
      <c r="H18" s="4" t="str">
        <f>VLOOKUP(Volumedata[[#This Row],[Date]],Table1[#All],3,TRUE)</f>
        <v>Q1 2020</v>
      </c>
    </row>
    <row r="19" spans="1:8" x14ac:dyDescent="0.25">
      <c r="A19" s="1" t="s">
        <v>33</v>
      </c>
      <c r="B19" s="3">
        <v>43890</v>
      </c>
      <c r="C19">
        <v>942</v>
      </c>
      <c r="D19">
        <f>LEN(Volumedata[[#This Row],[CLID]])</f>
        <v>7</v>
      </c>
      <c r="E19" t="s">
        <v>57</v>
      </c>
      <c r="F19" s="4" t="s">
        <v>898</v>
      </c>
      <c r="G19" s="4" t="s">
        <v>913</v>
      </c>
      <c r="H19" s="4" t="str">
        <f>VLOOKUP(Volumedata[[#This Row],[Date]],Table1[#All],3,TRUE)</f>
        <v>Q1 2020</v>
      </c>
    </row>
    <row r="20" spans="1:8" x14ac:dyDescent="0.25">
      <c r="A20" s="1" t="s">
        <v>33</v>
      </c>
      <c r="B20" s="3">
        <v>43921</v>
      </c>
      <c r="C20">
        <v>1448</v>
      </c>
      <c r="D20">
        <f>LEN(Volumedata[[#This Row],[CLID]])</f>
        <v>7</v>
      </c>
      <c r="E20" t="s">
        <v>57</v>
      </c>
      <c r="F20" s="4" t="s">
        <v>898</v>
      </c>
      <c r="G20" s="4" t="s">
        <v>913</v>
      </c>
      <c r="H20" s="4" t="str">
        <f>VLOOKUP(Volumedata[[#This Row],[Date]],Table1[#All],3,TRUE)</f>
        <v>Q1 2020</v>
      </c>
    </row>
    <row r="21" spans="1:8" x14ac:dyDescent="0.25">
      <c r="A21" s="1" t="s">
        <v>33</v>
      </c>
      <c r="B21" s="3">
        <v>43951</v>
      </c>
      <c r="C21">
        <v>1323</v>
      </c>
      <c r="D21">
        <f>LEN(Volumedata[[#This Row],[CLID]])</f>
        <v>7</v>
      </c>
      <c r="E21" t="s">
        <v>57</v>
      </c>
      <c r="F21" s="4" t="s">
        <v>898</v>
      </c>
      <c r="G21" s="4" t="s">
        <v>914</v>
      </c>
      <c r="H21" s="4" t="str">
        <f>VLOOKUP(Volumedata[[#This Row],[Date]],Table1[#All],3,TRUE)</f>
        <v>Q2 2020</v>
      </c>
    </row>
    <row r="22" spans="1:8" x14ac:dyDescent="0.25">
      <c r="A22" s="1" t="s">
        <v>33</v>
      </c>
      <c r="B22" s="3">
        <v>43982</v>
      </c>
      <c r="C22">
        <v>1573</v>
      </c>
      <c r="D22">
        <f>LEN(Volumedata[[#This Row],[CLID]])</f>
        <v>7</v>
      </c>
      <c r="E22" t="s">
        <v>57</v>
      </c>
      <c r="F22" s="4" t="s">
        <v>898</v>
      </c>
      <c r="G22" s="4" t="s">
        <v>914</v>
      </c>
      <c r="H22" s="4" t="str">
        <f>VLOOKUP(Volumedata[[#This Row],[Date]],Table1[#All],3,TRUE)</f>
        <v>Q2 2020</v>
      </c>
    </row>
    <row r="23" spans="1:8" ht="11.4" customHeight="1" x14ac:dyDescent="0.25">
      <c r="A23" s="1" t="s">
        <v>33</v>
      </c>
      <c r="B23" s="3">
        <v>44012</v>
      </c>
      <c r="C23">
        <v>820</v>
      </c>
      <c r="D23">
        <f>LEN(Volumedata[[#This Row],[CLID]])</f>
        <v>7</v>
      </c>
      <c r="E23" t="s">
        <v>57</v>
      </c>
      <c r="F23" s="4" t="s">
        <v>898</v>
      </c>
      <c r="G23" s="4" t="s">
        <v>914</v>
      </c>
      <c r="H23" s="4" t="str">
        <f>VLOOKUP(Volumedata[[#This Row],[Date]],Table1[#All],3,TRUE)</f>
        <v>Q2 2020</v>
      </c>
    </row>
    <row r="24" spans="1:8" x14ac:dyDescent="0.25">
      <c r="A24" s="1" t="s">
        <v>33</v>
      </c>
      <c r="B24" s="3">
        <v>44043</v>
      </c>
      <c r="C24">
        <v>1069</v>
      </c>
      <c r="D24">
        <f>LEN(Volumedata[[#This Row],[CLID]])</f>
        <v>7</v>
      </c>
      <c r="E24" t="s">
        <v>57</v>
      </c>
      <c r="F24" s="4" t="s">
        <v>898</v>
      </c>
      <c r="G24" s="4" t="s">
        <v>915</v>
      </c>
      <c r="H24" s="4" t="str">
        <f>VLOOKUP(Volumedata[[#This Row],[Date]],Table1[#All],3,TRUE)</f>
        <v>Q3 2020</v>
      </c>
    </row>
    <row r="25" spans="1:8" x14ac:dyDescent="0.25">
      <c r="A25" s="1" t="s">
        <v>33</v>
      </c>
      <c r="B25" s="3">
        <v>44074</v>
      </c>
      <c r="C25">
        <v>571</v>
      </c>
      <c r="D25">
        <f>LEN(Volumedata[[#This Row],[CLID]])</f>
        <v>7</v>
      </c>
      <c r="E25" t="s">
        <v>57</v>
      </c>
      <c r="F25" s="4" t="s">
        <v>898</v>
      </c>
      <c r="G25" s="4" t="s">
        <v>915</v>
      </c>
      <c r="H25" s="4" t="str">
        <f>VLOOKUP(Volumedata[[#This Row],[Date]],Table1[#All],3,TRUE)</f>
        <v>Q3 2020</v>
      </c>
    </row>
    <row r="26" spans="1:8" x14ac:dyDescent="0.25">
      <c r="A26" s="1" t="s">
        <v>33</v>
      </c>
      <c r="B26" s="3">
        <v>44104</v>
      </c>
      <c r="C26">
        <v>947</v>
      </c>
      <c r="D26">
        <f>LEN(Volumedata[[#This Row],[CLID]])</f>
        <v>7</v>
      </c>
      <c r="E26" t="s">
        <v>57</v>
      </c>
      <c r="F26" s="4" t="s">
        <v>898</v>
      </c>
      <c r="G26" s="4" t="s">
        <v>915</v>
      </c>
      <c r="H26" s="4" t="str">
        <f>VLOOKUP(Volumedata[[#This Row],[Date]],Table1[#All],3,TRUE)</f>
        <v>Q3 2020</v>
      </c>
    </row>
    <row r="27" spans="1:8" x14ac:dyDescent="0.25">
      <c r="A27" s="1" t="s">
        <v>33</v>
      </c>
      <c r="B27" s="3">
        <v>44135</v>
      </c>
      <c r="C27">
        <v>694</v>
      </c>
      <c r="D27">
        <f>LEN(Volumedata[[#This Row],[CLID]])</f>
        <v>7</v>
      </c>
      <c r="E27" t="s">
        <v>57</v>
      </c>
      <c r="F27" s="4" t="s">
        <v>898</v>
      </c>
      <c r="G27" s="4" t="s">
        <v>916</v>
      </c>
      <c r="H27" s="4" t="str">
        <f>VLOOKUP(Volumedata[[#This Row],[Date]],Table1[#All],3,TRUE)</f>
        <v>Q4 2020</v>
      </c>
    </row>
    <row r="28" spans="1:8" x14ac:dyDescent="0.25">
      <c r="A28" s="1" t="s">
        <v>33</v>
      </c>
      <c r="B28" s="3">
        <v>44165</v>
      </c>
      <c r="C28">
        <v>1197</v>
      </c>
      <c r="D28">
        <f>LEN(Volumedata[[#This Row],[CLID]])</f>
        <v>7</v>
      </c>
      <c r="E28" t="s">
        <v>57</v>
      </c>
      <c r="F28" s="4" t="s">
        <v>898</v>
      </c>
      <c r="G28" s="4" t="s">
        <v>916</v>
      </c>
      <c r="H28" s="4" t="str">
        <f>VLOOKUP(Volumedata[[#This Row],[Date]],Table1[#All],3,TRUE)</f>
        <v>Q4 2020</v>
      </c>
    </row>
    <row r="29" spans="1:8" x14ac:dyDescent="0.25">
      <c r="A29" s="1" t="s">
        <v>33</v>
      </c>
      <c r="B29" s="3">
        <v>44196</v>
      </c>
      <c r="C29">
        <v>822</v>
      </c>
      <c r="D29">
        <f>LEN(Volumedata[[#This Row],[CLID]])</f>
        <v>7</v>
      </c>
      <c r="E29" t="s">
        <v>57</v>
      </c>
      <c r="F29" s="4" t="s">
        <v>898</v>
      </c>
      <c r="G29" s="4" t="s">
        <v>916</v>
      </c>
      <c r="H29" s="4" t="str">
        <f>VLOOKUP(Volumedata[[#This Row],[Date]],Table1[#All],3,TRUE)</f>
        <v>Q4 2020</v>
      </c>
    </row>
    <row r="30" spans="1:8" x14ac:dyDescent="0.25">
      <c r="A30" s="1" t="s">
        <v>33</v>
      </c>
      <c r="B30" s="3">
        <v>44377</v>
      </c>
      <c r="C30">
        <v>846</v>
      </c>
      <c r="D30">
        <f>LEN(Volumedata[[#This Row],[CLID]])</f>
        <v>7</v>
      </c>
      <c r="E30" t="s">
        <v>57</v>
      </c>
      <c r="F30" s="4" t="s">
        <v>898</v>
      </c>
      <c r="G30" s="4" t="s">
        <v>917</v>
      </c>
      <c r="H30" s="4" t="str">
        <f>VLOOKUP(Volumedata[[#This Row],[Date]],Table1[#All],3,TRUE)</f>
        <v>Q2 2021</v>
      </c>
    </row>
    <row r="31" spans="1:8" x14ac:dyDescent="0.25">
      <c r="A31" s="1" t="s">
        <v>33</v>
      </c>
      <c r="B31" s="3">
        <v>44347</v>
      </c>
      <c r="C31">
        <v>1553</v>
      </c>
      <c r="D31">
        <f>LEN(Volumedata[[#This Row],[CLID]])</f>
        <v>7</v>
      </c>
      <c r="E31" t="s">
        <v>57</v>
      </c>
      <c r="F31" s="4" t="s">
        <v>898</v>
      </c>
      <c r="G31" s="4" t="s">
        <v>917</v>
      </c>
      <c r="H31" s="4" t="str">
        <f>VLOOKUP(Volumedata[[#This Row],[Date]],Table1[#All],3,TRUE)</f>
        <v>Q2 2021</v>
      </c>
    </row>
    <row r="32" spans="1:8" x14ac:dyDescent="0.25">
      <c r="A32" s="1" t="s">
        <v>33</v>
      </c>
      <c r="B32" s="3">
        <v>44316</v>
      </c>
      <c r="C32">
        <v>1344</v>
      </c>
      <c r="D32">
        <f>LEN(Volumedata[[#This Row],[CLID]])</f>
        <v>7</v>
      </c>
      <c r="E32" t="s">
        <v>57</v>
      </c>
      <c r="F32" s="4" t="s">
        <v>898</v>
      </c>
      <c r="G32" s="4" t="s">
        <v>917</v>
      </c>
      <c r="H32" s="4" t="str">
        <f>VLOOKUP(Volumedata[[#This Row],[Date]],Table1[#All],3,TRUE)</f>
        <v>Q2 2021</v>
      </c>
    </row>
    <row r="33" spans="1:8" x14ac:dyDescent="0.25">
      <c r="A33" s="1" t="s">
        <v>33</v>
      </c>
      <c r="B33" s="3">
        <v>44286</v>
      </c>
      <c r="C33">
        <v>1436</v>
      </c>
      <c r="D33">
        <f>LEN(Volumedata[[#This Row],[CLID]])</f>
        <v>7</v>
      </c>
      <c r="E33" t="s">
        <v>57</v>
      </c>
      <c r="F33" s="4" t="s">
        <v>898</v>
      </c>
      <c r="G33" s="4" t="s">
        <v>918</v>
      </c>
      <c r="H33" s="4" t="str">
        <f>VLOOKUP(Volumedata[[#This Row],[Date]],Table1[#All],3,TRUE)</f>
        <v>Q1 2021</v>
      </c>
    </row>
    <row r="34" spans="1:8" x14ac:dyDescent="0.25">
      <c r="A34" s="1" t="s">
        <v>33</v>
      </c>
      <c r="B34" s="3">
        <v>44255</v>
      </c>
      <c r="C34">
        <v>970</v>
      </c>
      <c r="D34">
        <f>LEN(Volumedata[[#This Row],[CLID]])</f>
        <v>7</v>
      </c>
      <c r="E34" t="s">
        <v>57</v>
      </c>
      <c r="F34" s="4" t="s">
        <v>898</v>
      </c>
      <c r="G34" s="4" t="s">
        <v>918</v>
      </c>
      <c r="H34" s="4" t="str">
        <f>VLOOKUP(Volumedata[[#This Row],[Date]],Table1[#All],3,TRUE)</f>
        <v>Q1 2021</v>
      </c>
    </row>
    <row r="35" spans="1:8" x14ac:dyDescent="0.25">
      <c r="A35" s="1" t="s">
        <v>33</v>
      </c>
      <c r="B35" s="3">
        <v>44227</v>
      </c>
      <c r="C35">
        <v>1207</v>
      </c>
      <c r="D35">
        <f>LEN(Volumedata[[#This Row],[CLID]])</f>
        <v>7</v>
      </c>
      <c r="E35" t="s">
        <v>57</v>
      </c>
      <c r="F35" s="4" t="s">
        <v>898</v>
      </c>
      <c r="G35" s="4" t="s">
        <v>918</v>
      </c>
      <c r="H35" s="4" t="str">
        <f>VLOOKUP(Volumedata[[#This Row],[Date]],Table1[#All],3,TRUE)</f>
        <v>Q1 2021</v>
      </c>
    </row>
    <row r="36" spans="1:8" x14ac:dyDescent="0.25">
      <c r="A36" s="1" t="s">
        <v>22</v>
      </c>
      <c r="B36" s="3">
        <v>43861</v>
      </c>
      <c r="C36">
        <v>532</v>
      </c>
      <c r="D36">
        <f>LEN(Volumedata[[#This Row],[CLID]])</f>
        <v>7</v>
      </c>
      <c r="E36" t="s">
        <v>54</v>
      </c>
      <c r="F36" s="4" t="s">
        <v>900</v>
      </c>
      <c r="G36" s="4" t="s">
        <v>913</v>
      </c>
      <c r="H36" s="4" t="str">
        <f>VLOOKUP(Volumedata[[#This Row],[Date]],Table1[#All],3,TRUE)</f>
        <v>Q1 2020</v>
      </c>
    </row>
    <row r="37" spans="1:8" x14ac:dyDescent="0.25">
      <c r="A37" s="1" t="s">
        <v>22</v>
      </c>
      <c r="B37" s="3">
        <v>43890</v>
      </c>
      <c r="C37">
        <v>760</v>
      </c>
      <c r="D37">
        <f>LEN(Volumedata[[#This Row],[CLID]])</f>
        <v>7</v>
      </c>
      <c r="E37" t="s">
        <v>54</v>
      </c>
      <c r="F37" s="4" t="s">
        <v>900</v>
      </c>
      <c r="G37" s="4" t="s">
        <v>913</v>
      </c>
      <c r="H37" s="4" t="str">
        <f>VLOOKUP(Volumedata[[#This Row],[Date]],Table1[#All],3,TRUE)</f>
        <v>Q1 2020</v>
      </c>
    </row>
    <row r="38" spans="1:8" x14ac:dyDescent="0.25">
      <c r="A38" s="1" t="s">
        <v>22</v>
      </c>
      <c r="B38" s="3">
        <v>43921</v>
      </c>
      <c r="C38">
        <v>682</v>
      </c>
      <c r="D38">
        <f>LEN(Volumedata[[#This Row],[CLID]])</f>
        <v>7</v>
      </c>
      <c r="E38" t="s">
        <v>54</v>
      </c>
      <c r="F38" s="4" t="s">
        <v>900</v>
      </c>
      <c r="G38" s="4" t="s">
        <v>913</v>
      </c>
      <c r="H38" s="4" t="str">
        <f>VLOOKUP(Volumedata[[#This Row],[Date]],Table1[#All],3,TRUE)</f>
        <v>Q1 2020</v>
      </c>
    </row>
    <row r="39" spans="1:8" x14ac:dyDescent="0.25">
      <c r="A39" s="1" t="s">
        <v>22</v>
      </c>
      <c r="B39" s="3">
        <v>43951</v>
      </c>
      <c r="C39">
        <v>984</v>
      </c>
      <c r="D39">
        <f>LEN(Volumedata[[#This Row],[CLID]])</f>
        <v>7</v>
      </c>
      <c r="E39" t="s">
        <v>54</v>
      </c>
      <c r="F39" s="4" t="s">
        <v>900</v>
      </c>
      <c r="G39" s="4" t="s">
        <v>914</v>
      </c>
      <c r="H39" s="4" t="str">
        <f>VLOOKUP(Volumedata[[#This Row],[Date]],Table1[#All],3,TRUE)</f>
        <v>Q2 2020</v>
      </c>
    </row>
    <row r="40" spans="1:8" x14ac:dyDescent="0.25">
      <c r="A40" s="1" t="s">
        <v>22</v>
      </c>
      <c r="B40" s="3">
        <v>43982</v>
      </c>
      <c r="C40">
        <v>760</v>
      </c>
      <c r="D40">
        <f>LEN(Volumedata[[#This Row],[CLID]])</f>
        <v>7</v>
      </c>
      <c r="E40" t="s">
        <v>54</v>
      </c>
      <c r="F40" s="4" t="s">
        <v>900</v>
      </c>
      <c r="G40" s="4" t="s">
        <v>914</v>
      </c>
      <c r="H40" s="4" t="str">
        <f>VLOOKUP(Volumedata[[#This Row],[Date]],Table1[#All],3,TRUE)</f>
        <v>Q2 2020</v>
      </c>
    </row>
    <row r="41" spans="1:8" x14ac:dyDescent="0.25">
      <c r="A41" s="1" t="s">
        <v>22</v>
      </c>
      <c r="B41" s="3">
        <v>44012</v>
      </c>
      <c r="C41">
        <v>681</v>
      </c>
      <c r="D41">
        <f>LEN(Volumedata[[#This Row],[CLID]])</f>
        <v>7</v>
      </c>
      <c r="E41" t="s">
        <v>54</v>
      </c>
      <c r="F41" s="4" t="s">
        <v>900</v>
      </c>
      <c r="G41" s="4" t="s">
        <v>914</v>
      </c>
      <c r="H41" s="4" t="str">
        <f>VLOOKUP(Volumedata[[#This Row],[Date]],Table1[#All],3,TRUE)</f>
        <v>Q2 2020</v>
      </c>
    </row>
    <row r="42" spans="1:8" x14ac:dyDescent="0.25">
      <c r="A42" s="1" t="s">
        <v>22</v>
      </c>
      <c r="B42" s="3">
        <v>44043</v>
      </c>
      <c r="C42">
        <v>457</v>
      </c>
      <c r="D42">
        <f>LEN(Volumedata[[#This Row],[CLID]])</f>
        <v>7</v>
      </c>
      <c r="E42" t="s">
        <v>54</v>
      </c>
      <c r="F42" s="4" t="s">
        <v>900</v>
      </c>
      <c r="G42" s="4" t="s">
        <v>915</v>
      </c>
      <c r="H42" s="4" t="str">
        <f>VLOOKUP(Volumedata[[#This Row],[Date]],Table1[#All],3,TRUE)</f>
        <v>Q3 2020</v>
      </c>
    </row>
    <row r="43" spans="1:8" x14ac:dyDescent="0.25">
      <c r="A43" s="1" t="s">
        <v>22</v>
      </c>
      <c r="B43" s="3">
        <v>44074</v>
      </c>
      <c r="C43">
        <v>528</v>
      </c>
      <c r="D43">
        <f>LEN(Volumedata[[#This Row],[CLID]])</f>
        <v>7</v>
      </c>
      <c r="E43" t="s">
        <v>54</v>
      </c>
      <c r="F43" s="4" t="s">
        <v>900</v>
      </c>
      <c r="G43" s="4" t="s">
        <v>915</v>
      </c>
      <c r="H43" s="4" t="str">
        <f>VLOOKUP(Volumedata[[#This Row],[Date]],Table1[#All],3,TRUE)</f>
        <v>Q3 2020</v>
      </c>
    </row>
    <row r="44" spans="1:8" x14ac:dyDescent="0.25">
      <c r="A44" s="1" t="s">
        <v>22</v>
      </c>
      <c r="B44" s="3">
        <v>44104</v>
      </c>
      <c r="C44">
        <v>377</v>
      </c>
      <c r="D44">
        <f>LEN(Volumedata[[#This Row],[CLID]])</f>
        <v>7</v>
      </c>
      <c r="E44" t="s">
        <v>54</v>
      </c>
      <c r="F44" s="4" t="s">
        <v>900</v>
      </c>
      <c r="G44" s="4" t="s">
        <v>915</v>
      </c>
      <c r="H44" s="4" t="str">
        <f>VLOOKUP(Volumedata[[#This Row],[Date]],Table1[#All],3,TRUE)</f>
        <v>Q3 2020</v>
      </c>
    </row>
    <row r="45" spans="1:8" x14ac:dyDescent="0.25">
      <c r="A45" s="1" t="s">
        <v>22</v>
      </c>
      <c r="B45" s="3">
        <v>44135</v>
      </c>
      <c r="C45">
        <v>606</v>
      </c>
      <c r="D45">
        <f>LEN(Volumedata[[#This Row],[CLID]])</f>
        <v>7</v>
      </c>
      <c r="E45" t="s">
        <v>54</v>
      </c>
      <c r="F45" s="4" t="s">
        <v>900</v>
      </c>
      <c r="G45" s="4" t="s">
        <v>916</v>
      </c>
      <c r="H45" s="4" t="str">
        <f>VLOOKUP(Volumedata[[#This Row],[Date]],Table1[#All],3,TRUE)</f>
        <v>Q4 2020</v>
      </c>
    </row>
    <row r="46" spans="1:8" x14ac:dyDescent="0.25">
      <c r="A46" s="1" t="s">
        <v>22</v>
      </c>
      <c r="B46" s="3">
        <v>44165</v>
      </c>
      <c r="C46">
        <v>534</v>
      </c>
      <c r="D46">
        <f>LEN(Volumedata[[#This Row],[CLID]])</f>
        <v>7</v>
      </c>
      <c r="E46" t="s">
        <v>54</v>
      </c>
      <c r="F46" s="4" t="s">
        <v>900</v>
      </c>
      <c r="G46" s="4" t="s">
        <v>916</v>
      </c>
      <c r="H46" s="4" t="str">
        <f>VLOOKUP(Volumedata[[#This Row],[Date]],Table1[#All],3,TRUE)</f>
        <v>Q4 2020</v>
      </c>
    </row>
    <row r="47" spans="1:8" x14ac:dyDescent="0.25">
      <c r="A47" s="1" t="s">
        <v>22</v>
      </c>
      <c r="B47" s="3">
        <v>44196</v>
      </c>
      <c r="C47">
        <v>681</v>
      </c>
      <c r="D47">
        <f>LEN(Volumedata[[#This Row],[CLID]])</f>
        <v>7</v>
      </c>
      <c r="E47" t="s">
        <v>54</v>
      </c>
      <c r="F47" s="4" t="s">
        <v>900</v>
      </c>
      <c r="G47" s="4" t="s">
        <v>916</v>
      </c>
      <c r="H47" s="4" t="str">
        <f>VLOOKUP(Volumedata[[#This Row],[Date]],Table1[#All],3,TRUE)</f>
        <v>Q4 2020</v>
      </c>
    </row>
    <row r="48" spans="1:8" x14ac:dyDescent="0.25">
      <c r="A48" s="1" t="s">
        <v>22</v>
      </c>
      <c r="B48" s="3">
        <v>44347</v>
      </c>
      <c r="C48">
        <v>764</v>
      </c>
      <c r="D48">
        <f>LEN(Volumedata[[#This Row],[CLID]])</f>
        <v>7</v>
      </c>
      <c r="E48" t="s">
        <v>54</v>
      </c>
      <c r="F48" s="4" t="s">
        <v>900</v>
      </c>
      <c r="G48" s="4" t="s">
        <v>917</v>
      </c>
      <c r="H48" s="4" t="str">
        <f>VLOOKUP(Volumedata[[#This Row],[Date]],Table1[#All],3,TRUE)</f>
        <v>Q2 2021</v>
      </c>
    </row>
    <row r="49" spans="1:8" x14ac:dyDescent="0.25">
      <c r="A49" s="1" t="s">
        <v>22</v>
      </c>
      <c r="B49" s="3">
        <v>44316</v>
      </c>
      <c r="C49">
        <v>973</v>
      </c>
      <c r="D49">
        <f>LEN(Volumedata[[#This Row],[CLID]])</f>
        <v>7</v>
      </c>
      <c r="E49" t="s">
        <v>54</v>
      </c>
      <c r="F49" s="4" t="s">
        <v>900</v>
      </c>
      <c r="G49" s="4" t="s">
        <v>917</v>
      </c>
      <c r="H49" s="4" t="str">
        <f>VLOOKUP(Volumedata[[#This Row],[Date]],Table1[#All],3,TRUE)</f>
        <v>Q2 2021</v>
      </c>
    </row>
    <row r="50" spans="1:8" x14ac:dyDescent="0.25">
      <c r="A50" s="1" t="s">
        <v>22</v>
      </c>
      <c r="B50" s="3">
        <v>44286</v>
      </c>
      <c r="C50">
        <v>688</v>
      </c>
      <c r="D50">
        <f>LEN(Volumedata[[#This Row],[CLID]])</f>
        <v>7</v>
      </c>
      <c r="E50" t="s">
        <v>54</v>
      </c>
      <c r="F50" s="4" t="s">
        <v>900</v>
      </c>
      <c r="G50" s="4" t="s">
        <v>918</v>
      </c>
      <c r="H50" s="4" t="str">
        <f>VLOOKUP(Volumedata[[#This Row],[Date]],Table1[#All],3,TRUE)</f>
        <v>Q1 2021</v>
      </c>
    </row>
    <row r="51" spans="1:8" x14ac:dyDescent="0.25">
      <c r="A51" s="1" t="s">
        <v>22</v>
      </c>
      <c r="B51" s="3">
        <v>44255</v>
      </c>
      <c r="C51">
        <v>750</v>
      </c>
      <c r="D51">
        <f>LEN(Volumedata[[#This Row],[CLID]])</f>
        <v>7</v>
      </c>
      <c r="E51" t="s">
        <v>54</v>
      </c>
      <c r="F51" s="4" t="s">
        <v>900</v>
      </c>
      <c r="G51" s="4" t="s">
        <v>918</v>
      </c>
      <c r="H51" s="4" t="str">
        <f>VLOOKUP(Volumedata[[#This Row],[Date]],Table1[#All],3,TRUE)</f>
        <v>Q1 2021</v>
      </c>
    </row>
    <row r="52" spans="1:8" x14ac:dyDescent="0.25">
      <c r="A52" s="1" t="s">
        <v>22</v>
      </c>
      <c r="B52" s="3">
        <v>44227</v>
      </c>
      <c r="C52">
        <v>554</v>
      </c>
      <c r="D52">
        <f>LEN(Volumedata[[#This Row],[CLID]])</f>
        <v>7</v>
      </c>
      <c r="E52" t="s">
        <v>54</v>
      </c>
      <c r="F52" s="4" t="s">
        <v>900</v>
      </c>
      <c r="G52" s="4" t="s">
        <v>918</v>
      </c>
      <c r="H52" s="4" t="str">
        <f>VLOOKUP(Volumedata[[#This Row],[Date]],Table1[#All],3,TRUE)</f>
        <v>Q1 2021</v>
      </c>
    </row>
    <row r="53" spans="1:8" x14ac:dyDescent="0.25">
      <c r="A53" s="1" t="s">
        <v>49</v>
      </c>
      <c r="B53" s="3">
        <v>44012</v>
      </c>
      <c r="C53">
        <v>1342</v>
      </c>
      <c r="D53">
        <f>LEN(Volumedata[[#This Row],[CLID]])</f>
        <v>7</v>
      </c>
      <c r="E53" t="s">
        <v>57</v>
      </c>
      <c r="F53" s="4" t="s">
        <v>898</v>
      </c>
      <c r="G53" s="4" t="s">
        <v>914</v>
      </c>
      <c r="H53" s="4" t="str">
        <f>VLOOKUP(Volumedata[[#This Row],[Date]],Table1[#All],3,TRUE)</f>
        <v>Q2 2020</v>
      </c>
    </row>
    <row r="54" spans="1:8" x14ac:dyDescent="0.25">
      <c r="A54" s="1" t="s">
        <v>49</v>
      </c>
      <c r="B54" s="3">
        <v>44043</v>
      </c>
      <c r="C54">
        <v>1526</v>
      </c>
      <c r="D54">
        <f>LEN(Volumedata[[#This Row],[CLID]])</f>
        <v>7</v>
      </c>
      <c r="E54" t="s">
        <v>57</v>
      </c>
      <c r="F54" s="4" t="s">
        <v>898</v>
      </c>
      <c r="G54" s="4" t="s">
        <v>915</v>
      </c>
      <c r="H54" s="4" t="str">
        <f>VLOOKUP(Volumedata[[#This Row],[Date]],Table1[#All],3,TRUE)</f>
        <v>Q3 2020</v>
      </c>
    </row>
    <row r="55" spans="1:8" x14ac:dyDescent="0.25">
      <c r="A55" s="1" t="s">
        <v>49</v>
      </c>
      <c r="B55" s="3">
        <v>44074</v>
      </c>
      <c r="C55">
        <v>958</v>
      </c>
      <c r="D55">
        <f>LEN(Volumedata[[#This Row],[CLID]])</f>
        <v>7</v>
      </c>
      <c r="E55" t="s">
        <v>57</v>
      </c>
      <c r="F55" s="4" t="s">
        <v>898</v>
      </c>
      <c r="G55" s="4" t="s">
        <v>915</v>
      </c>
      <c r="H55" s="4" t="str">
        <f>VLOOKUP(Volumedata[[#This Row],[Date]],Table1[#All],3,TRUE)</f>
        <v>Q3 2020</v>
      </c>
    </row>
    <row r="56" spans="1:8" x14ac:dyDescent="0.25">
      <c r="A56" s="1" t="s">
        <v>49</v>
      </c>
      <c r="B56" s="3">
        <v>44104</v>
      </c>
      <c r="C56">
        <v>1340</v>
      </c>
      <c r="D56">
        <f>LEN(Volumedata[[#This Row],[CLID]])</f>
        <v>7</v>
      </c>
      <c r="E56" t="s">
        <v>57</v>
      </c>
      <c r="F56" s="4" t="s">
        <v>898</v>
      </c>
      <c r="G56" s="4" t="s">
        <v>915</v>
      </c>
      <c r="H56" s="4" t="str">
        <f>VLOOKUP(Volumedata[[#This Row],[Date]],Table1[#All],3,TRUE)</f>
        <v>Q3 2020</v>
      </c>
    </row>
    <row r="57" spans="1:8" x14ac:dyDescent="0.25">
      <c r="A57" s="1" t="s">
        <v>49</v>
      </c>
      <c r="B57" s="3">
        <v>44135</v>
      </c>
      <c r="C57">
        <v>1150</v>
      </c>
      <c r="D57">
        <f>LEN(Volumedata[[#This Row],[CLID]])</f>
        <v>7</v>
      </c>
      <c r="E57" t="s">
        <v>57</v>
      </c>
      <c r="F57" s="4" t="s">
        <v>898</v>
      </c>
      <c r="G57" s="4" t="s">
        <v>916</v>
      </c>
      <c r="H57" s="4" t="str">
        <f>VLOOKUP(Volumedata[[#This Row],[Date]],Table1[#All],3,TRUE)</f>
        <v>Q4 2020</v>
      </c>
    </row>
    <row r="58" spans="1:8" x14ac:dyDescent="0.25">
      <c r="A58" s="1" t="s">
        <v>49</v>
      </c>
      <c r="B58" s="3">
        <v>44165</v>
      </c>
      <c r="C58">
        <v>1721</v>
      </c>
      <c r="D58">
        <f>LEN(Volumedata[[#This Row],[CLID]])</f>
        <v>7</v>
      </c>
      <c r="E58" t="s">
        <v>57</v>
      </c>
      <c r="F58" s="4" t="s">
        <v>898</v>
      </c>
      <c r="G58" s="4" t="s">
        <v>916</v>
      </c>
      <c r="H58" s="4" t="str">
        <f>VLOOKUP(Volumedata[[#This Row],[Date]],Table1[#All],3,TRUE)</f>
        <v>Q4 2020</v>
      </c>
    </row>
    <row r="59" spans="1:8" x14ac:dyDescent="0.25">
      <c r="A59" s="1" t="s">
        <v>49</v>
      </c>
      <c r="B59" s="3">
        <v>44196</v>
      </c>
      <c r="C59">
        <v>1342</v>
      </c>
      <c r="D59">
        <f>LEN(Volumedata[[#This Row],[CLID]])</f>
        <v>7</v>
      </c>
      <c r="E59" t="s">
        <v>57</v>
      </c>
      <c r="F59" s="4" t="s">
        <v>898</v>
      </c>
      <c r="G59" s="4" t="s">
        <v>916</v>
      </c>
      <c r="H59" s="4" t="str">
        <f>VLOOKUP(Volumedata[[#This Row],[Date]],Table1[#All],3,TRUE)</f>
        <v>Q4 2020</v>
      </c>
    </row>
    <row r="60" spans="1:8" x14ac:dyDescent="0.25">
      <c r="A60" s="1" t="s">
        <v>49</v>
      </c>
      <c r="B60" s="3">
        <v>44377</v>
      </c>
      <c r="C60">
        <v>1325</v>
      </c>
      <c r="D60">
        <f>LEN(Volumedata[[#This Row],[CLID]])</f>
        <v>7</v>
      </c>
      <c r="E60" t="s">
        <v>57</v>
      </c>
      <c r="F60" s="4" t="s">
        <v>898</v>
      </c>
      <c r="G60" s="4" t="s">
        <v>917</v>
      </c>
      <c r="H60" s="4" t="str">
        <f>VLOOKUP(Volumedata[[#This Row],[Date]],Table1[#All],3,TRUE)</f>
        <v>Q2 2021</v>
      </c>
    </row>
    <row r="61" spans="1:8" x14ac:dyDescent="0.25">
      <c r="A61" s="1" t="s">
        <v>49</v>
      </c>
      <c r="B61" s="3">
        <v>44347</v>
      </c>
      <c r="C61">
        <v>2403</v>
      </c>
      <c r="D61">
        <f>LEN(Volumedata[[#This Row],[CLID]])</f>
        <v>7</v>
      </c>
      <c r="E61" t="s">
        <v>57</v>
      </c>
      <c r="F61" s="4" t="s">
        <v>898</v>
      </c>
      <c r="G61" s="4" t="s">
        <v>917</v>
      </c>
      <c r="H61" s="4" t="str">
        <f>VLOOKUP(Volumedata[[#This Row],[Date]],Table1[#All],3,TRUE)</f>
        <v>Q2 2021</v>
      </c>
    </row>
    <row r="62" spans="1:8" x14ac:dyDescent="0.25">
      <c r="A62" s="1" t="s">
        <v>49</v>
      </c>
      <c r="B62" s="3">
        <v>44316</v>
      </c>
      <c r="C62">
        <v>2089</v>
      </c>
      <c r="D62">
        <f>LEN(Volumedata[[#This Row],[CLID]])</f>
        <v>7</v>
      </c>
      <c r="E62" t="s">
        <v>57</v>
      </c>
      <c r="F62" s="4" t="s">
        <v>898</v>
      </c>
      <c r="G62" s="4" t="s">
        <v>917</v>
      </c>
      <c r="H62" s="4" t="str">
        <f>VLOOKUP(Volumedata[[#This Row],[Date]],Table1[#All],3,TRUE)</f>
        <v>Q2 2021</v>
      </c>
    </row>
    <row r="63" spans="1:8" x14ac:dyDescent="0.25">
      <c r="A63" s="1" t="s">
        <v>49</v>
      </c>
      <c r="B63" s="3">
        <v>44286</v>
      </c>
      <c r="C63">
        <v>2185</v>
      </c>
      <c r="D63">
        <f>LEN(Volumedata[[#This Row],[CLID]])</f>
        <v>7</v>
      </c>
      <c r="E63" t="s">
        <v>57</v>
      </c>
      <c r="F63" s="4" t="s">
        <v>898</v>
      </c>
      <c r="G63" s="4" t="s">
        <v>918</v>
      </c>
      <c r="H63" s="4" t="str">
        <f>VLOOKUP(Volumedata[[#This Row],[Date]],Table1[#All],3,TRUE)</f>
        <v>Q1 2021</v>
      </c>
    </row>
    <row r="64" spans="1:8" x14ac:dyDescent="0.25">
      <c r="A64" s="1" t="s">
        <v>49</v>
      </c>
      <c r="B64" s="3">
        <v>44255</v>
      </c>
      <c r="C64">
        <v>1542</v>
      </c>
      <c r="D64">
        <f>LEN(Volumedata[[#This Row],[CLID]])</f>
        <v>7</v>
      </c>
      <c r="E64" t="s">
        <v>57</v>
      </c>
      <c r="F64" s="4" t="s">
        <v>898</v>
      </c>
      <c r="G64" s="4" t="s">
        <v>918</v>
      </c>
      <c r="H64" s="4" t="str">
        <f>VLOOKUP(Volumedata[[#This Row],[Date]],Table1[#All],3,TRUE)</f>
        <v>Q1 2021</v>
      </c>
    </row>
    <row r="65" spans="1:8" x14ac:dyDescent="0.25">
      <c r="A65" s="1" t="s">
        <v>49</v>
      </c>
      <c r="B65" s="3">
        <v>44227</v>
      </c>
      <c r="C65">
        <v>1804</v>
      </c>
      <c r="D65">
        <f>LEN(Volumedata[[#This Row],[CLID]])</f>
        <v>7</v>
      </c>
      <c r="E65" t="s">
        <v>57</v>
      </c>
      <c r="F65" s="4" t="s">
        <v>898</v>
      </c>
      <c r="G65" s="4" t="s">
        <v>918</v>
      </c>
      <c r="H65" s="4" t="str">
        <f>VLOOKUP(Volumedata[[#This Row],[Date]],Table1[#All],3,TRUE)</f>
        <v>Q1 2021</v>
      </c>
    </row>
    <row r="66" spans="1:8" x14ac:dyDescent="0.25">
      <c r="A66" s="1" t="s">
        <v>35</v>
      </c>
      <c r="B66" s="3">
        <v>43861</v>
      </c>
      <c r="C66">
        <v>12887</v>
      </c>
      <c r="D66">
        <f>LEN(Volumedata[[#This Row],[CLID]])</f>
        <v>7</v>
      </c>
      <c r="E66" t="s">
        <v>57</v>
      </c>
      <c r="F66" s="4" t="s">
        <v>898</v>
      </c>
      <c r="G66" s="4" t="s">
        <v>913</v>
      </c>
      <c r="H66" s="4" t="str">
        <f>VLOOKUP(Volumedata[[#This Row],[Date]],Table1[#All],3,TRUE)</f>
        <v>Q1 2020</v>
      </c>
    </row>
    <row r="67" spans="1:8" x14ac:dyDescent="0.25">
      <c r="A67" s="1" t="s">
        <v>35</v>
      </c>
      <c r="B67" s="3">
        <v>43890</v>
      </c>
      <c r="C67">
        <v>18411</v>
      </c>
      <c r="D67">
        <f>LEN(Volumedata[[#This Row],[CLID]])</f>
        <v>7</v>
      </c>
      <c r="E67" t="s">
        <v>57</v>
      </c>
      <c r="F67" s="4" t="s">
        <v>898</v>
      </c>
      <c r="G67" s="4" t="s">
        <v>913</v>
      </c>
      <c r="H67" s="4" t="str">
        <f>VLOOKUP(Volumedata[[#This Row],[Date]],Table1[#All],3,TRUE)</f>
        <v>Q1 2020</v>
      </c>
    </row>
    <row r="68" spans="1:8" x14ac:dyDescent="0.25">
      <c r="A68" s="1" t="s">
        <v>35</v>
      </c>
      <c r="B68" s="3">
        <v>43921</v>
      </c>
      <c r="C68">
        <v>16571</v>
      </c>
      <c r="D68">
        <f>LEN(Volumedata[[#This Row],[CLID]])</f>
        <v>7</v>
      </c>
      <c r="E68" t="s">
        <v>57</v>
      </c>
      <c r="F68" s="4" t="s">
        <v>898</v>
      </c>
      <c r="G68" s="4" t="s">
        <v>913</v>
      </c>
      <c r="H68" s="4" t="str">
        <f>VLOOKUP(Volumedata[[#This Row],[Date]],Table1[#All],3,TRUE)</f>
        <v>Q1 2020</v>
      </c>
    </row>
    <row r="69" spans="1:8" x14ac:dyDescent="0.25">
      <c r="A69" s="1" t="s">
        <v>35</v>
      </c>
      <c r="B69" s="3">
        <v>43951</v>
      </c>
      <c r="C69">
        <v>23929</v>
      </c>
      <c r="D69">
        <f>LEN(Volumedata[[#This Row],[CLID]])</f>
        <v>7</v>
      </c>
      <c r="E69" t="s">
        <v>57</v>
      </c>
      <c r="F69" s="4" t="s">
        <v>898</v>
      </c>
      <c r="G69" s="4" t="s">
        <v>914</v>
      </c>
      <c r="H69" s="4" t="str">
        <f>VLOOKUP(Volumedata[[#This Row],[Date]],Table1[#All],3,TRUE)</f>
        <v>Q2 2020</v>
      </c>
    </row>
    <row r="70" spans="1:8" x14ac:dyDescent="0.25">
      <c r="A70" s="1" t="s">
        <v>35</v>
      </c>
      <c r="B70" s="3">
        <v>43982</v>
      </c>
      <c r="C70">
        <v>18409</v>
      </c>
      <c r="D70">
        <f>LEN(Volumedata[[#This Row],[CLID]])</f>
        <v>7</v>
      </c>
      <c r="E70" t="s">
        <v>57</v>
      </c>
      <c r="F70" s="4" t="s">
        <v>898</v>
      </c>
      <c r="G70" s="4" t="s">
        <v>914</v>
      </c>
      <c r="H70" s="4" t="str">
        <f>VLOOKUP(Volumedata[[#This Row],[Date]],Table1[#All],3,TRUE)</f>
        <v>Q2 2020</v>
      </c>
    </row>
    <row r="71" spans="1:8" x14ac:dyDescent="0.25">
      <c r="A71" s="1" t="s">
        <v>35</v>
      </c>
      <c r="B71" s="3">
        <v>44012</v>
      </c>
      <c r="C71">
        <v>16572</v>
      </c>
      <c r="D71">
        <f>LEN(Volumedata[[#This Row],[CLID]])</f>
        <v>7</v>
      </c>
      <c r="E71" t="s">
        <v>57</v>
      </c>
      <c r="F71" s="4" t="s">
        <v>898</v>
      </c>
      <c r="G71" s="4" t="s">
        <v>914</v>
      </c>
      <c r="H71" s="4" t="str">
        <f>VLOOKUP(Volumedata[[#This Row],[Date]],Table1[#All],3,TRUE)</f>
        <v>Q2 2020</v>
      </c>
    </row>
    <row r="72" spans="1:8" x14ac:dyDescent="0.25">
      <c r="A72" s="1" t="s">
        <v>35</v>
      </c>
      <c r="B72" s="3">
        <v>44043</v>
      </c>
      <c r="C72">
        <v>11044</v>
      </c>
      <c r="D72">
        <f>LEN(Volumedata[[#This Row],[CLID]])</f>
        <v>7</v>
      </c>
      <c r="E72" t="s">
        <v>57</v>
      </c>
      <c r="F72" s="4" t="s">
        <v>898</v>
      </c>
      <c r="G72" s="4" t="s">
        <v>915</v>
      </c>
      <c r="H72" s="4" t="str">
        <f>VLOOKUP(Volumedata[[#This Row],[Date]],Table1[#All],3,TRUE)</f>
        <v>Q3 2020</v>
      </c>
    </row>
    <row r="73" spans="1:8" x14ac:dyDescent="0.25">
      <c r="A73" s="1" t="s">
        <v>35</v>
      </c>
      <c r="B73" s="3">
        <v>44074</v>
      </c>
      <c r="C73">
        <v>12885</v>
      </c>
      <c r="D73">
        <f>LEN(Volumedata[[#This Row],[CLID]])</f>
        <v>7</v>
      </c>
      <c r="E73" t="s">
        <v>57</v>
      </c>
      <c r="F73" s="4" t="s">
        <v>898</v>
      </c>
      <c r="G73" s="4" t="s">
        <v>915</v>
      </c>
      <c r="H73" s="4" t="str">
        <f>VLOOKUP(Volumedata[[#This Row],[Date]],Table1[#All],3,TRUE)</f>
        <v>Q3 2020</v>
      </c>
    </row>
    <row r="74" spans="1:8" x14ac:dyDescent="0.25">
      <c r="A74" s="1" t="s">
        <v>35</v>
      </c>
      <c r="B74" s="3">
        <v>44104</v>
      </c>
      <c r="C74">
        <v>9208</v>
      </c>
      <c r="D74">
        <f>LEN(Volumedata[[#This Row],[CLID]])</f>
        <v>7</v>
      </c>
      <c r="E74" t="s">
        <v>57</v>
      </c>
      <c r="F74" s="4" t="s">
        <v>898</v>
      </c>
      <c r="G74" s="4" t="s">
        <v>915</v>
      </c>
      <c r="H74" s="4" t="str">
        <f>VLOOKUP(Volumedata[[#This Row],[Date]],Table1[#All],3,TRUE)</f>
        <v>Q3 2020</v>
      </c>
    </row>
    <row r="75" spans="1:8" x14ac:dyDescent="0.25">
      <c r="A75" s="1" t="s">
        <v>35</v>
      </c>
      <c r="B75" s="3">
        <v>44135</v>
      </c>
      <c r="C75">
        <v>14725</v>
      </c>
      <c r="D75">
        <f>LEN(Volumedata[[#This Row],[CLID]])</f>
        <v>7</v>
      </c>
      <c r="E75" t="s">
        <v>57</v>
      </c>
      <c r="F75" s="4" t="s">
        <v>898</v>
      </c>
      <c r="G75" s="4" t="s">
        <v>916</v>
      </c>
      <c r="H75" s="4" t="str">
        <f>VLOOKUP(Volumedata[[#This Row],[Date]],Table1[#All],3,TRUE)</f>
        <v>Q4 2020</v>
      </c>
    </row>
    <row r="76" spans="1:8" x14ac:dyDescent="0.25">
      <c r="A76" s="1" t="s">
        <v>35</v>
      </c>
      <c r="B76" s="3">
        <v>44165</v>
      </c>
      <c r="C76">
        <v>12888</v>
      </c>
      <c r="D76">
        <f>LEN(Volumedata[[#This Row],[CLID]])</f>
        <v>7</v>
      </c>
      <c r="E76" t="s">
        <v>57</v>
      </c>
      <c r="F76" s="4" t="s">
        <v>898</v>
      </c>
      <c r="G76" s="4" t="s">
        <v>916</v>
      </c>
      <c r="H76" s="4" t="str">
        <f>VLOOKUP(Volumedata[[#This Row],[Date]],Table1[#All],3,TRUE)</f>
        <v>Q4 2020</v>
      </c>
    </row>
    <row r="77" spans="1:8" x14ac:dyDescent="0.25">
      <c r="A77" s="1" t="s">
        <v>35</v>
      </c>
      <c r="B77" s="3">
        <v>44196</v>
      </c>
      <c r="C77">
        <v>16571</v>
      </c>
      <c r="D77">
        <f>LEN(Volumedata[[#This Row],[CLID]])</f>
        <v>7</v>
      </c>
      <c r="E77" t="s">
        <v>57</v>
      </c>
      <c r="F77" s="4" t="s">
        <v>898</v>
      </c>
      <c r="G77" s="4" t="s">
        <v>916</v>
      </c>
      <c r="H77" s="4" t="str">
        <f>VLOOKUP(Volumedata[[#This Row],[Date]],Table1[#All],3,TRUE)</f>
        <v>Q4 2020</v>
      </c>
    </row>
    <row r="78" spans="1:8" x14ac:dyDescent="0.25">
      <c r="A78" s="1" t="s">
        <v>35</v>
      </c>
      <c r="B78" s="3">
        <v>44377</v>
      </c>
      <c r="C78">
        <v>17235</v>
      </c>
      <c r="D78">
        <f>LEN(Volumedata[[#This Row],[CLID]])</f>
        <v>7</v>
      </c>
      <c r="E78" t="s">
        <v>57</v>
      </c>
      <c r="F78" s="4" t="s">
        <v>898</v>
      </c>
      <c r="G78" s="4" t="s">
        <v>917</v>
      </c>
      <c r="H78" s="4" t="str">
        <f>VLOOKUP(Volumedata[[#This Row],[Date]],Table1[#All],3,TRUE)</f>
        <v>Q2 2021</v>
      </c>
    </row>
    <row r="79" spans="1:8" x14ac:dyDescent="0.25">
      <c r="A79" s="1" t="s">
        <v>35</v>
      </c>
      <c r="B79" s="3">
        <v>44347</v>
      </c>
      <c r="C79">
        <v>19146</v>
      </c>
      <c r="D79">
        <f>LEN(Volumedata[[#This Row],[CLID]])</f>
        <v>7</v>
      </c>
      <c r="E79" t="s">
        <v>57</v>
      </c>
      <c r="F79" s="4" t="s">
        <v>898</v>
      </c>
      <c r="G79" s="4" t="s">
        <v>917</v>
      </c>
      <c r="H79" s="4" t="str">
        <f>VLOOKUP(Volumedata[[#This Row],[Date]],Table1[#All],3,TRUE)</f>
        <v>Q2 2021</v>
      </c>
    </row>
    <row r="80" spans="1:8" x14ac:dyDescent="0.25">
      <c r="A80" s="1" t="s">
        <v>35</v>
      </c>
      <c r="B80" s="3">
        <v>44316</v>
      </c>
      <c r="C80">
        <v>23690</v>
      </c>
      <c r="D80">
        <f>LEN(Volumedata[[#This Row],[CLID]])</f>
        <v>7</v>
      </c>
      <c r="E80" t="s">
        <v>57</v>
      </c>
      <c r="F80" s="4" t="s">
        <v>898</v>
      </c>
      <c r="G80" s="4" t="s">
        <v>917</v>
      </c>
      <c r="H80" s="4" t="str">
        <f>VLOOKUP(Volumedata[[#This Row],[Date]],Table1[#All],3,TRUE)</f>
        <v>Q2 2021</v>
      </c>
    </row>
    <row r="81" spans="1:8" x14ac:dyDescent="0.25">
      <c r="A81" s="1" t="s">
        <v>35</v>
      </c>
      <c r="B81" s="3">
        <v>44286</v>
      </c>
      <c r="C81">
        <v>17229</v>
      </c>
      <c r="D81">
        <f>LEN(Volumedata[[#This Row],[CLID]])</f>
        <v>7</v>
      </c>
      <c r="E81" t="s">
        <v>57</v>
      </c>
      <c r="F81" s="4" t="s">
        <v>898</v>
      </c>
      <c r="G81" s="4" t="s">
        <v>918</v>
      </c>
      <c r="H81" s="4" t="str">
        <f>VLOOKUP(Volumedata[[#This Row],[Date]],Table1[#All],3,TRUE)</f>
        <v>Q1 2021</v>
      </c>
    </row>
    <row r="82" spans="1:8" x14ac:dyDescent="0.25">
      <c r="A82" s="1" t="s">
        <v>35</v>
      </c>
      <c r="B82" s="3">
        <v>44255</v>
      </c>
      <c r="C82">
        <v>19330</v>
      </c>
      <c r="D82">
        <f>LEN(Volumedata[[#This Row],[CLID]])</f>
        <v>7</v>
      </c>
      <c r="E82" t="s">
        <v>57</v>
      </c>
      <c r="F82" s="4" t="s">
        <v>898</v>
      </c>
      <c r="G82" s="4" t="s">
        <v>918</v>
      </c>
      <c r="H82" s="4" t="str">
        <f>VLOOKUP(Volumedata[[#This Row],[Date]],Table1[#All],3,TRUE)</f>
        <v>Q1 2021</v>
      </c>
    </row>
    <row r="83" spans="1:8" x14ac:dyDescent="0.25">
      <c r="A83" s="1" t="s">
        <v>35</v>
      </c>
      <c r="B83" s="3">
        <v>44227</v>
      </c>
      <c r="C83">
        <v>12826</v>
      </c>
      <c r="D83">
        <f>LEN(Volumedata[[#This Row],[CLID]])</f>
        <v>7</v>
      </c>
      <c r="E83" t="s">
        <v>57</v>
      </c>
      <c r="F83" s="4" t="s">
        <v>898</v>
      </c>
      <c r="G83" s="4" t="s">
        <v>918</v>
      </c>
      <c r="H83" s="4" t="str">
        <f>VLOOKUP(Volumedata[[#This Row],[Date]],Table1[#All],3,TRUE)</f>
        <v>Q1 2021</v>
      </c>
    </row>
    <row r="84" spans="1:8" x14ac:dyDescent="0.25">
      <c r="A84" s="1" t="s">
        <v>44</v>
      </c>
      <c r="B84" s="3">
        <v>44104</v>
      </c>
      <c r="C84">
        <v>1249</v>
      </c>
      <c r="D84">
        <f>LEN(Volumedata[[#This Row],[CLID]])</f>
        <v>7</v>
      </c>
      <c r="E84" t="s">
        <v>55</v>
      </c>
      <c r="F84" s="4" t="s">
        <v>906</v>
      </c>
      <c r="G84" s="4" t="s">
        <v>915</v>
      </c>
      <c r="H84" s="4" t="str">
        <f>VLOOKUP(Volumedata[[#This Row],[Date]],Table1[#All],3,TRUE)</f>
        <v>Q3 2020</v>
      </c>
    </row>
    <row r="85" spans="1:8" x14ac:dyDescent="0.25">
      <c r="A85" s="1" t="s">
        <v>44</v>
      </c>
      <c r="B85" s="3">
        <v>44135</v>
      </c>
      <c r="C85">
        <v>913</v>
      </c>
      <c r="D85">
        <f>LEN(Volumedata[[#This Row],[CLID]])</f>
        <v>7</v>
      </c>
      <c r="E85" t="s">
        <v>55</v>
      </c>
      <c r="F85" s="4" t="s">
        <v>906</v>
      </c>
      <c r="G85" s="4" t="s">
        <v>916</v>
      </c>
      <c r="H85" s="4" t="str">
        <f>VLOOKUP(Volumedata[[#This Row],[Date]],Table1[#All],3,TRUE)</f>
        <v>Q4 2020</v>
      </c>
    </row>
    <row r="86" spans="1:8" x14ac:dyDescent="0.25">
      <c r="A86" s="1" t="s">
        <v>44</v>
      </c>
      <c r="B86" s="3">
        <v>44165</v>
      </c>
      <c r="C86">
        <v>1574</v>
      </c>
      <c r="D86">
        <f>LEN(Volumedata[[#This Row],[CLID]])</f>
        <v>7</v>
      </c>
      <c r="E86" t="s">
        <v>55</v>
      </c>
      <c r="F86" s="4" t="s">
        <v>906</v>
      </c>
      <c r="G86" s="4" t="s">
        <v>916</v>
      </c>
      <c r="H86" s="4" t="str">
        <f>VLOOKUP(Volumedata[[#This Row],[Date]],Table1[#All],3,TRUE)</f>
        <v>Q4 2020</v>
      </c>
    </row>
    <row r="87" spans="1:8" x14ac:dyDescent="0.25">
      <c r="A87" s="1" t="s">
        <v>44</v>
      </c>
      <c r="B87" s="3">
        <v>44196</v>
      </c>
      <c r="C87">
        <v>1082</v>
      </c>
      <c r="D87">
        <f>LEN(Volumedata[[#This Row],[CLID]])</f>
        <v>7</v>
      </c>
      <c r="E87" t="s">
        <v>55</v>
      </c>
      <c r="F87" s="4" t="s">
        <v>906</v>
      </c>
      <c r="G87" s="4" t="s">
        <v>916</v>
      </c>
      <c r="H87" s="4" t="str">
        <f>VLOOKUP(Volumedata[[#This Row],[Date]],Table1[#All],3,TRUE)</f>
        <v>Q4 2020</v>
      </c>
    </row>
    <row r="88" spans="1:8" x14ac:dyDescent="0.25">
      <c r="A88" s="1" t="s">
        <v>44</v>
      </c>
      <c r="B88" s="3">
        <v>44286</v>
      </c>
      <c r="C88">
        <v>1945</v>
      </c>
      <c r="D88">
        <f>LEN(Volumedata[[#This Row],[CLID]])</f>
        <v>7</v>
      </c>
      <c r="E88" t="s">
        <v>55</v>
      </c>
      <c r="F88" s="4" t="s">
        <v>906</v>
      </c>
      <c r="G88" s="4" t="s">
        <v>918</v>
      </c>
      <c r="H88" s="4" t="str">
        <f>VLOOKUP(Volumedata[[#This Row],[Date]],Table1[#All],3,TRUE)</f>
        <v>Q1 2021</v>
      </c>
    </row>
    <row r="89" spans="1:8" x14ac:dyDescent="0.25">
      <c r="A89" s="1" t="s">
        <v>44</v>
      </c>
      <c r="B89" s="3">
        <v>44255</v>
      </c>
      <c r="C89">
        <v>1296</v>
      </c>
      <c r="D89">
        <f>LEN(Volumedata[[#This Row],[CLID]])</f>
        <v>7</v>
      </c>
      <c r="E89" t="s">
        <v>55</v>
      </c>
      <c r="F89" s="4" t="s">
        <v>906</v>
      </c>
      <c r="G89" s="4" t="s">
        <v>918</v>
      </c>
      <c r="H89" s="4" t="str">
        <f>VLOOKUP(Volumedata[[#This Row],[Date]],Table1[#All],3,TRUE)</f>
        <v>Q1 2021</v>
      </c>
    </row>
    <row r="90" spans="1:8" x14ac:dyDescent="0.25">
      <c r="A90" s="1" t="s">
        <v>44</v>
      </c>
      <c r="B90" s="3">
        <v>44227</v>
      </c>
      <c r="C90">
        <v>1568</v>
      </c>
      <c r="D90">
        <f>LEN(Volumedata[[#This Row],[CLID]])</f>
        <v>7</v>
      </c>
      <c r="E90" t="s">
        <v>55</v>
      </c>
      <c r="F90" s="4" t="s">
        <v>906</v>
      </c>
      <c r="G90" s="4" t="s">
        <v>918</v>
      </c>
      <c r="H90" s="4" t="str">
        <f>VLOOKUP(Volumedata[[#This Row],[Date]],Table1[#All],3,TRUE)</f>
        <v>Q1 2021</v>
      </c>
    </row>
    <row r="91" spans="1:8" x14ac:dyDescent="0.25">
      <c r="A91" s="1" t="s">
        <v>28</v>
      </c>
      <c r="B91" s="3">
        <v>43861</v>
      </c>
      <c r="C91">
        <v>756</v>
      </c>
      <c r="D91">
        <f>LEN(Volumedata[[#This Row],[CLID]])</f>
        <v>7</v>
      </c>
      <c r="E91" t="s">
        <v>55</v>
      </c>
      <c r="F91" s="4" t="s">
        <v>906</v>
      </c>
      <c r="G91" s="4" t="s">
        <v>913</v>
      </c>
      <c r="H91" s="4" t="str">
        <f>VLOOKUP(Volumedata[[#This Row],[Date]],Table1[#All],3,TRUE)</f>
        <v>Q1 2020</v>
      </c>
    </row>
    <row r="92" spans="1:8" x14ac:dyDescent="0.25">
      <c r="A92" s="1" t="s">
        <v>28</v>
      </c>
      <c r="B92" s="3">
        <v>43890</v>
      </c>
      <c r="C92">
        <v>954</v>
      </c>
      <c r="D92">
        <f>LEN(Volumedata[[#This Row],[CLID]])</f>
        <v>7</v>
      </c>
      <c r="E92" t="s">
        <v>55</v>
      </c>
      <c r="F92" s="4" t="s">
        <v>906</v>
      </c>
      <c r="G92" s="4" t="s">
        <v>913</v>
      </c>
      <c r="H92" s="4" t="str">
        <f>VLOOKUP(Volumedata[[#This Row],[Date]],Table1[#All],3,TRUE)</f>
        <v>Q1 2020</v>
      </c>
    </row>
    <row r="93" spans="1:8" x14ac:dyDescent="0.25">
      <c r="A93" s="1" t="s">
        <v>28</v>
      </c>
      <c r="B93" s="3">
        <v>43921</v>
      </c>
      <c r="C93">
        <v>955</v>
      </c>
      <c r="D93">
        <f>LEN(Volumedata[[#This Row],[CLID]])</f>
        <v>7</v>
      </c>
      <c r="E93" t="s">
        <v>55</v>
      </c>
      <c r="F93" s="4" t="s">
        <v>906</v>
      </c>
      <c r="G93" s="4" t="s">
        <v>913</v>
      </c>
      <c r="H93" s="4" t="str">
        <f>VLOOKUP(Volumedata[[#This Row],[Date]],Table1[#All],3,TRUE)</f>
        <v>Q1 2020</v>
      </c>
    </row>
    <row r="94" spans="1:8" x14ac:dyDescent="0.25">
      <c r="A94" s="1" t="s">
        <v>28</v>
      </c>
      <c r="B94" s="3">
        <v>43951</v>
      </c>
      <c r="C94">
        <v>1261</v>
      </c>
      <c r="D94">
        <f>LEN(Volumedata[[#This Row],[CLID]])</f>
        <v>7</v>
      </c>
      <c r="E94" t="s">
        <v>55</v>
      </c>
      <c r="F94" s="4" t="s">
        <v>906</v>
      </c>
      <c r="G94" s="4" t="s">
        <v>914</v>
      </c>
      <c r="H94" s="4" t="str">
        <f>VLOOKUP(Volumedata[[#This Row],[Date]],Table1[#All],3,TRUE)</f>
        <v>Q2 2020</v>
      </c>
    </row>
    <row r="95" spans="1:8" x14ac:dyDescent="0.25">
      <c r="A95" s="1" t="s">
        <v>28</v>
      </c>
      <c r="B95" s="3">
        <v>43982</v>
      </c>
      <c r="C95">
        <v>1058</v>
      </c>
      <c r="D95">
        <f>LEN(Volumedata[[#This Row],[CLID]])</f>
        <v>7</v>
      </c>
      <c r="E95" t="s">
        <v>55</v>
      </c>
      <c r="F95" s="4" t="s">
        <v>906</v>
      </c>
      <c r="G95" s="4" t="s">
        <v>914</v>
      </c>
      <c r="H95" s="4" t="str">
        <f>VLOOKUP(Volumedata[[#This Row],[Date]],Table1[#All],3,TRUE)</f>
        <v>Q2 2020</v>
      </c>
    </row>
    <row r="96" spans="1:8" x14ac:dyDescent="0.25">
      <c r="A96" s="1" t="s">
        <v>28</v>
      </c>
      <c r="B96" s="3">
        <v>44012</v>
      </c>
      <c r="C96">
        <v>855</v>
      </c>
      <c r="D96">
        <f>LEN(Volumedata[[#This Row],[CLID]])</f>
        <v>7</v>
      </c>
      <c r="E96" t="s">
        <v>55</v>
      </c>
      <c r="F96" s="4" t="s">
        <v>906</v>
      </c>
      <c r="G96" s="4" t="s">
        <v>914</v>
      </c>
      <c r="H96" s="4" t="str">
        <f>VLOOKUP(Volumedata[[#This Row],[Date]],Table1[#All],3,TRUE)</f>
        <v>Q2 2020</v>
      </c>
    </row>
    <row r="97" spans="1:8" x14ac:dyDescent="0.25">
      <c r="A97" s="1" t="s">
        <v>28</v>
      </c>
      <c r="B97" s="3">
        <v>44043</v>
      </c>
      <c r="C97">
        <v>654</v>
      </c>
      <c r="D97">
        <f>LEN(Volumedata[[#This Row],[CLID]])</f>
        <v>7</v>
      </c>
      <c r="E97" t="s">
        <v>55</v>
      </c>
      <c r="F97" s="4" t="s">
        <v>906</v>
      </c>
      <c r="G97" s="4" t="s">
        <v>915</v>
      </c>
      <c r="H97" s="4" t="str">
        <f>VLOOKUP(Volumedata[[#This Row],[Date]],Table1[#All],3,TRUE)</f>
        <v>Q3 2020</v>
      </c>
    </row>
    <row r="98" spans="1:8" x14ac:dyDescent="0.25">
      <c r="A98" s="1" t="s">
        <v>28</v>
      </c>
      <c r="B98" s="3">
        <v>44074</v>
      </c>
      <c r="C98">
        <v>656</v>
      </c>
      <c r="D98">
        <f>LEN(Volumedata[[#This Row],[CLID]])</f>
        <v>7</v>
      </c>
      <c r="E98" t="s">
        <v>55</v>
      </c>
      <c r="F98" s="4" t="s">
        <v>906</v>
      </c>
      <c r="G98" s="4" t="s">
        <v>915</v>
      </c>
      <c r="H98" s="4" t="str">
        <f>VLOOKUP(Volumedata[[#This Row],[Date]],Table1[#All],3,TRUE)</f>
        <v>Q3 2020</v>
      </c>
    </row>
    <row r="99" spans="1:8" x14ac:dyDescent="0.25">
      <c r="A99" s="1" t="s">
        <v>28</v>
      </c>
      <c r="B99" s="3">
        <v>44104</v>
      </c>
      <c r="C99">
        <v>554</v>
      </c>
      <c r="D99">
        <f>LEN(Volumedata[[#This Row],[CLID]])</f>
        <v>7</v>
      </c>
      <c r="E99" t="s">
        <v>55</v>
      </c>
      <c r="F99" s="4" t="s">
        <v>906</v>
      </c>
      <c r="G99" s="4" t="s">
        <v>915</v>
      </c>
      <c r="H99" s="4" t="str">
        <f>VLOOKUP(Volumedata[[#This Row],[Date]],Table1[#All],3,TRUE)</f>
        <v>Q3 2020</v>
      </c>
    </row>
    <row r="100" spans="1:8" x14ac:dyDescent="0.25">
      <c r="A100" s="1" t="s">
        <v>28</v>
      </c>
      <c r="B100" s="3">
        <v>44135</v>
      </c>
      <c r="C100">
        <v>760</v>
      </c>
      <c r="D100">
        <f>LEN(Volumedata[[#This Row],[CLID]])</f>
        <v>7</v>
      </c>
      <c r="E100" t="s">
        <v>55</v>
      </c>
      <c r="F100" s="4" t="s">
        <v>906</v>
      </c>
      <c r="G100" s="4" t="s">
        <v>916</v>
      </c>
      <c r="H100" s="4" t="str">
        <f>VLOOKUP(Volumedata[[#This Row],[Date]],Table1[#All],3,TRUE)</f>
        <v>Q4 2020</v>
      </c>
    </row>
    <row r="101" spans="1:8" x14ac:dyDescent="0.25">
      <c r="A101" s="1" t="s">
        <v>28</v>
      </c>
      <c r="B101" s="3">
        <v>44165</v>
      </c>
      <c r="C101">
        <v>759</v>
      </c>
      <c r="D101">
        <f>LEN(Volumedata[[#This Row],[CLID]])</f>
        <v>7</v>
      </c>
      <c r="E101" t="s">
        <v>55</v>
      </c>
      <c r="F101" s="4" t="s">
        <v>906</v>
      </c>
      <c r="G101" s="4" t="s">
        <v>916</v>
      </c>
      <c r="H101" s="4" t="str">
        <f>VLOOKUP(Volumedata[[#This Row],[Date]],Table1[#All],3,TRUE)</f>
        <v>Q4 2020</v>
      </c>
    </row>
    <row r="102" spans="1:8" x14ac:dyDescent="0.25">
      <c r="A102" s="1" t="s">
        <v>28</v>
      </c>
      <c r="B102" s="3">
        <v>44196</v>
      </c>
      <c r="C102">
        <v>857</v>
      </c>
      <c r="D102">
        <f>LEN(Volumedata[[#This Row],[CLID]])</f>
        <v>7</v>
      </c>
      <c r="E102" t="s">
        <v>55</v>
      </c>
      <c r="F102" s="4" t="s">
        <v>906</v>
      </c>
      <c r="G102" s="4" t="s">
        <v>916</v>
      </c>
      <c r="H102" s="4" t="str">
        <f>VLOOKUP(Volumedata[[#This Row],[Date]],Table1[#All],3,TRUE)</f>
        <v>Q4 2020</v>
      </c>
    </row>
    <row r="103" spans="1:8" x14ac:dyDescent="0.25">
      <c r="A103" s="1" t="s">
        <v>28</v>
      </c>
      <c r="B103" s="3">
        <v>44377</v>
      </c>
      <c r="C103">
        <v>865</v>
      </c>
      <c r="D103">
        <f>LEN(Volumedata[[#This Row],[CLID]])</f>
        <v>7</v>
      </c>
      <c r="E103" t="s">
        <v>55</v>
      </c>
      <c r="F103" s="4" t="s">
        <v>906</v>
      </c>
      <c r="G103" s="4" t="s">
        <v>917</v>
      </c>
      <c r="H103" s="4" t="str">
        <f>VLOOKUP(Volumedata[[#This Row],[Date]],Table1[#All],3,TRUE)</f>
        <v>Q2 2021</v>
      </c>
    </row>
    <row r="104" spans="1:8" x14ac:dyDescent="0.25">
      <c r="A104" s="1" t="s">
        <v>28</v>
      </c>
      <c r="B104" s="3">
        <v>44347</v>
      </c>
      <c r="C104">
        <v>1078</v>
      </c>
      <c r="D104">
        <f>LEN(Volumedata[[#This Row],[CLID]])</f>
        <v>7</v>
      </c>
      <c r="E104" t="s">
        <v>55</v>
      </c>
      <c r="F104" s="4" t="s">
        <v>906</v>
      </c>
      <c r="G104" s="4" t="s">
        <v>917</v>
      </c>
      <c r="H104" s="4" t="str">
        <f>VLOOKUP(Volumedata[[#This Row],[Date]],Table1[#All],3,TRUE)</f>
        <v>Q2 2021</v>
      </c>
    </row>
    <row r="105" spans="1:8" x14ac:dyDescent="0.25">
      <c r="A105" s="1" t="s">
        <v>28</v>
      </c>
      <c r="B105" s="3">
        <v>44316</v>
      </c>
      <c r="C105">
        <v>1305</v>
      </c>
      <c r="D105">
        <f>LEN(Volumedata[[#This Row],[CLID]])</f>
        <v>7</v>
      </c>
      <c r="E105" t="s">
        <v>55</v>
      </c>
      <c r="F105" s="4" t="s">
        <v>906</v>
      </c>
      <c r="G105" s="4" t="s">
        <v>917</v>
      </c>
      <c r="H105" s="4" t="str">
        <f>VLOOKUP(Volumedata[[#This Row],[Date]],Table1[#All],3,TRUE)</f>
        <v>Q2 2021</v>
      </c>
    </row>
    <row r="106" spans="1:8" x14ac:dyDescent="0.25">
      <c r="A106" s="1" t="s">
        <v>28</v>
      </c>
      <c r="B106" s="3">
        <v>44286</v>
      </c>
      <c r="C106">
        <v>950</v>
      </c>
      <c r="D106">
        <f>LEN(Volumedata[[#This Row],[CLID]])</f>
        <v>7</v>
      </c>
      <c r="E106" t="s">
        <v>55</v>
      </c>
      <c r="F106" s="4" t="s">
        <v>906</v>
      </c>
      <c r="G106" s="4" t="s">
        <v>918</v>
      </c>
      <c r="H106" s="4" t="str">
        <f>VLOOKUP(Volumedata[[#This Row],[Date]],Table1[#All],3,TRUE)</f>
        <v>Q1 2021</v>
      </c>
    </row>
    <row r="107" spans="1:8" x14ac:dyDescent="0.25">
      <c r="A107" s="1" t="s">
        <v>28</v>
      </c>
      <c r="B107" s="3">
        <v>44255</v>
      </c>
      <c r="C107">
        <v>968</v>
      </c>
      <c r="D107">
        <f>LEN(Volumedata[[#This Row],[CLID]])</f>
        <v>7</v>
      </c>
      <c r="E107" t="s">
        <v>55</v>
      </c>
      <c r="F107" s="4" t="s">
        <v>906</v>
      </c>
      <c r="G107" s="4" t="s">
        <v>918</v>
      </c>
      <c r="H107" s="4" t="str">
        <f>VLOOKUP(Volumedata[[#This Row],[Date]],Table1[#All],3,TRUE)</f>
        <v>Q1 2021</v>
      </c>
    </row>
    <row r="108" spans="1:8" x14ac:dyDescent="0.25">
      <c r="A108" s="1" t="s">
        <v>28</v>
      </c>
      <c r="B108" s="3">
        <v>44227</v>
      </c>
      <c r="C108">
        <v>749</v>
      </c>
      <c r="D108">
        <f>LEN(Volumedata[[#This Row],[CLID]])</f>
        <v>7</v>
      </c>
      <c r="E108" t="s">
        <v>55</v>
      </c>
      <c r="F108" s="4" t="s">
        <v>906</v>
      </c>
      <c r="G108" s="4" t="s">
        <v>918</v>
      </c>
      <c r="H108" s="4" t="str">
        <f>VLOOKUP(Volumedata[[#This Row],[Date]],Table1[#All],3,TRUE)</f>
        <v>Q1 2021</v>
      </c>
    </row>
    <row r="109" spans="1:8" x14ac:dyDescent="0.25">
      <c r="A109" s="1" t="s">
        <v>30</v>
      </c>
      <c r="B109" s="3">
        <v>43861</v>
      </c>
      <c r="C109">
        <v>945</v>
      </c>
      <c r="D109">
        <f>LEN(Volumedata[[#This Row],[CLID]])</f>
        <v>7</v>
      </c>
      <c r="E109" t="s">
        <v>56</v>
      </c>
      <c r="F109" s="4" t="s">
        <v>907</v>
      </c>
      <c r="G109" s="4" t="s">
        <v>913</v>
      </c>
      <c r="H109" s="4" t="str">
        <f>VLOOKUP(Volumedata[[#This Row],[Date]],Table1[#All],3,TRUE)</f>
        <v>Q1 2020</v>
      </c>
    </row>
    <row r="110" spans="1:8" x14ac:dyDescent="0.25">
      <c r="A110" s="1" t="s">
        <v>30</v>
      </c>
      <c r="B110" s="3">
        <v>43890</v>
      </c>
      <c r="C110">
        <v>941</v>
      </c>
      <c r="D110">
        <f>LEN(Volumedata[[#This Row],[CLID]])</f>
        <v>7</v>
      </c>
      <c r="E110" t="s">
        <v>56</v>
      </c>
      <c r="F110" s="4" t="s">
        <v>907</v>
      </c>
      <c r="G110" s="4" t="s">
        <v>913</v>
      </c>
      <c r="H110" s="4" t="str">
        <f>VLOOKUP(Volumedata[[#This Row],[Date]],Table1[#All],3,TRUE)</f>
        <v>Q1 2020</v>
      </c>
    </row>
    <row r="111" spans="1:8" x14ac:dyDescent="0.25">
      <c r="A111" s="1" t="s">
        <v>30</v>
      </c>
      <c r="B111" s="3">
        <v>43921</v>
      </c>
      <c r="C111">
        <v>1164</v>
      </c>
      <c r="D111">
        <f>LEN(Volumedata[[#This Row],[CLID]])</f>
        <v>7</v>
      </c>
      <c r="E111" t="s">
        <v>56</v>
      </c>
      <c r="F111" s="4" t="s">
        <v>907</v>
      </c>
      <c r="G111" s="4" t="s">
        <v>913</v>
      </c>
      <c r="H111" s="4" t="str">
        <f>VLOOKUP(Volumedata[[#This Row],[Date]],Table1[#All],3,TRUE)</f>
        <v>Q1 2020</v>
      </c>
    </row>
    <row r="112" spans="1:8" x14ac:dyDescent="0.25">
      <c r="A112" s="1" t="s">
        <v>30</v>
      </c>
      <c r="B112" s="3">
        <v>43951</v>
      </c>
      <c r="C112">
        <v>1276</v>
      </c>
      <c r="D112">
        <f>LEN(Volumedata[[#This Row],[CLID]])</f>
        <v>7</v>
      </c>
      <c r="E112" t="s">
        <v>56</v>
      </c>
      <c r="F112" s="4" t="s">
        <v>907</v>
      </c>
      <c r="G112" s="4" t="s">
        <v>914</v>
      </c>
      <c r="H112" s="4" t="str">
        <f>VLOOKUP(Volumedata[[#This Row],[Date]],Table1[#All],3,TRUE)</f>
        <v>Q2 2020</v>
      </c>
    </row>
    <row r="113" spans="1:8" x14ac:dyDescent="0.25">
      <c r="A113" s="1" t="s">
        <v>30</v>
      </c>
      <c r="B113" s="3">
        <v>43982</v>
      </c>
      <c r="C113">
        <v>1275</v>
      </c>
      <c r="D113">
        <f>LEN(Volumedata[[#This Row],[CLID]])</f>
        <v>7</v>
      </c>
      <c r="E113" t="s">
        <v>56</v>
      </c>
      <c r="F113" s="4" t="s">
        <v>907</v>
      </c>
      <c r="G113" s="4" t="s">
        <v>914</v>
      </c>
      <c r="H113" s="4" t="str">
        <f>VLOOKUP(Volumedata[[#This Row],[Date]],Table1[#All],3,TRUE)</f>
        <v>Q2 2020</v>
      </c>
    </row>
    <row r="114" spans="1:8" x14ac:dyDescent="0.25">
      <c r="A114" s="1" t="s">
        <v>30</v>
      </c>
      <c r="B114" s="3">
        <v>44012</v>
      </c>
      <c r="C114">
        <v>834</v>
      </c>
      <c r="D114">
        <f>LEN(Volumedata[[#This Row],[CLID]])</f>
        <v>7</v>
      </c>
      <c r="E114" t="s">
        <v>56</v>
      </c>
      <c r="F114" s="4" t="s">
        <v>907</v>
      </c>
      <c r="G114" s="4" t="s">
        <v>914</v>
      </c>
      <c r="H114" s="4" t="str">
        <f>VLOOKUP(Volumedata[[#This Row],[Date]],Table1[#All],3,TRUE)</f>
        <v>Q2 2020</v>
      </c>
    </row>
    <row r="115" spans="1:8" x14ac:dyDescent="0.25">
      <c r="A115" s="1" t="s">
        <v>30</v>
      </c>
      <c r="B115" s="3">
        <v>44043</v>
      </c>
      <c r="C115">
        <v>833</v>
      </c>
      <c r="D115">
        <f>LEN(Volumedata[[#This Row],[CLID]])</f>
        <v>7</v>
      </c>
      <c r="E115" t="s">
        <v>56</v>
      </c>
      <c r="F115" s="4" t="s">
        <v>907</v>
      </c>
      <c r="G115" s="4" t="s">
        <v>915</v>
      </c>
      <c r="H115" s="4" t="str">
        <f>VLOOKUP(Volumedata[[#This Row],[Date]],Table1[#All],3,TRUE)</f>
        <v>Q3 2020</v>
      </c>
    </row>
    <row r="116" spans="1:8" x14ac:dyDescent="0.25">
      <c r="A116" s="1" t="s">
        <v>30</v>
      </c>
      <c r="B116" s="3">
        <v>44074</v>
      </c>
      <c r="C116">
        <v>610</v>
      </c>
      <c r="D116">
        <f>LEN(Volumedata[[#This Row],[CLID]])</f>
        <v>7</v>
      </c>
      <c r="E116" t="s">
        <v>56</v>
      </c>
      <c r="F116" s="4" t="s">
        <v>907</v>
      </c>
      <c r="G116" s="4" t="s">
        <v>915</v>
      </c>
      <c r="H116" s="4" t="str">
        <f>VLOOKUP(Volumedata[[#This Row],[Date]],Table1[#All],3,TRUE)</f>
        <v>Q3 2020</v>
      </c>
    </row>
    <row r="117" spans="1:8" x14ac:dyDescent="0.25">
      <c r="A117" s="1" t="s">
        <v>30</v>
      </c>
      <c r="B117" s="3">
        <v>44104</v>
      </c>
      <c r="C117">
        <v>722</v>
      </c>
      <c r="D117">
        <f>LEN(Volumedata[[#This Row],[CLID]])</f>
        <v>7</v>
      </c>
      <c r="E117" t="s">
        <v>56</v>
      </c>
      <c r="F117" s="4" t="s">
        <v>907</v>
      </c>
      <c r="G117" s="4" t="s">
        <v>915</v>
      </c>
      <c r="H117" s="4" t="str">
        <f>VLOOKUP(Volumedata[[#This Row],[Date]],Table1[#All],3,TRUE)</f>
        <v>Q3 2020</v>
      </c>
    </row>
    <row r="118" spans="1:8" x14ac:dyDescent="0.25">
      <c r="A118" s="1" t="s">
        <v>30</v>
      </c>
      <c r="B118" s="3">
        <v>44135</v>
      </c>
      <c r="C118">
        <v>722</v>
      </c>
      <c r="D118">
        <f>LEN(Volumedata[[#This Row],[CLID]])</f>
        <v>7</v>
      </c>
      <c r="E118" t="s">
        <v>56</v>
      </c>
      <c r="F118" s="4" t="s">
        <v>907</v>
      </c>
      <c r="G118" s="4" t="s">
        <v>916</v>
      </c>
      <c r="H118" s="4" t="str">
        <f>VLOOKUP(Volumedata[[#This Row],[Date]],Table1[#All],3,TRUE)</f>
        <v>Q4 2020</v>
      </c>
    </row>
    <row r="119" spans="1:8" x14ac:dyDescent="0.25">
      <c r="A119" s="1" t="s">
        <v>30</v>
      </c>
      <c r="B119" s="3">
        <v>44165</v>
      </c>
      <c r="C119">
        <v>939</v>
      </c>
      <c r="D119">
        <f>LEN(Volumedata[[#This Row],[CLID]])</f>
        <v>7</v>
      </c>
      <c r="E119" t="s">
        <v>56</v>
      </c>
      <c r="F119" s="4" t="s">
        <v>907</v>
      </c>
      <c r="G119" s="4" t="s">
        <v>916</v>
      </c>
      <c r="H119" s="4" t="str">
        <f>VLOOKUP(Volumedata[[#This Row],[Date]],Table1[#All],3,TRUE)</f>
        <v>Q4 2020</v>
      </c>
    </row>
    <row r="120" spans="1:8" x14ac:dyDescent="0.25">
      <c r="A120" s="1" t="s">
        <v>30</v>
      </c>
      <c r="B120" s="3">
        <v>44196</v>
      </c>
      <c r="C120">
        <v>829</v>
      </c>
      <c r="D120">
        <f>LEN(Volumedata[[#This Row],[CLID]])</f>
        <v>7</v>
      </c>
      <c r="E120" t="s">
        <v>56</v>
      </c>
      <c r="F120" s="4" t="s">
        <v>907</v>
      </c>
      <c r="G120" s="4" t="s">
        <v>916</v>
      </c>
      <c r="H120" s="4" t="str">
        <f>VLOOKUP(Volumedata[[#This Row],[Date]],Table1[#All],3,TRUE)</f>
        <v>Q4 2020</v>
      </c>
    </row>
    <row r="121" spans="1:8" x14ac:dyDescent="0.25">
      <c r="A121" s="1" t="s">
        <v>30</v>
      </c>
      <c r="B121" s="3">
        <v>44377</v>
      </c>
      <c r="C121">
        <v>848</v>
      </c>
      <c r="D121">
        <f>LEN(Volumedata[[#This Row],[CLID]])</f>
        <v>7</v>
      </c>
      <c r="E121" t="s">
        <v>56</v>
      </c>
      <c r="F121" s="4" t="s">
        <v>907</v>
      </c>
      <c r="G121" s="4" t="s">
        <v>917</v>
      </c>
      <c r="H121" s="4" t="str">
        <f>VLOOKUP(Volumedata[[#This Row],[Date]],Table1[#All],3,TRUE)</f>
        <v>Q2 2021</v>
      </c>
    </row>
    <row r="122" spans="1:8" x14ac:dyDescent="0.25">
      <c r="A122" s="1" t="s">
        <v>30</v>
      </c>
      <c r="B122" s="3">
        <v>44347</v>
      </c>
      <c r="C122">
        <v>1326</v>
      </c>
      <c r="D122">
        <f>LEN(Volumedata[[#This Row],[CLID]])</f>
        <v>7</v>
      </c>
      <c r="E122" t="s">
        <v>56</v>
      </c>
      <c r="F122" s="4" t="s">
        <v>907</v>
      </c>
      <c r="G122" s="4" t="s">
        <v>917</v>
      </c>
      <c r="H122" s="4" t="str">
        <f>VLOOKUP(Volumedata[[#This Row],[Date]],Table1[#All],3,TRUE)</f>
        <v>Q2 2021</v>
      </c>
    </row>
    <row r="123" spans="1:8" x14ac:dyDescent="0.25">
      <c r="A123" s="1" t="s">
        <v>30</v>
      </c>
      <c r="B123" s="3">
        <v>44316</v>
      </c>
      <c r="C123">
        <v>1309</v>
      </c>
      <c r="D123">
        <f>LEN(Volumedata[[#This Row],[CLID]])</f>
        <v>7</v>
      </c>
      <c r="E123" t="s">
        <v>56</v>
      </c>
      <c r="F123" s="4" t="s">
        <v>907</v>
      </c>
      <c r="G123" s="4" t="s">
        <v>917</v>
      </c>
      <c r="H123" s="4" t="str">
        <f>VLOOKUP(Volumedata[[#This Row],[Date]],Table1[#All],3,TRUE)</f>
        <v>Q2 2021</v>
      </c>
    </row>
    <row r="124" spans="1:8" x14ac:dyDescent="0.25">
      <c r="A124" s="1" t="s">
        <v>30</v>
      </c>
      <c r="B124" s="3">
        <v>44286</v>
      </c>
      <c r="C124">
        <v>1173</v>
      </c>
      <c r="D124">
        <f>LEN(Volumedata[[#This Row],[CLID]])</f>
        <v>7</v>
      </c>
      <c r="E124" t="s">
        <v>56</v>
      </c>
      <c r="F124" s="4" t="s">
        <v>907</v>
      </c>
      <c r="G124" s="4" t="s">
        <v>918</v>
      </c>
      <c r="H124" s="4" t="str">
        <f>VLOOKUP(Volumedata[[#This Row],[Date]],Table1[#All],3,TRUE)</f>
        <v>Q1 2021</v>
      </c>
    </row>
    <row r="125" spans="1:8" x14ac:dyDescent="0.25">
      <c r="A125" s="1" t="s">
        <v>30</v>
      </c>
      <c r="B125" s="3">
        <v>44255</v>
      </c>
      <c r="C125">
        <v>935</v>
      </c>
      <c r="D125">
        <f>LEN(Volumedata[[#This Row],[CLID]])</f>
        <v>7</v>
      </c>
      <c r="E125" t="s">
        <v>56</v>
      </c>
      <c r="F125" s="4" t="s">
        <v>907</v>
      </c>
      <c r="G125" s="4" t="s">
        <v>918</v>
      </c>
      <c r="H125" s="4" t="str">
        <f>VLOOKUP(Volumedata[[#This Row],[Date]],Table1[#All],3,TRUE)</f>
        <v>Q1 2021</v>
      </c>
    </row>
    <row r="126" spans="1:8" x14ac:dyDescent="0.25">
      <c r="A126" s="1" t="s">
        <v>30</v>
      </c>
      <c r="B126" s="3">
        <v>44227</v>
      </c>
      <c r="C126">
        <v>973</v>
      </c>
      <c r="D126">
        <f>LEN(Volumedata[[#This Row],[CLID]])</f>
        <v>7</v>
      </c>
      <c r="E126" t="s">
        <v>56</v>
      </c>
      <c r="F126" s="4" t="s">
        <v>907</v>
      </c>
      <c r="G126" s="4" t="s">
        <v>918</v>
      </c>
      <c r="H126" s="4" t="str">
        <f>VLOOKUP(Volumedata[[#This Row],[Date]],Table1[#All],3,TRUE)</f>
        <v>Q1 2021</v>
      </c>
    </row>
    <row r="127" spans="1:8" x14ac:dyDescent="0.25">
      <c r="A127" s="1" t="s">
        <v>6</v>
      </c>
      <c r="B127" s="3">
        <v>43861</v>
      </c>
      <c r="C127">
        <v>188</v>
      </c>
      <c r="D127">
        <f>LEN(Volumedata[[#This Row],[CLID]])</f>
        <v>7</v>
      </c>
      <c r="E127" t="s">
        <v>55</v>
      </c>
      <c r="F127" s="4" t="s">
        <v>906</v>
      </c>
      <c r="G127" s="4" t="s">
        <v>913</v>
      </c>
      <c r="H127" s="4" t="str">
        <f>VLOOKUP(Volumedata[[#This Row],[Date]],Table1[#All],3,TRUE)</f>
        <v>Q1 2020</v>
      </c>
    </row>
    <row r="128" spans="1:8" x14ac:dyDescent="0.25">
      <c r="A128" s="1" t="s">
        <v>6</v>
      </c>
      <c r="B128" s="3">
        <v>43890</v>
      </c>
      <c r="C128">
        <v>168</v>
      </c>
      <c r="D128">
        <f>LEN(Volumedata[[#This Row],[CLID]])</f>
        <v>7</v>
      </c>
      <c r="E128" t="s">
        <v>55</v>
      </c>
      <c r="F128" s="4" t="s">
        <v>906</v>
      </c>
      <c r="G128" s="4" t="s">
        <v>913</v>
      </c>
      <c r="H128" s="4" t="str">
        <f>VLOOKUP(Volumedata[[#This Row],[Date]],Table1[#All],3,TRUE)</f>
        <v>Q1 2020</v>
      </c>
    </row>
    <row r="129" spans="1:8" x14ac:dyDescent="0.25">
      <c r="A129" s="1" t="s">
        <v>6</v>
      </c>
      <c r="B129" s="3">
        <v>43921</v>
      </c>
      <c r="C129">
        <v>226</v>
      </c>
      <c r="D129">
        <f>LEN(Volumedata[[#This Row],[CLID]])</f>
        <v>7</v>
      </c>
      <c r="E129" t="s">
        <v>55</v>
      </c>
      <c r="F129" s="4" t="s">
        <v>906</v>
      </c>
      <c r="G129" s="4" t="s">
        <v>913</v>
      </c>
      <c r="H129" s="4" t="str">
        <f>VLOOKUP(Volumedata[[#This Row],[Date]],Table1[#All],3,TRUE)</f>
        <v>Q1 2020</v>
      </c>
    </row>
    <row r="130" spans="1:8" x14ac:dyDescent="0.25">
      <c r="A130" s="1" t="s">
        <v>6</v>
      </c>
      <c r="B130" s="3">
        <v>43951</v>
      </c>
      <c r="C130">
        <v>223</v>
      </c>
      <c r="D130">
        <f>LEN(Volumedata[[#This Row],[CLID]])</f>
        <v>7</v>
      </c>
      <c r="E130" t="s">
        <v>55</v>
      </c>
      <c r="F130" s="4" t="s">
        <v>906</v>
      </c>
      <c r="G130" s="4" t="s">
        <v>914</v>
      </c>
      <c r="H130" s="4" t="str">
        <f>VLOOKUP(Volumedata[[#This Row],[Date]],Table1[#All],3,TRUE)</f>
        <v>Q2 2020</v>
      </c>
    </row>
    <row r="131" spans="1:8" x14ac:dyDescent="0.25">
      <c r="A131" s="1" t="s">
        <v>6</v>
      </c>
      <c r="B131" s="3">
        <v>43982</v>
      </c>
      <c r="C131">
        <v>247</v>
      </c>
      <c r="D131">
        <f>LEN(Volumedata[[#This Row],[CLID]])</f>
        <v>7</v>
      </c>
      <c r="E131" t="s">
        <v>55</v>
      </c>
      <c r="F131" s="4" t="s">
        <v>906</v>
      </c>
      <c r="G131" s="4" t="s">
        <v>914</v>
      </c>
      <c r="H131" s="4" t="str">
        <f>VLOOKUP(Volumedata[[#This Row],[Date]],Table1[#All],3,TRUE)</f>
        <v>Q2 2020</v>
      </c>
    </row>
    <row r="132" spans="1:8" x14ac:dyDescent="0.25">
      <c r="A132" s="1" t="s">
        <v>6</v>
      </c>
      <c r="B132" s="3">
        <v>44012</v>
      </c>
      <c r="C132">
        <v>142</v>
      </c>
      <c r="D132">
        <f>LEN(Volumedata[[#This Row],[CLID]])</f>
        <v>7</v>
      </c>
      <c r="E132" t="s">
        <v>55</v>
      </c>
      <c r="F132" s="4" t="s">
        <v>906</v>
      </c>
      <c r="G132" s="4" t="s">
        <v>914</v>
      </c>
      <c r="H132" s="4" t="str">
        <f>VLOOKUP(Volumedata[[#This Row],[Date]],Table1[#All],3,TRUE)</f>
        <v>Q2 2020</v>
      </c>
    </row>
    <row r="133" spans="1:8" x14ac:dyDescent="0.25">
      <c r="A133" s="1" t="s">
        <v>6</v>
      </c>
      <c r="B133" s="3">
        <v>44043</v>
      </c>
      <c r="C133">
        <v>163</v>
      </c>
      <c r="D133">
        <f>LEN(Volumedata[[#This Row],[CLID]])</f>
        <v>7</v>
      </c>
      <c r="E133" t="s">
        <v>55</v>
      </c>
      <c r="F133" s="4" t="s">
        <v>906</v>
      </c>
      <c r="G133" s="4" t="s">
        <v>915</v>
      </c>
      <c r="H133" s="4" t="str">
        <f>VLOOKUP(Volumedata[[#This Row],[Date]],Table1[#All],3,TRUE)</f>
        <v>Q3 2020</v>
      </c>
    </row>
    <row r="134" spans="1:8" x14ac:dyDescent="0.25">
      <c r="A134" s="1" t="s">
        <v>6</v>
      </c>
      <c r="B134" s="3">
        <v>44074</v>
      </c>
      <c r="C134">
        <v>101</v>
      </c>
      <c r="D134">
        <f>LEN(Volumedata[[#This Row],[CLID]])</f>
        <v>7</v>
      </c>
      <c r="E134" t="s">
        <v>55</v>
      </c>
      <c r="F134" s="4" t="s">
        <v>906</v>
      </c>
      <c r="G134" s="4" t="s">
        <v>915</v>
      </c>
      <c r="H134" s="4" t="str">
        <f>VLOOKUP(Volumedata[[#This Row],[Date]],Table1[#All],3,TRUE)</f>
        <v>Q3 2020</v>
      </c>
    </row>
    <row r="135" spans="1:8" x14ac:dyDescent="0.25">
      <c r="A135" s="1" t="s">
        <v>6</v>
      </c>
      <c r="B135" s="3">
        <v>44104</v>
      </c>
      <c r="C135">
        <v>142</v>
      </c>
      <c r="D135">
        <f>LEN(Volumedata[[#This Row],[CLID]])</f>
        <v>7</v>
      </c>
      <c r="E135" t="s">
        <v>55</v>
      </c>
      <c r="F135" s="4" t="s">
        <v>906</v>
      </c>
      <c r="G135" s="4" t="s">
        <v>915</v>
      </c>
      <c r="H135" s="4" t="str">
        <f>VLOOKUP(Volumedata[[#This Row],[Date]],Table1[#All],3,TRUE)</f>
        <v>Q3 2020</v>
      </c>
    </row>
    <row r="136" spans="1:8" x14ac:dyDescent="0.25">
      <c r="A136" s="1" t="s">
        <v>6</v>
      </c>
      <c r="B136" s="3">
        <v>44135</v>
      </c>
      <c r="C136">
        <v>123</v>
      </c>
      <c r="D136">
        <f>LEN(Volumedata[[#This Row],[CLID]])</f>
        <v>7</v>
      </c>
      <c r="E136" t="s">
        <v>55</v>
      </c>
      <c r="F136" s="4" t="s">
        <v>906</v>
      </c>
      <c r="G136" s="4" t="s">
        <v>916</v>
      </c>
      <c r="H136" s="4" t="str">
        <f>VLOOKUP(Volumedata[[#This Row],[Date]],Table1[#All],3,TRUE)</f>
        <v>Q4 2020</v>
      </c>
    </row>
    <row r="137" spans="1:8" x14ac:dyDescent="0.25">
      <c r="A137" s="1" t="s">
        <v>6</v>
      </c>
      <c r="B137" s="3">
        <v>44165</v>
      </c>
      <c r="C137">
        <v>183</v>
      </c>
      <c r="D137">
        <f>LEN(Volumedata[[#This Row],[CLID]])</f>
        <v>7</v>
      </c>
      <c r="E137" t="s">
        <v>55</v>
      </c>
      <c r="F137" s="4" t="s">
        <v>906</v>
      </c>
      <c r="G137" s="4" t="s">
        <v>916</v>
      </c>
      <c r="H137" s="4" t="str">
        <f>VLOOKUP(Volumedata[[#This Row],[Date]],Table1[#All],3,TRUE)</f>
        <v>Q4 2020</v>
      </c>
    </row>
    <row r="138" spans="1:8" x14ac:dyDescent="0.25">
      <c r="A138" s="1" t="s">
        <v>6</v>
      </c>
      <c r="B138" s="3">
        <v>44196</v>
      </c>
      <c r="C138">
        <v>144</v>
      </c>
      <c r="D138">
        <f>LEN(Volumedata[[#This Row],[CLID]])</f>
        <v>7</v>
      </c>
      <c r="E138" t="s">
        <v>55</v>
      </c>
      <c r="F138" s="4" t="s">
        <v>906</v>
      </c>
      <c r="G138" s="4" t="s">
        <v>916</v>
      </c>
      <c r="H138" s="4" t="str">
        <f>VLOOKUP(Volumedata[[#This Row],[Date]],Table1[#All],3,TRUE)</f>
        <v>Q4 2020</v>
      </c>
    </row>
    <row r="139" spans="1:8" x14ac:dyDescent="0.25">
      <c r="A139" s="1" t="s">
        <v>6</v>
      </c>
      <c r="B139" s="3">
        <v>44377</v>
      </c>
      <c r="C139">
        <v>145</v>
      </c>
      <c r="D139">
        <f>LEN(Volumedata[[#This Row],[CLID]])</f>
        <v>7</v>
      </c>
      <c r="E139" t="s">
        <v>55</v>
      </c>
      <c r="F139" s="4" t="s">
        <v>906</v>
      </c>
      <c r="G139" s="4" t="s">
        <v>917</v>
      </c>
      <c r="H139" s="4" t="str">
        <f>VLOOKUP(Volumedata[[#This Row],[Date]],Table1[#All],3,TRUE)</f>
        <v>Q2 2021</v>
      </c>
    </row>
    <row r="140" spans="1:8" x14ac:dyDescent="0.25">
      <c r="A140" s="1" t="s">
        <v>6</v>
      </c>
      <c r="B140" s="3">
        <v>44347</v>
      </c>
      <c r="C140">
        <v>244</v>
      </c>
      <c r="D140">
        <f>LEN(Volumedata[[#This Row],[CLID]])</f>
        <v>7</v>
      </c>
      <c r="E140" t="s">
        <v>55</v>
      </c>
      <c r="F140" s="4" t="s">
        <v>906</v>
      </c>
      <c r="G140" s="4" t="s">
        <v>917</v>
      </c>
      <c r="H140" s="4" t="str">
        <f>VLOOKUP(Volumedata[[#This Row],[Date]],Table1[#All],3,TRUE)</f>
        <v>Q2 2021</v>
      </c>
    </row>
    <row r="141" spans="1:8" x14ac:dyDescent="0.25">
      <c r="A141" s="1" t="s">
        <v>6</v>
      </c>
      <c r="B141" s="3">
        <v>44316</v>
      </c>
      <c r="C141">
        <v>226</v>
      </c>
      <c r="D141">
        <f>LEN(Volumedata[[#This Row],[CLID]])</f>
        <v>7</v>
      </c>
      <c r="E141" t="s">
        <v>55</v>
      </c>
      <c r="F141" s="4" t="s">
        <v>906</v>
      </c>
      <c r="G141" s="4" t="s">
        <v>917</v>
      </c>
      <c r="H141" s="4" t="str">
        <f>VLOOKUP(Volumedata[[#This Row],[Date]],Table1[#All],3,TRUE)</f>
        <v>Q2 2021</v>
      </c>
    </row>
    <row r="142" spans="1:8" x14ac:dyDescent="0.25">
      <c r="A142" s="1" t="s">
        <v>6</v>
      </c>
      <c r="B142" s="3">
        <v>44286</v>
      </c>
      <c r="C142">
        <v>227</v>
      </c>
      <c r="D142">
        <f>LEN(Volumedata[[#This Row],[CLID]])</f>
        <v>7</v>
      </c>
      <c r="E142" t="s">
        <v>55</v>
      </c>
      <c r="F142" s="4" t="s">
        <v>906</v>
      </c>
      <c r="G142" s="4" t="s">
        <v>918</v>
      </c>
      <c r="H142" s="4" t="str">
        <f>VLOOKUP(Volumedata[[#This Row],[Date]],Table1[#All],3,TRUE)</f>
        <v>Q1 2021</v>
      </c>
    </row>
    <row r="143" spans="1:8" x14ac:dyDescent="0.25">
      <c r="A143" s="1" t="s">
        <v>6</v>
      </c>
      <c r="B143" s="3">
        <v>44255</v>
      </c>
      <c r="C143">
        <v>172</v>
      </c>
      <c r="D143">
        <f>LEN(Volumedata[[#This Row],[CLID]])</f>
        <v>7</v>
      </c>
      <c r="E143" t="s">
        <v>55</v>
      </c>
      <c r="F143" s="4" t="s">
        <v>906</v>
      </c>
      <c r="G143" s="4" t="s">
        <v>918</v>
      </c>
      <c r="H143" s="4" t="str">
        <f>VLOOKUP(Volumedata[[#This Row],[Date]],Table1[#All],3,TRUE)</f>
        <v>Q1 2021</v>
      </c>
    </row>
    <row r="144" spans="1:8" x14ac:dyDescent="0.25">
      <c r="A144" s="1" t="s">
        <v>6</v>
      </c>
      <c r="B144" s="3">
        <v>44227</v>
      </c>
      <c r="C144">
        <v>190</v>
      </c>
      <c r="D144">
        <f>LEN(Volumedata[[#This Row],[CLID]])</f>
        <v>7</v>
      </c>
      <c r="E144" t="s">
        <v>55</v>
      </c>
      <c r="F144" s="4" t="s">
        <v>906</v>
      </c>
      <c r="G144" s="4" t="s">
        <v>918</v>
      </c>
      <c r="H144" s="4" t="str">
        <f>VLOOKUP(Volumedata[[#This Row],[Date]],Table1[#All],3,TRUE)</f>
        <v>Q1 2021</v>
      </c>
    </row>
    <row r="145" spans="1:8" x14ac:dyDescent="0.25">
      <c r="A145" s="1" t="s">
        <v>15</v>
      </c>
      <c r="B145" s="3">
        <v>43861</v>
      </c>
      <c r="C145">
        <v>391</v>
      </c>
      <c r="D145">
        <f>LEN(Volumedata[[#This Row],[CLID]])</f>
        <v>7</v>
      </c>
      <c r="E145" t="s">
        <v>54</v>
      </c>
      <c r="F145" s="4" t="s">
        <v>900</v>
      </c>
      <c r="G145" s="4" t="s">
        <v>913</v>
      </c>
      <c r="H145" s="4" t="str">
        <f>VLOOKUP(Volumedata[[#This Row],[Date]],Table1[#All],3,TRUE)</f>
        <v>Q1 2020</v>
      </c>
    </row>
    <row r="146" spans="1:8" x14ac:dyDescent="0.25">
      <c r="A146" s="1" t="s">
        <v>15</v>
      </c>
      <c r="B146" s="3">
        <v>43890</v>
      </c>
      <c r="C146">
        <v>553</v>
      </c>
      <c r="D146">
        <f>LEN(Volumedata[[#This Row],[CLID]])</f>
        <v>7</v>
      </c>
      <c r="E146" t="s">
        <v>54</v>
      </c>
      <c r="F146" s="4" t="s">
        <v>900</v>
      </c>
      <c r="G146" s="4" t="s">
        <v>913</v>
      </c>
      <c r="H146" s="4" t="str">
        <f>VLOOKUP(Volumedata[[#This Row],[Date]],Table1[#All],3,TRUE)</f>
        <v>Q1 2020</v>
      </c>
    </row>
    <row r="147" spans="1:8" x14ac:dyDescent="0.25">
      <c r="A147" s="1" t="s">
        <v>15</v>
      </c>
      <c r="B147" s="3">
        <v>43921</v>
      </c>
      <c r="C147">
        <v>498</v>
      </c>
      <c r="D147">
        <f>LEN(Volumedata[[#This Row],[CLID]])</f>
        <v>7</v>
      </c>
      <c r="E147" t="s">
        <v>54</v>
      </c>
      <c r="F147" s="4" t="s">
        <v>900</v>
      </c>
      <c r="G147" s="4" t="s">
        <v>913</v>
      </c>
      <c r="H147" s="4" t="str">
        <f>VLOOKUP(Volumedata[[#This Row],[Date]],Table1[#All],3,TRUE)</f>
        <v>Q1 2020</v>
      </c>
    </row>
    <row r="148" spans="1:8" x14ac:dyDescent="0.25">
      <c r="A148" s="1" t="s">
        <v>15</v>
      </c>
      <c r="B148" s="3">
        <v>43951</v>
      </c>
      <c r="C148">
        <v>719</v>
      </c>
      <c r="D148">
        <f>LEN(Volumedata[[#This Row],[CLID]])</f>
        <v>7</v>
      </c>
      <c r="E148" t="s">
        <v>54</v>
      </c>
      <c r="F148" s="4" t="s">
        <v>900</v>
      </c>
      <c r="G148" s="4" t="s">
        <v>914</v>
      </c>
      <c r="H148" s="4" t="str">
        <f>VLOOKUP(Volumedata[[#This Row],[Date]],Table1[#All],3,TRUE)</f>
        <v>Q2 2020</v>
      </c>
    </row>
    <row r="149" spans="1:8" x14ac:dyDescent="0.25">
      <c r="A149" s="1" t="s">
        <v>15</v>
      </c>
      <c r="B149" s="3">
        <v>43982</v>
      </c>
      <c r="C149">
        <v>555</v>
      </c>
      <c r="D149">
        <f>LEN(Volumedata[[#This Row],[CLID]])</f>
        <v>7</v>
      </c>
      <c r="E149" t="s">
        <v>54</v>
      </c>
      <c r="F149" s="4" t="s">
        <v>900</v>
      </c>
      <c r="G149" s="4" t="s">
        <v>914</v>
      </c>
      <c r="H149" s="4" t="str">
        <f>VLOOKUP(Volumedata[[#This Row],[Date]],Table1[#All],3,TRUE)</f>
        <v>Q2 2020</v>
      </c>
    </row>
    <row r="150" spans="1:8" x14ac:dyDescent="0.25">
      <c r="A150" s="1" t="s">
        <v>15</v>
      </c>
      <c r="B150" s="3">
        <v>44012</v>
      </c>
      <c r="C150">
        <v>499</v>
      </c>
      <c r="D150">
        <f>LEN(Volumedata[[#This Row],[CLID]])</f>
        <v>7</v>
      </c>
      <c r="E150" t="s">
        <v>54</v>
      </c>
      <c r="F150" s="4" t="s">
        <v>900</v>
      </c>
      <c r="G150" s="4" t="s">
        <v>914</v>
      </c>
      <c r="H150" s="4" t="str">
        <f>VLOOKUP(Volumedata[[#This Row],[Date]],Table1[#All],3,TRUE)</f>
        <v>Q2 2020</v>
      </c>
    </row>
    <row r="151" spans="1:8" x14ac:dyDescent="0.25">
      <c r="A151" s="1" t="s">
        <v>15</v>
      </c>
      <c r="B151" s="3">
        <v>44043</v>
      </c>
      <c r="C151">
        <v>338</v>
      </c>
      <c r="D151">
        <f>LEN(Volumedata[[#This Row],[CLID]])</f>
        <v>7</v>
      </c>
      <c r="E151" t="s">
        <v>54</v>
      </c>
      <c r="F151" s="4" t="s">
        <v>900</v>
      </c>
      <c r="G151" s="4" t="s">
        <v>915</v>
      </c>
      <c r="H151" s="4" t="str">
        <f>VLOOKUP(Volumedata[[#This Row],[Date]],Table1[#All],3,TRUE)</f>
        <v>Q3 2020</v>
      </c>
    </row>
    <row r="152" spans="1:8" x14ac:dyDescent="0.25">
      <c r="A152" s="1" t="s">
        <v>15</v>
      </c>
      <c r="B152" s="3">
        <v>44074</v>
      </c>
      <c r="C152">
        <v>391</v>
      </c>
      <c r="D152">
        <f>LEN(Volumedata[[#This Row],[CLID]])</f>
        <v>7</v>
      </c>
      <c r="E152" t="s">
        <v>54</v>
      </c>
      <c r="F152" s="4" t="s">
        <v>900</v>
      </c>
      <c r="G152" s="4" t="s">
        <v>915</v>
      </c>
      <c r="H152" s="4" t="str">
        <f>VLOOKUP(Volumedata[[#This Row],[Date]],Table1[#All],3,TRUE)</f>
        <v>Q3 2020</v>
      </c>
    </row>
    <row r="153" spans="1:8" x14ac:dyDescent="0.25">
      <c r="A153" s="1" t="s">
        <v>15</v>
      </c>
      <c r="B153" s="3">
        <v>44104</v>
      </c>
      <c r="C153">
        <v>279</v>
      </c>
      <c r="D153">
        <f>LEN(Volumedata[[#This Row],[CLID]])</f>
        <v>7</v>
      </c>
      <c r="E153" t="s">
        <v>54</v>
      </c>
      <c r="F153" s="4" t="s">
        <v>900</v>
      </c>
      <c r="G153" s="4" t="s">
        <v>915</v>
      </c>
      <c r="H153" s="4" t="str">
        <f>VLOOKUP(Volumedata[[#This Row],[Date]],Table1[#All],3,TRUE)</f>
        <v>Q3 2020</v>
      </c>
    </row>
    <row r="154" spans="1:8" x14ac:dyDescent="0.25">
      <c r="A154" s="1" t="s">
        <v>15</v>
      </c>
      <c r="B154" s="3">
        <v>44135</v>
      </c>
      <c r="C154">
        <v>447</v>
      </c>
      <c r="D154">
        <f>LEN(Volumedata[[#This Row],[CLID]])</f>
        <v>7</v>
      </c>
      <c r="E154" t="s">
        <v>54</v>
      </c>
      <c r="F154" s="4" t="s">
        <v>900</v>
      </c>
      <c r="G154" s="4" t="s">
        <v>916</v>
      </c>
      <c r="H154" s="4" t="str">
        <f>VLOOKUP(Volumedata[[#This Row],[Date]],Table1[#All],3,TRUE)</f>
        <v>Q4 2020</v>
      </c>
    </row>
    <row r="155" spans="1:8" x14ac:dyDescent="0.25">
      <c r="A155" s="1" t="s">
        <v>15</v>
      </c>
      <c r="B155" s="3">
        <v>44165</v>
      </c>
      <c r="C155">
        <v>390</v>
      </c>
      <c r="D155">
        <f>LEN(Volumedata[[#This Row],[CLID]])</f>
        <v>7</v>
      </c>
      <c r="E155" t="s">
        <v>54</v>
      </c>
      <c r="F155" s="4" t="s">
        <v>900</v>
      </c>
      <c r="G155" s="4" t="s">
        <v>916</v>
      </c>
      <c r="H155" s="4" t="str">
        <f>VLOOKUP(Volumedata[[#This Row],[Date]],Table1[#All],3,TRUE)</f>
        <v>Q4 2020</v>
      </c>
    </row>
    <row r="156" spans="1:8" x14ac:dyDescent="0.25">
      <c r="A156" s="1" t="s">
        <v>15</v>
      </c>
      <c r="B156" s="3">
        <v>44196</v>
      </c>
      <c r="C156">
        <v>500</v>
      </c>
      <c r="D156">
        <f>LEN(Volumedata[[#This Row],[CLID]])</f>
        <v>7</v>
      </c>
      <c r="E156" t="s">
        <v>54</v>
      </c>
      <c r="F156" s="4" t="s">
        <v>900</v>
      </c>
      <c r="G156" s="4" t="s">
        <v>916</v>
      </c>
      <c r="H156" s="4" t="str">
        <f>VLOOKUP(Volumedata[[#This Row],[Date]],Table1[#All],3,TRUE)</f>
        <v>Q4 2020</v>
      </c>
    </row>
    <row r="157" spans="1:8" x14ac:dyDescent="0.25">
      <c r="A157" s="1" t="s">
        <v>15</v>
      </c>
      <c r="B157" s="3">
        <v>44377</v>
      </c>
      <c r="C157">
        <v>505</v>
      </c>
      <c r="D157">
        <f>LEN(Volumedata[[#This Row],[CLID]])</f>
        <v>7</v>
      </c>
      <c r="E157" t="s">
        <v>54</v>
      </c>
      <c r="F157" s="4" t="s">
        <v>900</v>
      </c>
      <c r="G157" s="4" t="s">
        <v>917</v>
      </c>
      <c r="H157" s="4" t="str">
        <f>VLOOKUP(Volumedata[[#This Row],[Date]],Table1[#All],3,TRUE)</f>
        <v>Q2 2021</v>
      </c>
    </row>
    <row r="158" spans="1:8" x14ac:dyDescent="0.25">
      <c r="A158" s="1" t="s">
        <v>15</v>
      </c>
      <c r="B158" s="3">
        <v>44347</v>
      </c>
      <c r="C158">
        <v>574</v>
      </c>
      <c r="D158">
        <f>LEN(Volumedata[[#This Row],[CLID]])</f>
        <v>7</v>
      </c>
      <c r="E158" t="s">
        <v>54</v>
      </c>
      <c r="F158" s="4" t="s">
        <v>900</v>
      </c>
      <c r="G158" s="4" t="s">
        <v>917</v>
      </c>
      <c r="H158" s="4" t="str">
        <f>VLOOKUP(Volumedata[[#This Row],[Date]],Table1[#All],3,TRUE)</f>
        <v>Q2 2021</v>
      </c>
    </row>
    <row r="159" spans="1:8" x14ac:dyDescent="0.25">
      <c r="A159" s="1" t="s">
        <v>15</v>
      </c>
      <c r="B159" s="3">
        <v>44316</v>
      </c>
      <c r="C159">
        <v>747</v>
      </c>
      <c r="D159">
        <f>LEN(Volumedata[[#This Row],[CLID]])</f>
        <v>7</v>
      </c>
      <c r="E159" t="s">
        <v>54</v>
      </c>
      <c r="F159" s="4" t="s">
        <v>900</v>
      </c>
      <c r="G159" s="4" t="s">
        <v>917</v>
      </c>
      <c r="H159" s="4" t="str">
        <f>VLOOKUP(Volumedata[[#This Row],[Date]],Table1[#All],3,TRUE)</f>
        <v>Q2 2021</v>
      </c>
    </row>
    <row r="160" spans="1:8" x14ac:dyDescent="0.25">
      <c r="A160" s="1" t="s">
        <v>15</v>
      </c>
      <c r="B160" s="3">
        <v>44286</v>
      </c>
      <c r="C160">
        <v>515</v>
      </c>
      <c r="D160">
        <f>LEN(Volumedata[[#This Row],[CLID]])</f>
        <v>7</v>
      </c>
      <c r="E160" t="s">
        <v>54</v>
      </c>
      <c r="F160" s="4" t="s">
        <v>900</v>
      </c>
      <c r="G160" s="4" t="s">
        <v>918</v>
      </c>
      <c r="H160" s="4" t="str">
        <f>VLOOKUP(Volumedata[[#This Row],[Date]],Table1[#All],3,TRUE)</f>
        <v>Q1 2021</v>
      </c>
    </row>
    <row r="161" spans="1:8" x14ac:dyDescent="0.25">
      <c r="A161" s="1" t="s">
        <v>15</v>
      </c>
      <c r="B161" s="3">
        <v>44255</v>
      </c>
      <c r="C161">
        <v>564</v>
      </c>
      <c r="D161">
        <f>LEN(Volumedata[[#This Row],[CLID]])</f>
        <v>7</v>
      </c>
      <c r="E161" t="s">
        <v>54</v>
      </c>
      <c r="F161" s="4" t="s">
        <v>900</v>
      </c>
      <c r="G161" s="4" t="s">
        <v>918</v>
      </c>
      <c r="H161" s="4" t="str">
        <f>VLOOKUP(Volumedata[[#This Row],[Date]],Table1[#All],3,TRUE)</f>
        <v>Q1 2021</v>
      </c>
    </row>
    <row r="162" spans="1:8" x14ac:dyDescent="0.25">
      <c r="A162" s="1" t="s">
        <v>15</v>
      </c>
      <c r="B162" s="3">
        <v>44227</v>
      </c>
      <c r="C162">
        <v>404</v>
      </c>
      <c r="D162">
        <f>LEN(Volumedata[[#This Row],[CLID]])</f>
        <v>7</v>
      </c>
      <c r="E162" t="s">
        <v>54</v>
      </c>
      <c r="F162" s="4" t="s">
        <v>900</v>
      </c>
      <c r="G162" s="4" t="s">
        <v>918</v>
      </c>
      <c r="H162" s="4" t="str">
        <f>VLOOKUP(Volumedata[[#This Row],[Date]],Table1[#All],3,TRUE)</f>
        <v>Q1 2021</v>
      </c>
    </row>
    <row r="163" spans="1:8" x14ac:dyDescent="0.25">
      <c r="A163" s="1" t="s">
        <v>36</v>
      </c>
      <c r="B163" s="3">
        <v>43861</v>
      </c>
      <c r="C163">
        <v>16996</v>
      </c>
      <c r="D163">
        <f>LEN(Volumedata[[#This Row],[CLID]])</f>
        <v>7</v>
      </c>
      <c r="E163" t="s">
        <v>57</v>
      </c>
      <c r="F163" s="4" t="s">
        <v>898</v>
      </c>
      <c r="G163" s="4" t="s">
        <v>913</v>
      </c>
      <c r="H163" s="4" t="str">
        <f>VLOOKUP(Volumedata[[#This Row],[Date]],Table1[#All],3,TRUE)</f>
        <v>Q1 2020</v>
      </c>
    </row>
    <row r="164" spans="1:8" x14ac:dyDescent="0.25">
      <c r="A164" s="1" t="s">
        <v>36</v>
      </c>
      <c r="B164" s="3">
        <v>43890</v>
      </c>
      <c r="C164">
        <v>19114</v>
      </c>
      <c r="D164">
        <f>LEN(Volumedata[[#This Row],[CLID]])</f>
        <v>7</v>
      </c>
      <c r="E164" t="s">
        <v>57</v>
      </c>
      <c r="F164" s="4" t="s">
        <v>898</v>
      </c>
      <c r="G164" s="4" t="s">
        <v>913</v>
      </c>
      <c r="H164" s="4" t="str">
        <f>VLOOKUP(Volumedata[[#This Row],[Date]],Table1[#All],3,TRUE)</f>
        <v>Q1 2020</v>
      </c>
    </row>
    <row r="165" spans="1:8" x14ac:dyDescent="0.25">
      <c r="A165" s="1" t="s">
        <v>36</v>
      </c>
      <c r="B165" s="3">
        <v>43921</v>
      </c>
      <c r="C165">
        <v>21243</v>
      </c>
      <c r="D165">
        <f>LEN(Volumedata[[#This Row],[CLID]])</f>
        <v>7</v>
      </c>
      <c r="E165" t="s">
        <v>57</v>
      </c>
      <c r="F165" s="4" t="s">
        <v>898</v>
      </c>
      <c r="G165" s="4" t="s">
        <v>913</v>
      </c>
      <c r="H165" s="4" t="str">
        <f>VLOOKUP(Volumedata[[#This Row],[Date]],Table1[#All],3,TRUE)</f>
        <v>Q1 2020</v>
      </c>
    </row>
    <row r="166" spans="1:8" x14ac:dyDescent="0.25">
      <c r="A166" s="1" t="s">
        <v>36</v>
      </c>
      <c r="B166" s="3">
        <v>43951</v>
      </c>
      <c r="C166">
        <v>25486</v>
      </c>
      <c r="D166">
        <f>LEN(Volumedata[[#This Row],[CLID]])</f>
        <v>7</v>
      </c>
      <c r="E166" t="s">
        <v>57</v>
      </c>
      <c r="F166" s="4" t="s">
        <v>898</v>
      </c>
      <c r="G166" s="4" t="s">
        <v>914</v>
      </c>
      <c r="H166" s="4" t="str">
        <f>VLOOKUP(Volumedata[[#This Row],[Date]],Table1[#All],3,TRUE)</f>
        <v>Q2 2020</v>
      </c>
    </row>
    <row r="167" spans="1:8" x14ac:dyDescent="0.25">
      <c r="A167" s="1" t="s">
        <v>36</v>
      </c>
      <c r="B167" s="3">
        <v>43982</v>
      </c>
      <c r="C167">
        <v>23366</v>
      </c>
      <c r="D167">
        <f>LEN(Volumedata[[#This Row],[CLID]])</f>
        <v>7</v>
      </c>
      <c r="E167" t="s">
        <v>57</v>
      </c>
      <c r="F167" s="4" t="s">
        <v>898</v>
      </c>
      <c r="G167" s="4" t="s">
        <v>914</v>
      </c>
      <c r="H167" s="4" t="str">
        <f>VLOOKUP(Volumedata[[#This Row],[Date]],Table1[#All],3,TRUE)</f>
        <v>Q2 2020</v>
      </c>
    </row>
    <row r="168" spans="1:8" x14ac:dyDescent="0.25">
      <c r="A168" s="1" t="s">
        <v>36</v>
      </c>
      <c r="B168" s="3">
        <v>44012</v>
      </c>
      <c r="C168">
        <v>16995</v>
      </c>
      <c r="D168">
        <f>LEN(Volumedata[[#This Row],[CLID]])</f>
        <v>7</v>
      </c>
      <c r="E168" t="s">
        <v>57</v>
      </c>
      <c r="F168" s="4" t="s">
        <v>898</v>
      </c>
      <c r="G168" s="4" t="s">
        <v>914</v>
      </c>
      <c r="H168" s="4" t="str">
        <f>VLOOKUP(Volumedata[[#This Row],[Date]],Table1[#All],3,TRUE)</f>
        <v>Q2 2020</v>
      </c>
    </row>
    <row r="169" spans="1:8" x14ac:dyDescent="0.25">
      <c r="A169" s="1" t="s">
        <v>36</v>
      </c>
      <c r="B169" s="3">
        <v>44043</v>
      </c>
      <c r="C169">
        <v>14870</v>
      </c>
      <c r="D169">
        <f>LEN(Volumedata[[#This Row],[CLID]])</f>
        <v>7</v>
      </c>
      <c r="E169" t="s">
        <v>57</v>
      </c>
      <c r="F169" s="4" t="s">
        <v>898</v>
      </c>
      <c r="G169" s="4" t="s">
        <v>915</v>
      </c>
      <c r="H169" s="4" t="str">
        <f>VLOOKUP(Volumedata[[#This Row],[Date]],Table1[#All],3,TRUE)</f>
        <v>Q3 2020</v>
      </c>
    </row>
    <row r="170" spans="1:8" x14ac:dyDescent="0.25">
      <c r="A170" s="1" t="s">
        <v>36</v>
      </c>
      <c r="B170" s="3">
        <v>44074</v>
      </c>
      <c r="C170">
        <v>12746</v>
      </c>
      <c r="D170">
        <f>LEN(Volumedata[[#This Row],[CLID]])</f>
        <v>7</v>
      </c>
      <c r="E170" t="s">
        <v>57</v>
      </c>
      <c r="F170" s="4" t="s">
        <v>898</v>
      </c>
      <c r="G170" s="4" t="s">
        <v>915</v>
      </c>
      <c r="H170" s="4" t="str">
        <f>VLOOKUP(Volumedata[[#This Row],[Date]],Table1[#All],3,TRUE)</f>
        <v>Q3 2020</v>
      </c>
    </row>
    <row r="171" spans="1:8" x14ac:dyDescent="0.25">
      <c r="A171" s="1" t="s">
        <v>36</v>
      </c>
      <c r="B171" s="3">
        <v>44104</v>
      </c>
      <c r="C171">
        <v>12748</v>
      </c>
      <c r="D171">
        <f>LEN(Volumedata[[#This Row],[CLID]])</f>
        <v>7</v>
      </c>
      <c r="E171" t="s">
        <v>57</v>
      </c>
      <c r="F171" s="4" t="s">
        <v>898</v>
      </c>
      <c r="G171" s="4" t="s">
        <v>915</v>
      </c>
      <c r="H171" s="4" t="str">
        <f>VLOOKUP(Volumedata[[#This Row],[Date]],Table1[#All],3,TRUE)</f>
        <v>Q3 2020</v>
      </c>
    </row>
    <row r="172" spans="1:8" x14ac:dyDescent="0.25">
      <c r="A172" s="1" t="s">
        <v>36</v>
      </c>
      <c r="B172" s="3">
        <v>44135</v>
      </c>
      <c r="C172">
        <v>14871</v>
      </c>
      <c r="D172">
        <f>LEN(Volumedata[[#This Row],[CLID]])</f>
        <v>7</v>
      </c>
      <c r="E172" t="s">
        <v>57</v>
      </c>
      <c r="F172" s="4" t="s">
        <v>898</v>
      </c>
      <c r="G172" s="4" t="s">
        <v>916</v>
      </c>
      <c r="H172" s="4" t="str">
        <f>VLOOKUP(Volumedata[[#This Row],[Date]],Table1[#All],3,TRUE)</f>
        <v>Q4 2020</v>
      </c>
    </row>
    <row r="173" spans="1:8" x14ac:dyDescent="0.25">
      <c r="A173" s="1" t="s">
        <v>36</v>
      </c>
      <c r="B173" s="3">
        <v>44165</v>
      </c>
      <c r="C173">
        <v>16997</v>
      </c>
      <c r="D173">
        <f>LEN(Volumedata[[#This Row],[CLID]])</f>
        <v>7</v>
      </c>
      <c r="E173" t="s">
        <v>57</v>
      </c>
      <c r="F173" s="4" t="s">
        <v>898</v>
      </c>
      <c r="G173" s="4" t="s">
        <v>916</v>
      </c>
      <c r="H173" s="4" t="str">
        <f>VLOOKUP(Volumedata[[#This Row],[Date]],Table1[#All],3,TRUE)</f>
        <v>Q4 2020</v>
      </c>
    </row>
    <row r="174" spans="1:8" x14ac:dyDescent="0.25">
      <c r="A174" s="1" t="s">
        <v>36</v>
      </c>
      <c r="B174" s="3">
        <v>44196</v>
      </c>
      <c r="C174">
        <v>16997</v>
      </c>
      <c r="D174">
        <f>LEN(Volumedata[[#This Row],[CLID]])</f>
        <v>7</v>
      </c>
      <c r="E174" t="s">
        <v>57</v>
      </c>
      <c r="F174" s="4" t="s">
        <v>898</v>
      </c>
      <c r="G174" s="4" t="s">
        <v>916</v>
      </c>
      <c r="H174" s="4" t="str">
        <f>VLOOKUP(Volumedata[[#This Row],[Date]],Table1[#All],3,TRUE)</f>
        <v>Q4 2020</v>
      </c>
    </row>
    <row r="175" spans="1:8" x14ac:dyDescent="0.25">
      <c r="A175" s="1" t="s">
        <v>36</v>
      </c>
      <c r="B175" s="3">
        <v>44377</v>
      </c>
      <c r="C175">
        <v>17844</v>
      </c>
      <c r="D175">
        <f>LEN(Volumedata[[#This Row],[CLID]])</f>
        <v>7</v>
      </c>
      <c r="E175" t="s">
        <v>57</v>
      </c>
      <c r="F175" s="4" t="s">
        <v>898</v>
      </c>
      <c r="G175" s="4" t="s">
        <v>917</v>
      </c>
      <c r="H175" s="4" t="str">
        <f>VLOOKUP(Volumedata[[#This Row],[Date]],Table1[#All],3,TRUE)</f>
        <v>Q2 2021</v>
      </c>
    </row>
    <row r="176" spans="1:8" x14ac:dyDescent="0.25">
      <c r="A176" s="1" t="s">
        <v>36</v>
      </c>
      <c r="B176" s="3">
        <v>44347</v>
      </c>
      <c r="C176">
        <v>23129</v>
      </c>
      <c r="D176">
        <f>LEN(Volumedata[[#This Row],[CLID]])</f>
        <v>7</v>
      </c>
      <c r="E176" t="s">
        <v>57</v>
      </c>
      <c r="F176" s="4" t="s">
        <v>898</v>
      </c>
      <c r="G176" s="4" t="s">
        <v>917</v>
      </c>
      <c r="H176" s="4" t="str">
        <f>VLOOKUP(Volumedata[[#This Row],[Date]],Table1[#All],3,TRUE)</f>
        <v>Q2 2021</v>
      </c>
    </row>
    <row r="177" spans="1:8" x14ac:dyDescent="0.25">
      <c r="A177" s="1" t="s">
        <v>36</v>
      </c>
      <c r="B177" s="3">
        <v>44316</v>
      </c>
      <c r="C177">
        <v>26253</v>
      </c>
      <c r="D177">
        <f>LEN(Volumedata[[#This Row],[CLID]])</f>
        <v>7</v>
      </c>
      <c r="E177" t="s">
        <v>57</v>
      </c>
      <c r="F177" s="4" t="s">
        <v>898</v>
      </c>
      <c r="G177" s="4" t="s">
        <v>917</v>
      </c>
      <c r="H177" s="4" t="str">
        <f>VLOOKUP(Volumedata[[#This Row],[Date]],Table1[#All],3,TRUE)</f>
        <v>Q2 2021</v>
      </c>
    </row>
    <row r="178" spans="1:8" x14ac:dyDescent="0.25">
      <c r="A178" s="1" t="s">
        <v>36</v>
      </c>
      <c r="B178" s="3">
        <v>44286</v>
      </c>
      <c r="C178">
        <v>21877</v>
      </c>
      <c r="D178">
        <f>LEN(Volumedata[[#This Row],[CLID]])</f>
        <v>7</v>
      </c>
      <c r="E178" t="s">
        <v>57</v>
      </c>
      <c r="F178" s="4" t="s">
        <v>898</v>
      </c>
      <c r="G178" s="4" t="s">
        <v>918</v>
      </c>
      <c r="H178" s="4" t="str">
        <f>VLOOKUP(Volumedata[[#This Row],[Date]],Table1[#All],3,TRUE)</f>
        <v>Q1 2021</v>
      </c>
    </row>
    <row r="179" spans="1:8" x14ac:dyDescent="0.25">
      <c r="A179" s="1" t="s">
        <v>36</v>
      </c>
      <c r="B179" s="3">
        <v>44255</v>
      </c>
      <c r="C179">
        <v>19020</v>
      </c>
      <c r="D179">
        <f>LEN(Volumedata[[#This Row],[CLID]])</f>
        <v>7</v>
      </c>
      <c r="E179" t="s">
        <v>57</v>
      </c>
      <c r="F179" s="4" t="s">
        <v>898</v>
      </c>
      <c r="G179" s="4" t="s">
        <v>918</v>
      </c>
      <c r="H179" s="4" t="str">
        <f>VLOOKUP(Volumedata[[#This Row],[Date]],Table1[#All],3,TRUE)</f>
        <v>Q1 2021</v>
      </c>
    </row>
    <row r="180" spans="1:8" x14ac:dyDescent="0.25">
      <c r="A180" s="1" t="s">
        <v>36</v>
      </c>
      <c r="B180" s="3">
        <v>44227</v>
      </c>
      <c r="C180">
        <v>17843</v>
      </c>
      <c r="D180">
        <f>LEN(Volumedata[[#This Row],[CLID]])</f>
        <v>7</v>
      </c>
      <c r="E180" t="s">
        <v>57</v>
      </c>
      <c r="F180" s="4" t="s">
        <v>898</v>
      </c>
      <c r="G180" s="4" t="s">
        <v>918</v>
      </c>
      <c r="H180" s="4" t="str">
        <f>VLOOKUP(Volumedata[[#This Row],[Date]],Table1[#All],3,TRUE)</f>
        <v>Q1 2021</v>
      </c>
    </row>
    <row r="181" spans="1:8" x14ac:dyDescent="0.25">
      <c r="A181" s="1" t="s">
        <v>3</v>
      </c>
      <c r="B181" s="3">
        <v>43861</v>
      </c>
      <c r="C181">
        <v>13879</v>
      </c>
      <c r="D181">
        <f>LEN(Volumedata[[#This Row],[CLID]])</f>
        <v>7</v>
      </c>
      <c r="E181" t="s">
        <v>57</v>
      </c>
      <c r="F181" s="4" t="s">
        <v>898</v>
      </c>
      <c r="G181" s="4" t="s">
        <v>913</v>
      </c>
      <c r="H181" s="4" t="str">
        <f>VLOOKUP(Volumedata[[#This Row],[Date]],Table1[#All],3,TRUE)</f>
        <v>Q1 2020</v>
      </c>
    </row>
    <row r="182" spans="1:8" x14ac:dyDescent="0.25">
      <c r="A182" s="1" t="s">
        <v>3</v>
      </c>
      <c r="B182" s="3">
        <v>43890</v>
      </c>
      <c r="C182">
        <v>19822</v>
      </c>
      <c r="D182">
        <f>LEN(Volumedata[[#This Row],[CLID]])</f>
        <v>7</v>
      </c>
      <c r="E182" t="s">
        <v>57</v>
      </c>
      <c r="F182" s="4" t="s">
        <v>898</v>
      </c>
      <c r="G182" s="4" t="s">
        <v>913</v>
      </c>
      <c r="H182" s="4" t="str">
        <f>VLOOKUP(Volumedata[[#This Row],[Date]],Table1[#All],3,TRUE)</f>
        <v>Q1 2020</v>
      </c>
    </row>
    <row r="183" spans="1:8" x14ac:dyDescent="0.25">
      <c r="A183" s="1" t="s">
        <v>3</v>
      </c>
      <c r="B183" s="3">
        <v>43921</v>
      </c>
      <c r="C183">
        <v>17842</v>
      </c>
      <c r="D183">
        <f>LEN(Volumedata[[#This Row],[CLID]])</f>
        <v>7</v>
      </c>
      <c r="E183" t="s">
        <v>57</v>
      </c>
      <c r="F183" s="4" t="s">
        <v>898</v>
      </c>
      <c r="G183" s="4" t="s">
        <v>913</v>
      </c>
      <c r="H183" s="4" t="str">
        <f>VLOOKUP(Volumedata[[#This Row],[Date]],Table1[#All],3,TRUE)</f>
        <v>Q1 2020</v>
      </c>
    </row>
    <row r="184" spans="1:8" x14ac:dyDescent="0.25">
      <c r="A184" s="1" t="s">
        <v>3</v>
      </c>
      <c r="B184" s="3">
        <v>43951</v>
      </c>
      <c r="C184">
        <v>25770</v>
      </c>
      <c r="D184">
        <f>LEN(Volumedata[[#This Row],[CLID]])</f>
        <v>7</v>
      </c>
      <c r="E184" t="s">
        <v>57</v>
      </c>
      <c r="F184" s="4" t="s">
        <v>898</v>
      </c>
      <c r="G184" s="4" t="s">
        <v>914</v>
      </c>
      <c r="H184" s="4" t="str">
        <f>VLOOKUP(Volumedata[[#This Row],[Date]],Table1[#All],3,TRUE)</f>
        <v>Q2 2020</v>
      </c>
    </row>
    <row r="185" spans="1:8" x14ac:dyDescent="0.25">
      <c r="A185" s="1" t="s">
        <v>3</v>
      </c>
      <c r="B185" s="3">
        <v>43982</v>
      </c>
      <c r="C185">
        <v>19823</v>
      </c>
      <c r="D185">
        <f>LEN(Volumedata[[#This Row],[CLID]])</f>
        <v>7</v>
      </c>
      <c r="E185" t="s">
        <v>57</v>
      </c>
      <c r="F185" s="4" t="s">
        <v>898</v>
      </c>
      <c r="G185" s="4" t="s">
        <v>914</v>
      </c>
      <c r="H185" s="4" t="str">
        <f>VLOOKUP(Volumedata[[#This Row],[Date]],Table1[#All],3,TRUE)</f>
        <v>Q2 2020</v>
      </c>
    </row>
    <row r="186" spans="1:8" x14ac:dyDescent="0.25">
      <c r="A186" s="1" t="s">
        <v>3</v>
      </c>
      <c r="B186" s="3">
        <v>44012</v>
      </c>
      <c r="C186">
        <v>17845</v>
      </c>
      <c r="D186">
        <f>LEN(Volumedata[[#This Row],[CLID]])</f>
        <v>7</v>
      </c>
      <c r="E186" t="s">
        <v>57</v>
      </c>
      <c r="F186" s="4" t="s">
        <v>898</v>
      </c>
      <c r="G186" s="4" t="s">
        <v>914</v>
      </c>
      <c r="H186" s="4" t="str">
        <f>VLOOKUP(Volumedata[[#This Row],[Date]],Table1[#All],3,TRUE)</f>
        <v>Q2 2020</v>
      </c>
    </row>
    <row r="187" spans="1:8" x14ac:dyDescent="0.25">
      <c r="A187" s="1" t="s">
        <v>3</v>
      </c>
      <c r="B187" s="3">
        <v>44043</v>
      </c>
      <c r="C187">
        <v>11899</v>
      </c>
      <c r="D187">
        <f>LEN(Volumedata[[#This Row],[CLID]])</f>
        <v>7</v>
      </c>
      <c r="E187" t="s">
        <v>57</v>
      </c>
      <c r="F187" s="4" t="s">
        <v>898</v>
      </c>
      <c r="G187" s="4" t="s">
        <v>915</v>
      </c>
      <c r="H187" s="4" t="str">
        <f>VLOOKUP(Volumedata[[#This Row],[Date]],Table1[#All],3,TRUE)</f>
        <v>Q3 2020</v>
      </c>
    </row>
    <row r="188" spans="1:8" x14ac:dyDescent="0.25">
      <c r="A188" s="1" t="s">
        <v>3</v>
      </c>
      <c r="B188" s="3">
        <v>44074</v>
      </c>
      <c r="C188">
        <v>13879</v>
      </c>
      <c r="D188">
        <f>LEN(Volumedata[[#This Row],[CLID]])</f>
        <v>7</v>
      </c>
      <c r="E188" t="s">
        <v>57</v>
      </c>
      <c r="F188" s="4" t="s">
        <v>898</v>
      </c>
      <c r="G188" s="4" t="s">
        <v>915</v>
      </c>
      <c r="H188" s="4" t="str">
        <f>VLOOKUP(Volumedata[[#This Row],[Date]],Table1[#All],3,TRUE)</f>
        <v>Q3 2020</v>
      </c>
    </row>
    <row r="189" spans="1:8" x14ac:dyDescent="0.25">
      <c r="A189" s="1" t="s">
        <v>3</v>
      </c>
      <c r="B189" s="3">
        <v>44104</v>
      </c>
      <c r="C189">
        <v>9913</v>
      </c>
      <c r="D189">
        <f>LEN(Volumedata[[#This Row],[CLID]])</f>
        <v>7</v>
      </c>
      <c r="E189" t="s">
        <v>57</v>
      </c>
      <c r="F189" s="4" t="s">
        <v>898</v>
      </c>
      <c r="G189" s="4" t="s">
        <v>915</v>
      </c>
      <c r="H189" s="4" t="str">
        <f>VLOOKUP(Volumedata[[#This Row],[Date]],Table1[#All],3,TRUE)</f>
        <v>Q3 2020</v>
      </c>
    </row>
    <row r="190" spans="1:8" x14ac:dyDescent="0.25">
      <c r="A190" s="1" t="s">
        <v>3</v>
      </c>
      <c r="B190" s="3">
        <v>44135</v>
      </c>
      <c r="C190">
        <v>15858</v>
      </c>
      <c r="D190">
        <f>LEN(Volumedata[[#This Row],[CLID]])</f>
        <v>7</v>
      </c>
      <c r="E190" t="s">
        <v>57</v>
      </c>
      <c r="F190" s="4" t="s">
        <v>898</v>
      </c>
      <c r="G190" s="4" t="s">
        <v>916</v>
      </c>
      <c r="H190" s="4" t="str">
        <f>VLOOKUP(Volumedata[[#This Row],[Date]],Table1[#All],3,TRUE)</f>
        <v>Q4 2020</v>
      </c>
    </row>
    <row r="191" spans="1:8" x14ac:dyDescent="0.25">
      <c r="A191" s="1" t="s">
        <v>3</v>
      </c>
      <c r="B191" s="3">
        <v>44165</v>
      </c>
      <c r="C191">
        <v>13882</v>
      </c>
      <c r="D191">
        <f>LEN(Volumedata[[#This Row],[CLID]])</f>
        <v>7</v>
      </c>
      <c r="E191" t="s">
        <v>57</v>
      </c>
      <c r="F191" s="4" t="s">
        <v>898</v>
      </c>
      <c r="G191" s="4" t="s">
        <v>916</v>
      </c>
      <c r="H191" s="4" t="str">
        <f>VLOOKUP(Volumedata[[#This Row],[Date]],Table1[#All],3,TRUE)</f>
        <v>Q4 2020</v>
      </c>
    </row>
    <row r="192" spans="1:8" x14ac:dyDescent="0.25">
      <c r="A192" s="1" t="s">
        <v>3</v>
      </c>
      <c r="B192" s="3">
        <v>44196</v>
      </c>
      <c r="C192">
        <v>17841</v>
      </c>
      <c r="D192">
        <f>LEN(Volumedata[[#This Row],[CLID]])</f>
        <v>7</v>
      </c>
      <c r="E192" t="s">
        <v>57</v>
      </c>
      <c r="F192" s="4" t="s">
        <v>898</v>
      </c>
      <c r="G192" s="4" t="s">
        <v>916</v>
      </c>
      <c r="H192" s="4" t="str">
        <f>VLOOKUP(Volumedata[[#This Row],[Date]],Table1[#All],3,TRUE)</f>
        <v>Q4 2020</v>
      </c>
    </row>
    <row r="193" spans="1:8" x14ac:dyDescent="0.25">
      <c r="A193" s="1" t="s">
        <v>3</v>
      </c>
      <c r="B193" s="3">
        <v>44377</v>
      </c>
      <c r="C193">
        <v>18554</v>
      </c>
      <c r="D193">
        <f>LEN(Volumedata[[#This Row],[CLID]])</f>
        <v>7</v>
      </c>
      <c r="E193" t="s">
        <v>57</v>
      </c>
      <c r="F193" s="4" t="s">
        <v>898</v>
      </c>
      <c r="G193" s="4" t="s">
        <v>917</v>
      </c>
      <c r="H193" s="4" t="str">
        <f>VLOOKUP(Volumedata[[#This Row],[Date]],Table1[#All],3,TRUE)</f>
        <v>Q2 2021</v>
      </c>
    </row>
    <row r="194" spans="1:8" x14ac:dyDescent="0.25">
      <c r="A194" s="1" t="s">
        <v>3</v>
      </c>
      <c r="B194" s="3">
        <v>44347</v>
      </c>
      <c r="C194">
        <v>20218</v>
      </c>
      <c r="D194">
        <f>LEN(Volumedata[[#This Row],[CLID]])</f>
        <v>7</v>
      </c>
      <c r="E194" t="s">
        <v>57</v>
      </c>
      <c r="F194" s="4" t="s">
        <v>898</v>
      </c>
      <c r="G194" s="4" t="s">
        <v>917</v>
      </c>
      <c r="H194" s="4" t="str">
        <f>VLOOKUP(Volumedata[[#This Row],[Date]],Table1[#All],3,TRUE)</f>
        <v>Q2 2021</v>
      </c>
    </row>
    <row r="195" spans="1:8" x14ac:dyDescent="0.25">
      <c r="A195" s="1" t="s">
        <v>3</v>
      </c>
      <c r="B195" s="3">
        <v>44316</v>
      </c>
      <c r="C195">
        <v>27062</v>
      </c>
      <c r="D195">
        <f>LEN(Volumedata[[#This Row],[CLID]])</f>
        <v>7</v>
      </c>
      <c r="E195" t="s">
        <v>57</v>
      </c>
      <c r="F195" s="4" t="s">
        <v>898</v>
      </c>
      <c r="G195" s="4" t="s">
        <v>917</v>
      </c>
      <c r="H195" s="4" t="str">
        <f>VLOOKUP(Volumedata[[#This Row],[Date]],Table1[#All],3,TRUE)</f>
        <v>Q2 2021</v>
      </c>
    </row>
    <row r="196" spans="1:8" x14ac:dyDescent="0.25">
      <c r="A196" s="1" t="s">
        <v>3</v>
      </c>
      <c r="B196" s="3">
        <v>44286</v>
      </c>
      <c r="C196">
        <v>18378</v>
      </c>
      <c r="D196">
        <f>LEN(Volumedata[[#This Row],[CLID]])</f>
        <v>7</v>
      </c>
      <c r="E196" t="s">
        <v>57</v>
      </c>
      <c r="F196" s="4" t="s">
        <v>898</v>
      </c>
      <c r="G196" s="4" t="s">
        <v>918</v>
      </c>
      <c r="H196" s="4" t="str">
        <f>VLOOKUP(Volumedata[[#This Row],[Date]],Table1[#All],3,TRUE)</f>
        <v>Q1 2021</v>
      </c>
    </row>
    <row r="197" spans="1:8" x14ac:dyDescent="0.25">
      <c r="A197" s="1" t="s">
        <v>3</v>
      </c>
      <c r="B197" s="3">
        <v>44255</v>
      </c>
      <c r="C197">
        <v>19729</v>
      </c>
      <c r="D197">
        <f>LEN(Volumedata[[#This Row],[CLID]])</f>
        <v>7</v>
      </c>
      <c r="E197" t="s">
        <v>57</v>
      </c>
      <c r="F197" s="4" t="s">
        <v>898</v>
      </c>
      <c r="G197" s="4" t="s">
        <v>918</v>
      </c>
      <c r="H197" s="4" t="str">
        <f>VLOOKUP(Volumedata[[#This Row],[Date]],Table1[#All],3,TRUE)</f>
        <v>Q1 2021</v>
      </c>
    </row>
    <row r="198" spans="1:8" x14ac:dyDescent="0.25">
      <c r="A198" s="1" t="s">
        <v>3</v>
      </c>
      <c r="B198" s="3">
        <v>44227</v>
      </c>
      <c r="C198">
        <v>14159</v>
      </c>
      <c r="D198">
        <f>LEN(Volumedata[[#This Row],[CLID]])</f>
        <v>7</v>
      </c>
      <c r="E198" t="s">
        <v>57</v>
      </c>
      <c r="F198" s="4" t="s">
        <v>898</v>
      </c>
      <c r="G198" s="4" t="s">
        <v>918</v>
      </c>
      <c r="H198" s="4" t="str">
        <f>VLOOKUP(Volumedata[[#This Row],[Date]],Table1[#All],3,TRUE)</f>
        <v>Q1 2021</v>
      </c>
    </row>
    <row r="199" spans="1:8" x14ac:dyDescent="0.25">
      <c r="A199" s="1" t="s">
        <v>25</v>
      </c>
      <c r="B199" s="3">
        <v>43890</v>
      </c>
      <c r="C199">
        <v>815</v>
      </c>
      <c r="D199">
        <f>LEN(Volumedata[[#This Row],[CLID]])</f>
        <v>7</v>
      </c>
      <c r="E199" t="s">
        <v>56</v>
      </c>
      <c r="F199" s="4" t="s">
        <v>907</v>
      </c>
      <c r="G199" s="4" t="s">
        <v>913</v>
      </c>
      <c r="H199" s="4" t="str">
        <f>VLOOKUP(Volumedata[[#This Row],[Date]],Table1[#All],3,TRUE)</f>
        <v>Q1 2020</v>
      </c>
    </row>
    <row r="200" spans="1:8" x14ac:dyDescent="0.25">
      <c r="A200" s="1" t="s">
        <v>25</v>
      </c>
      <c r="B200" s="3">
        <v>43921</v>
      </c>
      <c r="C200">
        <v>910</v>
      </c>
      <c r="D200">
        <f>LEN(Volumedata[[#This Row],[CLID]])</f>
        <v>7</v>
      </c>
      <c r="E200" t="s">
        <v>56</v>
      </c>
      <c r="F200" s="4" t="s">
        <v>907</v>
      </c>
      <c r="G200" s="4" t="s">
        <v>913</v>
      </c>
      <c r="H200" s="4" t="str">
        <f>VLOOKUP(Volumedata[[#This Row],[Date]],Table1[#All],3,TRUE)</f>
        <v>Q1 2020</v>
      </c>
    </row>
    <row r="201" spans="1:8" x14ac:dyDescent="0.25">
      <c r="A201" s="1" t="s">
        <v>25</v>
      </c>
      <c r="B201" s="3">
        <v>43951</v>
      </c>
      <c r="C201">
        <v>1091</v>
      </c>
      <c r="D201">
        <f>LEN(Volumedata[[#This Row],[CLID]])</f>
        <v>7</v>
      </c>
      <c r="E201" t="s">
        <v>56</v>
      </c>
      <c r="F201" s="4" t="s">
        <v>907</v>
      </c>
      <c r="G201" s="4" t="s">
        <v>914</v>
      </c>
      <c r="H201" s="4" t="str">
        <f>VLOOKUP(Volumedata[[#This Row],[Date]],Table1[#All],3,TRUE)</f>
        <v>Q2 2020</v>
      </c>
    </row>
    <row r="202" spans="1:8" x14ac:dyDescent="0.25">
      <c r="A202" s="1" t="s">
        <v>25</v>
      </c>
      <c r="B202" s="3">
        <v>43982</v>
      </c>
      <c r="C202">
        <v>995</v>
      </c>
      <c r="D202">
        <f>LEN(Volumedata[[#This Row],[CLID]])</f>
        <v>7</v>
      </c>
      <c r="E202" t="s">
        <v>56</v>
      </c>
      <c r="F202" s="4" t="s">
        <v>907</v>
      </c>
      <c r="G202" s="4" t="s">
        <v>914</v>
      </c>
      <c r="H202" s="4" t="str">
        <f>VLOOKUP(Volumedata[[#This Row],[Date]],Table1[#All],3,TRUE)</f>
        <v>Q2 2020</v>
      </c>
    </row>
    <row r="203" spans="1:8" x14ac:dyDescent="0.25">
      <c r="A203" s="1" t="s">
        <v>25</v>
      </c>
      <c r="B203" s="3">
        <v>44012</v>
      </c>
      <c r="C203">
        <v>727</v>
      </c>
      <c r="D203">
        <f>LEN(Volumedata[[#This Row],[CLID]])</f>
        <v>7</v>
      </c>
      <c r="E203" t="s">
        <v>56</v>
      </c>
      <c r="F203" s="4" t="s">
        <v>907</v>
      </c>
      <c r="G203" s="4" t="s">
        <v>914</v>
      </c>
      <c r="H203" s="4" t="str">
        <f>VLOOKUP(Volumedata[[#This Row],[Date]],Table1[#All],3,TRUE)</f>
        <v>Q2 2020</v>
      </c>
    </row>
    <row r="204" spans="1:8" x14ac:dyDescent="0.25">
      <c r="A204" s="1" t="s">
        <v>25</v>
      </c>
      <c r="B204" s="3">
        <v>44043</v>
      </c>
      <c r="C204">
        <v>635</v>
      </c>
      <c r="D204">
        <f>LEN(Volumedata[[#This Row],[CLID]])</f>
        <v>7</v>
      </c>
      <c r="E204" t="s">
        <v>56</v>
      </c>
      <c r="F204" s="4" t="s">
        <v>907</v>
      </c>
      <c r="G204" s="4" t="s">
        <v>915</v>
      </c>
      <c r="H204" s="4" t="str">
        <f>VLOOKUP(Volumedata[[#This Row],[Date]],Table1[#All],3,TRUE)</f>
        <v>Q3 2020</v>
      </c>
    </row>
    <row r="205" spans="1:8" x14ac:dyDescent="0.25">
      <c r="A205" s="1" t="s">
        <v>25</v>
      </c>
      <c r="B205" s="3">
        <v>44074</v>
      </c>
      <c r="C205">
        <v>544</v>
      </c>
      <c r="D205">
        <f>LEN(Volumedata[[#This Row],[CLID]])</f>
        <v>7</v>
      </c>
      <c r="E205" t="s">
        <v>56</v>
      </c>
      <c r="F205" s="4" t="s">
        <v>907</v>
      </c>
      <c r="G205" s="4" t="s">
        <v>915</v>
      </c>
      <c r="H205" s="4" t="str">
        <f>VLOOKUP(Volumedata[[#This Row],[Date]],Table1[#All],3,TRUE)</f>
        <v>Q3 2020</v>
      </c>
    </row>
    <row r="206" spans="1:8" x14ac:dyDescent="0.25">
      <c r="A206" s="1" t="s">
        <v>25</v>
      </c>
      <c r="B206" s="3">
        <v>44104</v>
      </c>
      <c r="C206">
        <v>545</v>
      </c>
      <c r="D206">
        <f>LEN(Volumedata[[#This Row],[CLID]])</f>
        <v>7</v>
      </c>
      <c r="E206" t="s">
        <v>56</v>
      </c>
      <c r="F206" s="4" t="s">
        <v>907</v>
      </c>
      <c r="G206" s="4" t="s">
        <v>915</v>
      </c>
      <c r="H206" s="4" t="str">
        <f>VLOOKUP(Volumedata[[#This Row],[Date]],Table1[#All],3,TRUE)</f>
        <v>Q3 2020</v>
      </c>
    </row>
    <row r="207" spans="1:8" x14ac:dyDescent="0.25">
      <c r="A207" s="1" t="s">
        <v>25</v>
      </c>
      <c r="B207" s="3">
        <v>44135</v>
      </c>
      <c r="C207">
        <v>637</v>
      </c>
      <c r="D207">
        <f>LEN(Volumedata[[#This Row],[CLID]])</f>
        <v>7</v>
      </c>
      <c r="E207" t="s">
        <v>56</v>
      </c>
      <c r="F207" s="4" t="s">
        <v>907</v>
      </c>
      <c r="G207" s="4" t="s">
        <v>916</v>
      </c>
      <c r="H207" s="4" t="str">
        <f>VLOOKUP(Volumedata[[#This Row],[Date]],Table1[#All],3,TRUE)</f>
        <v>Q4 2020</v>
      </c>
    </row>
    <row r="208" spans="1:8" x14ac:dyDescent="0.25">
      <c r="A208" s="1" t="s">
        <v>25</v>
      </c>
      <c r="B208" s="3">
        <v>44165</v>
      </c>
      <c r="C208">
        <v>723</v>
      </c>
      <c r="D208">
        <f>LEN(Volumedata[[#This Row],[CLID]])</f>
        <v>7</v>
      </c>
      <c r="E208" t="s">
        <v>56</v>
      </c>
      <c r="F208" s="4" t="s">
        <v>907</v>
      </c>
      <c r="G208" s="4" t="s">
        <v>916</v>
      </c>
      <c r="H208" s="4" t="str">
        <f>VLOOKUP(Volumedata[[#This Row],[Date]],Table1[#All],3,TRUE)</f>
        <v>Q4 2020</v>
      </c>
    </row>
    <row r="209" spans="1:8" x14ac:dyDescent="0.25">
      <c r="A209" s="1" t="s">
        <v>25</v>
      </c>
      <c r="B209" s="3">
        <v>44196</v>
      </c>
      <c r="C209">
        <v>727</v>
      </c>
      <c r="D209">
        <f>LEN(Volumedata[[#This Row],[CLID]])</f>
        <v>7</v>
      </c>
      <c r="E209" t="s">
        <v>56</v>
      </c>
      <c r="F209" s="4" t="s">
        <v>907</v>
      </c>
      <c r="G209" s="4" t="s">
        <v>916</v>
      </c>
      <c r="H209" s="4" t="str">
        <f>VLOOKUP(Volumedata[[#This Row],[Date]],Table1[#All],3,TRUE)</f>
        <v>Q4 2020</v>
      </c>
    </row>
    <row r="210" spans="1:8" x14ac:dyDescent="0.25">
      <c r="A210" s="1" t="s">
        <v>25</v>
      </c>
      <c r="B210" s="3">
        <v>44377</v>
      </c>
      <c r="C210">
        <v>722</v>
      </c>
      <c r="D210">
        <f>LEN(Volumedata[[#This Row],[CLID]])</f>
        <v>7</v>
      </c>
      <c r="E210" t="s">
        <v>56</v>
      </c>
      <c r="F210" s="4" t="s">
        <v>907</v>
      </c>
      <c r="G210" s="4" t="s">
        <v>917</v>
      </c>
      <c r="H210" s="4" t="str">
        <f>VLOOKUP(Volumedata[[#This Row],[Date]],Table1[#All],3,TRUE)</f>
        <v>Q2 2021</v>
      </c>
    </row>
    <row r="211" spans="1:8" x14ac:dyDescent="0.25">
      <c r="A211" s="1" t="s">
        <v>25</v>
      </c>
      <c r="B211" s="3">
        <v>44347</v>
      </c>
      <c r="C211">
        <v>1039</v>
      </c>
      <c r="D211">
        <f>LEN(Volumedata[[#This Row],[CLID]])</f>
        <v>7</v>
      </c>
      <c r="E211" t="s">
        <v>56</v>
      </c>
      <c r="F211" s="4" t="s">
        <v>907</v>
      </c>
      <c r="G211" s="4" t="s">
        <v>917</v>
      </c>
      <c r="H211" s="4" t="str">
        <f>VLOOKUP(Volumedata[[#This Row],[Date]],Table1[#All],3,TRUE)</f>
        <v>Q2 2021</v>
      </c>
    </row>
    <row r="212" spans="1:8" x14ac:dyDescent="0.25">
      <c r="A212" s="1" t="s">
        <v>25</v>
      </c>
      <c r="B212" s="3">
        <v>44316</v>
      </c>
      <c r="C212">
        <v>1124</v>
      </c>
      <c r="D212">
        <f>LEN(Volumedata[[#This Row],[CLID]])</f>
        <v>7</v>
      </c>
      <c r="E212" t="s">
        <v>56</v>
      </c>
      <c r="F212" s="4" t="s">
        <v>907</v>
      </c>
      <c r="G212" s="4" t="s">
        <v>917</v>
      </c>
      <c r="H212" s="4" t="str">
        <f>VLOOKUP(Volumedata[[#This Row],[Date]],Table1[#All],3,TRUE)</f>
        <v>Q2 2021</v>
      </c>
    </row>
    <row r="213" spans="1:8" x14ac:dyDescent="0.25">
      <c r="A213" s="1" t="s">
        <v>25</v>
      </c>
      <c r="B213" s="3">
        <v>44286</v>
      </c>
      <c r="C213">
        <v>895</v>
      </c>
      <c r="D213">
        <f>LEN(Volumedata[[#This Row],[CLID]])</f>
        <v>7</v>
      </c>
      <c r="E213" t="s">
        <v>56</v>
      </c>
      <c r="F213" s="4" t="s">
        <v>907</v>
      </c>
      <c r="G213" s="4" t="s">
        <v>918</v>
      </c>
      <c r="H213" s="4" t="str">
        <f>VLOOKUP(Volumedata[[#This Row],[Date]],Table1[#All],3,TRUE)</f>
        <v>Q1 2021</v>
      </c>
    </row>
    <row r="214" spans="1:8" x14ac:dyDescent="0.25">
      <c r="A214" s="1" t="s">
        <v>25</v>
      </c>
      <c r="B214" s="3">
        <v>44255</v>
      </c>
      <c r="C214">
        <v>851</v>
      </c>
      <c r="D214">
        <f>LEN(Volumedata[[#This Row],[CLID]])</f>
        <v>7</v>
      </c>
      <c r="E214" t="s">
        <v>56</v>
      </c>
      <c r="F214" s="4" t="s">
        <v>907</v>
      </c>
      <c r="G214" s="4" t="s">
        <v>918</v>
      </c>
      <c r="H214" s="4" t="str">
        <f>VLOOKUP(Volumedata[[#This Row],[Date]],Table1[#All],3,TRUE)</f>
        <v>Q1 2021</v>
      </c>
    </row>
    <row r="215" spans="1:8" x14ac:dyDescent="0.25">
      <c r="A215" s="1" t="s">
        <v>25</v>
      </c>
      <c r="B215" s="3">
        <v>44227</v>
      </c>
      <c r="C215">
        <v>741</v>
      </c>
      <c r="D215">
        <f>LEN(Volumedata[[#This Row],[CLID]])</f>
        <v>7</v>
      </c>
      <c r="E215" t="s">
        <v>56</v>
      </c>
      <c r="F215" s="4" t="s">
        <v>907</v>
      </c>
      <c r="G215" s="4" t="s">
        <v>918</v>
      </c>
      <c r="H215" s="4" t="str">
        <f>VLOOKUP(Volumedata[[#This Row],[Date]],Table1[#All],3,TRUE)</f>
        <v>Q1 2021</v>
      </c>
    </row>
    <row r="216" spans="1:8" x14ac:dyDescent="0.25">
      <c r="A216" s="1" t="s">
        <v>41</v>
      </c>
      <c r="B216" s="3">
        <v>43861</v>
      </c>
      <c r="C216">
        <v>1172</v>
      </c>
      <c r="D216">
        <f>LEN(Volumedata[[#This Row],[CLID]])</f>
        <v>7</v>
      </c>
      <c r="E216" t="s">
        <v>55</v>
      </c>
      <c r="F216" s="4" t="s">
        <v>906</v>
      </c>
      <c r="G216" s="4" t="s">
        <v>913</v>
      </c>
      <c r="H216" s="4" t="str">
        <f>VLOOKUP(Volumedata[[#This Row],[Date]],Table1[#All],3,TRUE)</f>
        <v>Q1 2020</v>
      </c>
    </row>
    <row r="217" spans="1:8" x14ac:dyDescent="0.25">
      <c r="A217" s="1" t="s">
        <v>41</v>
      </c>
      <c r="B217" s="3">
        <v>43890</v>
      </c>
      <c r="C217">
        <v>1483</v>
      </c>
      <c r="D217">
        <f>LEN(Volumedata[[#This Row],[CLID]])</f>
        <v>7</v>
      </c>
      <c r="E217" t="s">
        <v>55</v>
      </c>
      <c r="F217" s="4" t="s">
        <v>906</v>
      </c>
      <c r="G217" s="4" t="s">
        <v>913</v>
      </c>
      <c r="H217" s="4" t="str">
        <f>VLOOKUP(Volumedata[[#This Row],[Date]],Table1[#All],3,TRUE)</f>
        <v>Q1 2020</v>
      </c>
    </row>
    <row r="218" spans="1:8" x14ac:dyDescent="0.25">
      <c r="A218" s="1" t="s">
        <v>41</v>
      </c>
      <c r="B218" s="3">
        <v>43921</v>
      </c>
      <c r="C218">
        <v>1484</v>
      </c>
      <c r="D218">
        <f>LEN(Volumedata[[#This Row],[CLID]])</f>
        <v>7</v>
      </c>
      <c r="E218" t="s">
        <v>55</v>
      </c>
      <c r="F218" s="4" t="s">
        <v>906</v>
      </c>
      <c r="G218" s="4" t="s">
        <v>913</v>
      </c>
      <c r="H218" s="4" t="str">
        <f>VLOOKUP(Volumedata[[#This Row],[Date]],Table1[#All],3,TRUE)</f>
        <v>Q1 2020</v>
      </c>
    </row>
    <row r="219" spans="1:8" x14ac:dyDescent="0.25">
      <c r="A219" s="1" t="s">
        <v>41</v>
      </c>
      <c r="B219" s="3">
        <v>43951</v>
      </c>
      <c r="C219">
        <v>1949</v>
      </c>
      <c r="D219">
        <f>LEN(Volumedata[[#This Row],[CLID]])</f>
        <v>7</v>
      </c>
      <c r="E219" t="s">
        <v>55</v>
      </c>
      <c r="F219" s="4" t="s">
        <v>906</v>
      </c>
      <c r="G219" s="4" t="s">
        <v>914</v>
      </c>
      <c r="H219" s="4" t="str">
        <f>VLOOKUP(Volumedata[[#This Row],[Date]],Table1[#All],3,TRUE)</f>
        <v>Q2 2020</v>
      </c>
    </row>
    <row r="220" spans="1:8" x14ac:dyDescent="0.25">
      <c r="A220" s="1" t="s">
        <v>41</v>
      </c>
      <c r="B220" s="3">
        <v>43982</v>
      </c>
      <c r="C220">
        <v>1635</v>
      </c>
      <c r="D220">
        <f>LEN(Volumedata[[#This Row],[CLID]])</f>
        <v>7</v>
      </c>
      <c r="E220" t="s">
        <v>55</v>
      </c>
      <c r="F220" s="4" t="s">
        <v>906</v>
      </c>
      <c r="G220" s="4" t="s">
        <v>914</v>
      </c>
      <c r="H220" s="4" t="str">
        <f>VLOOKUP(Volumedata[[#This Row],[Date]],Table1[#All],3,TRUE)</f>
        <v>Q2 2020</v>
      </c>
    </row>
    <row r="221" spans="1:8" x14ac:dyDescent="0.25">
      <c r="A221" s="1" t="s">
        <v>41</v>
      </c>
      <c r="B221" s="3">
        <v>44012</v>
      </c>
      <c r="C221">
        <v>1326</v>
      </c>
      <c r="D221">
        <f>LEN(Volumedata[[#This Row],[CLID]])</f>
        <v>7</v>
      </c>
      <c r="E221" t="s">
        <v>55</v>
      </c>
      <c r="F221" s="4" t="s">
        <v>906</v>
      </c>
      <c r="G221" s="4" t="s">
        <v>914</v>
      </c>
      <c r="H221" s="4" t="str">
        <f>VLOOKUP(Volumedata[[#This Row],[Date]],Table1[#All],3,TRUE)</f>
        <v>Q2 2020</v>
      </c>
    </row>
    <row r="222" spans="1:8" x14ac:dyDescent="0.25">
      <c r="A222" s="1" t="s">
        <v>41</v>
      </c>
      <c r="B222" s="3">
        <v>44043</v>
      </c>
      <c r="C222">
        <v>1012</v>
      </c>
      <c r="D222">
        <f>LEN(Volumedata[[#This Row],[CLID]])</f>
        <v>7</v>
      </c>
      <c r="E222" t="s">
        <v>55</v>
      </c>
      <c r="F222" s="4" t="s">
        <v>906</v>
      </c>
      <c r="G222" s="4" t="s">
        <v>915</v>
      </c>
      <c r="H222" s="4" t="str">
        <f>VLOOKUP(Volumedata[[#This Row],[Date]],Table1[#All],3,TRUE)</f>
        <v>Q3 2020</v>
      </c>
    </row>
    <row r="223" spans="1:8" x14ac:dyDescent="0.25">
      <c r="A223" s="1" t="s">
        <v>41</v>
      </c>
      <c r="B223" s="3">
        <v>44074</v>
      </c>
      <c r="C223">
        <v>1018</v>
      </c>
      <c r="D223">
        <f>LEN(Volumedata[[#This Row],[CLID]])</f>
        <v>7</v>
      </c>
      <c r="E223" t="s">
        <v>55</v>
      </c>
      <c r="F223" s="4" t="s">
        <v>906</v>
      </c>
      <c r="G223" s="4" t="s">
        <v>915</v>
      </c>
      <c r="H223" s="4" t="str">
        <f>VLOOKUP(Volumedata[[#This Row],[Date]],Table1[#All],3,TRUE)</f>
        <v>Q3 2020</v>
      </c>
    </row>
    <row r="224" spans="1:8" x14ac:dyDescent="0.25">
      <c r="A224" s="1" t="s">
        <v>41</v>
      </c>
      <c r="B224" s="3">
        <v>44104</v>
      </c>
      <c r="C224">
        <v>861</v>
      </c>
      <c r="D224">
        <f>LEN(Volumedata[[#This Row],[CLID]])</f>
        <v>7</v>
      </c>
      <c r="E224" t="s">
        <v>55</v>
      </c>
      <c r="F224" s="4" t="s">
        <v>906</v>
      </c>
      <c r="G224" s="4" t="s">
        <v>915</v>
      </c>
      <c r="H224" s="4" t="str">
        <f>VLOOKUP(Volumedata[[#This Row],[Date]],Table1[#All],3,TRUE)</f>
        <v>Q3 2020</v>
      </c>
    </row>
    <row r="225" spans="1:8" x14ac:dyDescent="0.25">
      <c r="A225" s="1" t="s">
        <v>41</v>
      </c>
      <c r="B225" s="3">
        <v>44135</v>
      </c>
      <c r="C225">
        <v>1173</v>
      </c>
      <c r="D225">
        <f>LEN(Volumedata[[#This Row],[CLID]])</f>
        <v>7</v>
      </c>
      <c r="E225" t="s">
        <v>55</v>
      </c>
      <c r="F225" s="4" t="s">
        <v>906</v>
      </c>
      <c r="G225" s="4" t="s">
        <v>916</v>
      </c>
      <c r="H225" s="4" t="str">
        <f>VLOOKUP(Volumedata[[#This Row],[Date]],Table1[#All],3,TRUE)</f>
        <v>Q4 2020</v>
      </c>
    </row>
    <row r="226" spans="1:8" x14ac:dyDescent="0.25">
      <c r="A226" s="1" t="s">
        <v>41</v>
      </c>
      <c r="B226" s="3">
        <v>44165</v>
      </c>
      <c r="C226">
        <v>1169</v>
      </c>
      <c r="D226">
        <f>LEN(Volumedata[[#This Row],[CLID]])</f>
        <v>7</v>
      </c>
      <c r="E226" t="s">
        <v>55</v>
      </c>
      <c r="F226" s="4" t="s">
        <v>906</v>
      </c>
      <c r="G226" s="4" t="s">
        <v>916</v>
      </c>
      <c r="H226" s="4" t="str">
        <f>VLOOKUP(Volumedata[[#This Row],[Date]],Table1[#All],3,TRUE)</f>
        <v>Q4 2020</v>
      </c>
    </row>
    <row r="227" spans="1:8" x14ac:dyDescent="0.25">
      <c r="A227" s="1" t="s">
        <v>41</v>
      </c>
      <c r="B227" s="3">
        <v>44196</v>
      </c>
      <c r="C227">
        <v>1323</v>
      </c>
      <c r="D227">
        <f>LEN(Volumedata[[#This Row],[CLID]])</f>
        <v>7</v>
      </c>
      <c r="E227" t="s">
        <v>55</v>
      </c>
      <c r="F227" s="4" t="s">
        <v>906</v>
      </c>
      <c r="G227" s="4" t="s">
        <v>916</v>
      </c>
      <c r="H227" s="4" t="str">
        <f>VLOOKUP(Volumedata[[#This Row],[Date]],Table1[#All],3,TRUE)</f>
        <v>Q4 2020</v>
      </c>
    </row>
    <row r="228" spans="1:8" x14ac:dyDescent="0.25">
      <c r="A228" s="1" t="s">
        <v>41</v>
      </c>
      <c r="B228" s="3">
        <v>44377</v>
      </c>
      <c r="C228">
        <v>1318</v>
      </c>
      <c r="D228">
        <f>LEN(Volumedata[[#This Row],[CLID]])</f>
        <v>7</v>
      </c>
      <c r="E228" t="s">
        <v>55</v>
      </c>
      <c r="F228" s="4" t="s">
        <v>906</v>
      </c>
      <c r="G228" s="4" t="s">
        <v>917</v>
      </c>
      <c r="H228" s="4" t="str">
        <f>VLOOKUP(Volumedata[[#This Row],[Date]],Table1[#All],3,TRUE)</f>
        <v>Q2 2021</v>
      </c>
    </row>
    <row r="229" spans="1:8" x14ac:dyDescent="0.25">
      <c r="A229" s="1" t="s">
        <v>41</v>
      </c>
      <c r="B229" s="3">
        <v>44347</v>
      </c>
      <c r="C229">
        <v>1656</v>
      </c>
      <c r="D229">
        <f>LEN(Volumedata[[#This Row],[CLID]])</f>
        <v>7</v>
      </c>
      <c r="E229" t="s">
        <v>55</v>
      </c>
      <c r="F229" s="4" t="s">
        <v>906</v>
      </c>
      <c r="G229" s="4" t="s">
        <v>917</v>
      </c>
      <c r="H229" s="4" t="str">
        <f>VLOOKUP(Volumedata[[#This Row],[Date]],Table1[#All],3,TRUE)</f>
        <v>Q2 2021</v>
      </c>
    </row>
    <row r="230" spans="1:8" x14ac:dyDescent="0.25">
      <c r="A230" s="1" t="s">
        <v>41</v>
      </c>
      <c r="B230" s="3">
        <v>44316</v>
      </c>
      <c r="C230">
        <v>1987</v>
      </c>
      <c r="D230">
        <f>LEN(Volumedata[[#This Row],[CLID]])</f>
        <v>7</v>
      </c>
      <c r="E230" t="s">
        <v>55</v>
      </c>
      <c r="F230" s="4" t="s">
        <v>906</v>
      </c>
      <c r="G230" s="4" t="s">
        <v>917</v>
      </c>
      <c r="H230" s="4" t="str">
        <f>VLOOKUP(Volumedata[[#This Row],[Date]],Table1[#All],3,TRUE)</f>
        <v>Q2 2021</v>
      </c>
    </row>
    <row r="231" spans="1:8" x14ac:dyDescent="0.25">
      <c r="A231" s="1" t="s">
        <v>41</v>
      </c>
      <c r="B231" s="3">
        <v>44286</v>
      </c>
      <c r="C231">
        <v>1528</v>
      </c>
      <c r="D231">
        <f>LEN(Volumedata[[#This Row],[CLID]])</f>
        <v>7</v>
      </c>
      <c r="E231" t="s">
        <v>55</v>
      </c>
      <c r="F231" s="4" t="s">
        <v>906</v>
      </c>
      <c r="G231" s="4" t="s">
        <v>918</v>
      </c>
      <c r="H231" s="4" t="str">
        <f>VLOOKUP(Volumedata[[#This Row],[Date]],Table1[#All],3,TRUE)</f>
        <v>Q1 2021</v>
      </c>
    </row>
    <row r="232" spans="1:8" x14ac:dyDescent="0.25">
      <c r="A232" s="1" t="s">
        <v>41</v>
      </c>
      <c r="B232" s="3">
        <v>44255</v>
      </c>
      <c r="C232">
        <v>1557</v>
      </c>
      <c r="D232">
        <f>LEN(Volumedata[[#This Row],[CLID]])</f>
        <v>7</v>
      </c>
      <c r="E232" t="s">
        <v>55</v>
      </c>
      <c r="F232" s="4" t="s">
        <v>906</v>
      </c>
      <c r="G232" s="4" t="s">
        <v>918</v>
      </c>
      <c r="H232" s="4" t="str">
        <f>VLOOKUP(Volumedata[[#This Row],[Date]],Table1[#All],3,TRUE)</f>
        <v>Q1 2021</v>
      </c>
    </row>
    <row r="233" spans="1:8" x14ac:dyDescent="0.25">
      <c r="A233" s="1" t="s">
        <v>41</v>
      </c>
      <c r="B233" s="3">
        <v>44227</v>
      </c>
      <c r="C233">
        <v>1183</v>
      </c>
      <c r="D233">
        <f>LEN(Volumedata[[#This Row],[CLID]])</f>
        <v>7</v>
      </c>
      <c r="E233" t="s">
        <v>55</v>
      </c>
      <c r="F233" s="4" t="s">
        <v>906</v>
      </c>
      <c r="G233" s="4" t="s">
        <v>918</v>
      </c>
      <c r="H233" s="4" t="str">
        <f>VLOOKUP(Volumedata[[#This Row],[Date]],Table1[#All],3,TRUE)</f>
        <v>Q1 2021</v>
      </c>
    </row>
    <row r="234" spans="1:8" x14ac:dyDescent="0.25">
      <c r="A234" s="1" t="s">
        <v>21</v>
      </c>
      <c r="B234" s="3">
        <v>43861</v>
      </c>
      <c r="C234">
        <v>11332</v>
      </c>
      <c r="D234">
        <f>LEN(Volumedata[[#This Row],[CLID]])</f>
        <v>7</v>
      </c>
      <c r="E234" t="s">
        <v>57</v>
      </c>
      <c r="F234" s="4" t="s">
        <v>898</v>
      </c>
      <c r="G234" s="4" t="s">
        <v>913</v>
      </c>
      <c r="H234" s="4" t="str">
        <f>VLOOKUP(Volumedata[[#This Row],[Date]],Table1[#All],3,TRUE)</f>
        <v>Q1 2020</v>
      </c>
    </row>
    <row r="235" spans="1:8" x14ac:dyDescent="0.25">
      <c r="A235" s="1" t="s">
        <v>21</v>
      </c>
      <c r="B235" s="3">
        <v>43890</v>
      </c>
      <c r="C235">
        <v>12748</v>
      </c>
      <c r="D235">
        <f>LEN(Volumedata[[#This Row],[CLID]])</f>
        <v>7</v>
      </c>
      <c r="E235" t="s">
        <v>57</v>
      </c>
      <c r="F235" s="4" t="s">
        <v>898</v>
      </c>
      <c r="G235" s="4" t="s">
        <v>913</v>
      </c>
      <c r="H235" s="4" t="str">
        <f>VLOOKUP(Volumedata[[#This Row],[Date]],Table1[#All],3,TRUE)</f>
        <v>Q1 2020</v>
      </c>
    </row>
    <row r="236" spans="1:8" x14ac:dyDescent="0.25">
      <c r="A236" s="1" t="s">
        <v>21</v>
      </c>
      <c r="B236" s="3">
        <v>43921</v>
      </c>
      <c r="C236">
        <v>14162</v>
      </c>
      <c r="D236">
        <f>LEN(Volumedata[[#This Row],[CLID]])</f>
        <v>7</v>
      </c>
      <c r="E236" t="s">
        <v>57</v>
      </c>
      <c r="F236" s="4" t="s">
        <v>898</v>
      </c>
      <c r="G236" s="4" t="s">
        <v>913</v>
      </c>
      <c r="H236" s="4" t="str">
        <f>VLOOKUP(Volumedata[[#This Row],[Date]],Table1[#All],3,TRUE)</f>
        <v>Q1 2020</v>
      </c>
    </row>
    <row r="237" spans="1:8" x14ac:dyDescent="0.25">
      <c r="A237" s="1" t="s">
        <v>21</v>
      </c>
      <c r="B237" s="3">
        <v>43951</v>
      </c>
      <c r="C237">
        <v>16992</v>
      </c>
      <c r="D237">
        <f>LEN(Volumedata[[#This Row],[CLID]])</f>
        <v>7</v>
      </c>
      <c r="E237" t="s">
        <v>57</v>
      </c>
      <c r="F237" s="4" t="s">
        <v>898</v>
      </c>
      <c r="G237" s="4" t="s">
        <v>914</v>
      </c>
      <c r="H237" s="4" t="str">
        <f>VLOOKUP(Volumedata[[#This Row],[Date]],Table1[#All],3,TRUE)</f>
        <v>Q2 2020</v>
      </c>
    </row>
    <row r="238" spans="1:8" x14ac:dyDescent="0.25">
      <c r="A238" s="1" t="s">
        <v>21</v>
      </c>
      <c r="B238" s="3">
        <v>43982</v>
      </c>
      <c r="C238">
        <v>15578</v>
      </c>
      <c r="D238">
        <f>LEN(Volumedata[[#This Row],[CLID]])</f>
        <v>7</v>
      </c>
      <c r="E238" t="s">
        <v>57</v>
      </c>
      <c r="F238" s="4" t="s">
        <v>898</v>
      </c>
      <c r="G238" s="4" t="s">
        <v>914</v>
      </c>
      <c r="H238" s="4" t="str">
        <f>VLOOKUP(Volumedata[[#This Row],[Date]],Table1[#All],3,TRUE)</f>
        <v>Q2 2020</v>
      </c>
    </row>
    <row r="239" spans="1:8" x14ac:dyDescent="0.25">
      <c r="A239" s="1" t="s">
        <v>21</v>
      </c>
      <c r="B239" s="3">
        <v>44012</v>
      </c>
      <c r="C239">
        <v>11330</v>
      </c>
      <c r="D239">
        <f>LEN(Volumedata[[#This Row],[CLID]])</f>
        <v>7</v>
      </c>
      <c r="E239" t="s">
        <v>57</v>
      </c>
      <c r="F239" s="4" t="s">
        <v>898</v>
      </c>
      <c r="G239" s="4" t="s">
        <v>914</v>
      </c>
      <c r="H239" s="4" t="str">
        <f>VLOOKUP(Volumedata[[#This Row],[Date]],Table1[#All],3,TRUE)</f>
        <v>Q2 2020</v>
      </c>
    </row>
    <row r="240" spans="1:8" x14ac:dyDescent="0.25">
      <c r="A240" s="1" t="s">
        <v>21</v>
      </c>
      <c r="B240" s="3">
        <v>44043</v>
      </c>
      <c r="C240">
        <v>9912</v>
      </c>
      <c r="D240">
        <f>LEN(Volumedata[[#This Row],[CLID]])</f>
        <v>7</v>
      </c>
      <c r="E240" t="s">
        <v>57</v>
      </c>
      <c r="F240" s="4" t="s">
        <v>898</v>
      </c>
      <c r="G240" s="4" t="s">
        <v>915</v>
      </c>
      <c r="H240" s="4" t="str">
        <f>VLOOKUP(Volumedata[[#This Row],[Date]],Table1[#All],3,TRUE)</f>
        <v>Q3 2020</v>
      </c>
    </row>
    <row r="241" spans="1:8" x14ac:dyDescent="0.25">
      <c r="A241" s="1" t="s">
        <v>21</v>
      </c>
      <c r="B241" s="3">
        <v>44074</v>
      </c>
      <c r="C241">
        <v>8496</v>
      </c>
      <c r="D241">
        <f>LEN(Volumedata[[#This Row],[CLID]])</f>
        <v>7</v>
      </c>
      <c r="E241" t="s">
        <v>57</v>
      </c>
      <c r="F241" s="4" t="s">
        <v>898</v>
      </c>
      <c r="G241" s="4" t="s">
        <v>915</v>
      </c>
      <c r="H241" s="4" t="str">
        <f>VLOOKUP(Volumedata[[#This Row],[Date]],Table1[#All],3,TRUE)</f>
        <v>Q3 2020</v>
      </c>
    </row>
    <row r="242" spans="1:8" x14ac:dyDescent="0.25">
      <c r="A242" s="1" t="s">
        <v>21</v>
      </c>
      <c r="B242" s="3">
        <v>44104</v>
      </c>
      <c r="C242">
        <v>8502</v>
      </c>
      <c r="D242">
        <f>LEN(Volumedata[[#This Row],[CLID]])</f>
        <v>7</v>
      </c>
      <c r="E242" t="s">
        <v>57</v>
      </c>
      <c r="F242" s="4" t="s">
        <v>898</v>
      </c>
      <c r="G242" s="4" t="s">
        <v>915</v>
      </c>
      <c r="H242" s="4" t="str">
        <f>VLOOKUP(Volumedata[[#This Row],[Date]],Table1[#All],3,TRUE)</f>
        <v>Q3 2020</v>
      </c>
    </row>
    <row r="243" spans="1:8" x14ac:dyDescent="0.25">
      <c r="A243" s="1" t="s">
        <v>21</v>
      </c>
      <c r="B243" s="3">
        <v>44135</v>
      </c>
      <c r="C243">
        <v>9917</v>
      </c>
      <c r="D243">
        <f>LEN(Volumedata[[#This Row],[CLID]])</f>
        <v>7</v>
      </c>
      <c r="E243" t="s">
        <v>57</v>
      </c>
      <c r="F243" s="4" t="s">
        <v>898</v>
      </c>
      <c r="G243" s="4" t="s">
        <v>916</v>
      </c>
      <c r="H243" s="4" t="str">
        <f>VLOOKUP(Volumedata[[#This Row],[Date]],Table1[#All],3,TRUE)</f>
        <v>Q4 2020</v>
      </c>
    </row>
    <row r="244" spans="1:8" x14ac:dyDescent="0.25">
      <c r="A244" s="1" t="s">
        <v>21</v>
      </c>
      <c r="B244" s="3">
        <v>44165</v>
      </c>
      <c r="C244">
        <v>11330</v>
      </c>
      <c r="D244">
        <f>LEN(Volumedata[[#This Row],[CLID]])</f>
        <v>7</v>
      </c>
      <c r="E244" t="s">
        <v>57</v>
      </c>
      <c r="F244" s="4" t="s">
        <v>898</v>
      </c>
      <c r="G244" s="4" t="s">
        <v>916</v>
      </c>
      <c r="H244" s="4" t="str">
        <f>VLOOKUP(Volumedata[[#This Row],[Date]],Table1[#All],3,TRUE)</f>
        <v>Q4 2020</v>
      </c>
    </row>
    <row r="245" spans="1:8" x14ac:dyDescent="0.25">
      <c r="A245" s="1" t="s">
        <v>21</v>
      </c>
      <c r="B245" s="3">
        <v>44196</v>
      </c>
      <c r="C245">
        <v>11328</v>
      </c>
      <c r="D245">
        <f>LEN(Volumedata[[#This Row],[CLID]])</f>
        <v>7</v>
      </c>
      <c r="E245" t="s">
        <v>57</v>
      </c>
      <c r="F245" s="4" t="s">
        <v>898</v>
      </c>
      <c r="G245" s="4" t="s">
        <v>916</v>
      </c>
      <c r="H245" s="4" t="str">
        <f>VLOOKUP(Volumedata[[#This Row],[Date]],Table1[#All],3,TRUE)</f>
        <v>Q4 2020</v>
      </c>
    </row>
    <row r="246" spans="1:8" x14ac:dyDescent="0.25">
      <c r="A246" s="1" t="s">
        <v>21</v>
      </c>
      <c r="B246" s="3">
        <v>44377</v>
      </c>
      <c r="C246">
        <v>11781</v>
      </c>
      <c r="D246">
        <f>LEN(Volumedata[[#This Row],[CLID]])</f>
        <v>7</v>
      </c>
      <c r="E246" t="s">
        <v>57</v>
      </c>
      <c r="F246" s="4" t="s">
        <v>898</v>
      </c>
      <c r="G246" s="4" t="s">
        <v>917</v>
      </c>
      <c r="H246" s="4" t="str">
        <f>VLOOKUP(Volumedata[[#This Row],[Date]],Table1[#All],3,TRUE)</f>
        <v>Q2 2021</v>
      </c>
    </row>
    <row r="247" spans="1:8" x14ac:dyDescent="0.25">
      <c r="A247" s="1" t="s">
        <v>21</v>
      </c>
      <c r="B247" s="3">
        <v>44347</v>
      </c>
      <c r="C247">
        <v>15424</v>
      </c>
      <c r="D247">
        <f>LEN(Volumedata[[#This Row],[CLID]])</f>
        <v>7</v>
      </c>
      <c r="E247" t="s">
        <v>57</v>
      </c>
      <c r="F247" s="4" t="s">
        <v>898</v>
      </c>
      <c r="G247" s="4" t="s">
        <v>917</v>
      </c>
      <c r="H247" s="4" t="str">
        <f>VLOOKUP(Volumedata[[#This Row],[Date]],Table1[#All],3,TRUE)</f>
        <v>Q2 2021</v>
      </c>
    </row>
    <row r="248" spans="1:8" x14ac:dyDescent="0.25">
      <c r="A248" s="1" t="s">
        <v>21</v>
      </c>
      <c r="B248" s="3">
        <v>44316</v>
      </c>
      <c r="C248">
        <v>16906</v>
      </c>
      <c r="D248">
        <f>LEN(Volumedata[[#This Row],[CLID]])</f>
        <v>7</v>
      </c>
      <c r="E248" t="s">
        <v>57</v>
      </c>
      <c r="F248" s="4" t="s">
        <v>898</v>
      </c>
      <c r="G248" s="4" t="s">
        <v>917</v>
      </c>
      <c r="H248" s="4" t="str">
        <f>VLOOKUP(Volumedata[[#This Row],[Date]],Table1[#All],3,TRUE)</f>
        <v>Q2 2021</v>
      </c>
    </row>
    <row r="249" spans="1:8" x14ac:dyDescent="0.25">
      <c r="A249" s="1" t="s">
        <v>21</v>
      </c>
      <c r="B249" s="3">
        <v>44286</v>
      </c>
      <c r="C249">
        <v>14020</v>
      </c>
      <c r="D249">
        <f>LEN(Volumedata[[#This Row],[CLID]])</f>
        <v>7</v>
      </c>
      <c r="E249" t="s">
        <v>57</v>
      </c>
      <c r="F249" s="4" t="s">
        <v>898</v>
      </c>
      <c r="G249" s="4" t="s">
        <v>918</v>
      </c>
      <c r="H249" s="4" t="str">
        <f>VLOOKUP(Volumedata[[#This Row],[Date]],Table1[#All],3,TRUE)</f>
        <v>Q1 2021</v>
      </c>
    </row>
    <row r="250" spans="1:8" x14ac:dyDescent="0.25">
      <c r="A250" s="1" t="s">
        <v>21</v>
      </c>
      <c r="B250" s="3">
        <v>44255</v>
      </c>
      <c r="C250">
        <v>13386</v>
      </c>
      <c r="D250">
        <f>LEN(Volumedata[[#This Row],[CLID]])</f>
        <v>7</v>
      </c>
      <c r="E250" t="s">
        <v>57</v>
      </c>
      <c r="F250" s="4" t="s">
        <v>898</v>
      </c>
      <c r="G250" s="4" t="s">
        <v>918</v>
      </c>
      <c r="H250" s="4" t="str">
        <f>VLOOKUP(Volumedata[[#This Row],[Date]],Table1[#All],3,TRUE)</f>
        <v>Q1 2021</v>
      </c>
    </row>
    <row r="251" spans="1:8" x14ac:dyDescent="0.25">
      <c r="A251" s="1" t="s">
        <v>21</v>
      </c>
      <c r="B251" s="3">
        <v>44227</v>
      </c>
      <c r="C251">
        <v>11896</v>
      </c>
      <c r="D251">
        <f>LEN(Volumedata[[#This Row],[CLID]])</f>
        <v>7</v>
      </c>
      <c r="E251" t="s">
        <v>57</v>
      </c>
      <c r="F251" s="4" t="s">
        <v>898</v>
      </c>
      <c r="G251" s="4" t="s">
        <v>918</v>
      </c>
      <c r="H251" s="4" t="str">
        <f>VLOOKUP(Volumedata[[#This Row],[Date]],Table1[#All],3,TRUE)</f>
        <v>Q1 2021</v>
      </c>
    </row>
    <row r="252" spans="1:8" x14ac:dyDescent="0.25">
      <c r="A252" s="1" t="s">
        <v>14</v>
      </c>
      <c r="B252" s="3">
        <v>43861</v>
      </c>
      <c r="C252">
        <v>358</v>
      </c>
      <c r="D252">
        <f>LEN(Volumedata[[#This Row],[CLID]])</f>
        <v>7</v>
      </c>
      <c r="E252" t="s">
        <v>55</v>
      </c>
      <c r="F252" s="4" t="s">
        <v>906</v>
      </c>
      <c r="G252" s="4" t="s">
        <v>913</v>
      </c>
      <c r="H252" s="4" t="str">
        <f>VLOOKUP(Volumedata[[#This Row],[Date]],Table1[#All],3,TRUE)</f>
        <v>Q1 2020</v>
      </c>
    </row>
    <row r="253" spans="1:8" x14ac:dyDescent="0.25">
      <c r="A253" s="1" t="s">
        <v>14</v>
      </c>
      <c r="B253" s="3">
        <v>43890</v>
      </c>
      <c r="C253">
        <v>508</v>
      </c>
      <c r="D253">
        <f>LEN(Volumedata[[#This Row],[CLID]])</f>
        <v>7</v>
      </c>
      <c r="E253" t="s">
        <v>55</v>
      </c>
      <c r="F253" s="4" t="s">
        <v>906</v>
      </c>
      <c r="G253" s="4" t="s">
        <v>913</v>
      </c>
      <c r="H253" s="4" t="str">
        <f>VLOOKUP(Volumedata[[#This Row],[Date]],Table1[#All],3,TRUE)</f>
        <v>Q1 2020</v>
      </c>
    </row>
    <row r="254" spans="1:8" x14ac:dyDescent="0.25">
      <c r="A254" s="1" t="s">
        <v>14</v>
      </c>
      <c r="B254" s="3">
        <v>43921</v>
      </c>
      <c r="C254">
        <v>458</v>
      </c>
      <c r="D254">
        <f>LEN(Volumedata[[#This Row],[CLID]])</f>
        <v>7</v>
      </c>
      <c r="E254" t="s">
        <v>55</v>
      </c>
      <c r="F254" s="4" t="s">
        <v>906</v>
      </c>
      <c r="G254" s="4" t="s">
        <v>913</v>
      </c>
      <c r="H254" s="4" t="str">
        <f>VLOOKUP(Volumedata[[#This Row],[Date]],Table1[#All],3,TRUE)</f>
        <v>Q1 2020</v>
      </c>
    </row>
    <row r="255" spans="1:8" x14ac:dyDescent="0.25">
      <c r="A255" s="1" t="s">
        <v>14</v>
      </c>
      <c r="B255" s="3">
        <v>43951</v>
      </c>
      <c r="C255">
        <v>655</v>
      </c>
      <c r="D255">
        <f>LEN(Volumedata[[#This Row],[CLID]])</f>
        <v>7</v>
      </c>
      <c r="E255" t="s">
        <v>55</v>
      </c>
      <c r="F255" s="4" t="s">
        <v>906</v>
      </c>
      <c r="G255" s="4" t="s">
        <v>914</v>
      </c>
      <c r="H255" s="4" t="str">
        <f>VLOOKUP(Volumedata[[#This Row],[Date]],Table1[#All],3,TRUE)</f>
        <v>Q2 2020</v>
      </c>
    </row>
    <row r="256" spans="1:8" x14ac:dyDescent="0.25">
      <c r="A256" s="1" t="s">
        <v>14</v>
      </c>
      <c r="B256" s="3">
        <v>43982</v>
      </c>
      <c r="C256">
        <v>506</v>
      </c>
      <c r="D256">
        <f>LEN(Volumedata[[#This Row],[CLID]])</f>
        <v>7</v>
      </c>
      <c r="E256" t="s">
        <v>55</v>
      </c>
      <c r="F256" s="4" t="s">
        <v>906</v>
      </c>
      <c r="G256" s="4" t="s">
        <v>914</v>
      </c>
      <c r="H256" s="4" t="str">
        <f>VLOOKUP(Volumedata[[#This Row],[Date]],Table1[#All],3,TRUE)</f>
        <v>Q2 2020</v>
      </c>
    </row>
    <row r="257" spans="1:8" x14ac:dyDescent="0.25">
      <c r="A257" s="1" t="s">
        <v>14</v>
      </c>
      <c r="B257" s="3">
        <v>44012</v>
      </c>
      <c r="C257">
        <v>458</v>
      </c>
      <c r="D257">
        <f>LEN(Volumedata[[#This Row],[CLID]])</f>
        <v>7</v>
      </c>
      <c r="E257" t="s">
        <v>55</v>
      </c>
      <c r="F257" s="4" t="s">
        <v>906</v>
      </c>
      <c r="G257" s="4" t="s">
        <v>914</v>
      </c>
      <c r="H257" s="4" t="str">
        <f>VLOOKUP(Volumedata[[#This Row],[Date]],Table1[#All],3,TRUE)</f>
        <v>Q2 2020</v>
      </c>
    </row>
    <row r="258" spans="1:8" x14ac:dyDescent="0.25">
      <c r="A258" s="1" t="s">
        <v>14</v>
      </c>
      <c r="B258" s="3">
        <v>44043</v>
      </c>
      <c r="C258">
        <v>308</v>
      </c>
      <c r="D258">
        <f>LEN(Volumedata[[#This Row],[CLID]])</f>
        <v>7</v>
      </c>
      <c r="E258" t="s">
        <v>55</v>
      </c>
      <c r="F258" s="4" t="s">
        <v>906</v>
      </c>
      <c r="G258" s="4" t="s">
        <v>915</v>
      </c>
      <c r="H258" s="4" t="str">
        <f>VLOOKUP(Volumedata[[#This Row],[Date]],Table1[#All],3,TRUE)</f>
        <v>Q3 2020</v>
      </c>
    </row>
    <row r="259" spans="1:8" x14ac:dyDescent="0.25">
      <c r="A259" s="1" t="s">
        <v>14</v>
      </c>
      <c r="B259" s="3">
        <v>44074</v>
      </c>
      <c r="C259">
        <v>353</v>
      </c>
      <c r="D259">
        <f>LEN(Volumedata[[#This Row],[CLID]])</f>
        <v>7</v>
      </c>
      <c r="E259" t="s">
        <v>55</v>
      </c>
      <c r="F259" s="4" t="s">
        <v>906</v>
      </c>
      <c r="G259" s="4" t="s">
        <v>915</v>
      </c>
      <c r="H259" s="4" t="str">
        <f>VLOOKUP(Volumedata[[#This Row],[Date]],Table1[#All],3,TRUE)</f>
        <v>Q3 2020</v>
      </c>
    </row>
    <row r="260" spans="1:8" x14ac:dyDescent="0.25">
      <c r="A260" s="1" t="s">
        <v>14</v>
      </c>
      <c r="B260" s="3">
        <v>44104</v>
      </c>
      <c r="C260">
        <v>252</v>
      </c>
      <c r="D260">
        <f>LEN(Volumedata[[#This Row],[CLID]])</f>
        <v>7</v>
      </c>
      <c r="E260" t="s">
        <v>55</v>
      </c>
      <c r="F260" s="4" t="s">
        <v>906</v>
      </c>
      <c r="G260" s="4" t="s">
        <v>915</v>
      </c>
      <c r="H260" s="4" t="str">
        <f>VLOOKUP(Volumedata[[#This Row],[Date]],Table1[#All],3,TRUE)</f>
        <v>Q3 2020</v>
      </c>
    </row>
    <row r="261" spans="1:8" x14ac:dyDescent="0.25">
      <c r="A261" s="1" t="s">
        <v>14</v>
      </c>
      <c r="B261" s="3">
        <v>44135</v>
      </c>
      <c r="C261">
        <v>402</v>
      </c>
      <c r="D261">
        <f>LEN(Volumedata[[#This Row],[CLID]])</f>
        <v>7</v>
      </c>
      <c r="E261" t="s">
        <v>55</v>
      </c>
      <c r="F261" s="4" t="s">
        <v>906</v>
      </c>
      <c r="G261" s="4" t="s">
        <v>916</v>
      </c>
      <c r="H261" s="4" t="str">
        <f>VLOOKUP(Volumedata[[#This Row],[Date]],Table1[#All],3,TRUE)</f>
        <v>Q4 2020</v>
      </c>
    </row>
    <row r="262" spans="1:8" x14ac:dyDescent="0.25">
      <c r="A262" s="1" t="s">
        <v>14</v>
      </c>
      <c r="B262" s="3">
        <v>44165</v>
      </c>
      <c r="C262">
        <v>352</v>
      </c>
      <c r="D262">
        <f>LEN(Volumedata[[#This Row],[CLID]])</f>
        <v>7</v>
      </c>
      <c r="E262" t="s">
        <v>55</v>
      </c>
      <c r="F262" s="4" t="s">
        <v>906</v>
      </c>
      <c r="G262" s="4" t="s">
        <v>916</v>
      </c>
      <c r="H262" s="4" t="str">
        <f>VLOOKUP(Volumedata[[#This Row],[Date]],Table1[#All],3,TRUE)</f>
        <v>Q4 2020</v>
      </c>
    </row>
    <row r="263" spans="1:8" x14ac:dyDescent="0.25">
      <c r="A263" s="1" t="s">
        <v>14</v>
      </c>
      <c r="B263" s="3">
        <v>44196</v>
      </c>
      <c r="C263">
        <v>457</v>
      </c>
      <c r="D263">
        <f>LEN(Volumedata[[#This Row],[CLID]])</f>
        <v>7</v>
      </c>
      <c r="E263" t="s">
        <v>55</v>
      </c>
      <c r="F263" s="4" t="s">
        <v>906</v>
      </c>
      <c r="G263" s="4" t="s">
        <v>916</v>
      </c>
      <c r="H263" s="4" t="str">
        <f>VLOOKUP(Volumedata[[#This Row],[Date]],Table1[#All],3,TRUE)</f>
        <v>Q4 2020</v>
      </c>
    </row>
    <row r="264" spans="1:8" x14ac:dyDescent="0.25">
      <c r="A264" s="1" t="s">
        <v>14</v>
      </c>
      <c r="B264" s="3">
        <v>44377</v>
      </c>
      <c r="C264">
        <v>472</v>
      </c>
      <c r="D264">
        <f>LEN(Volumedata[[#This Row],[CLID]])</f>
        <v>7</v>
      </c>
      <c r="E264" t="s">
        <v>55</v>
      </c>
      <c r="F264" s="4" t="s">
        <v>906</v>
      </c>
      <c r="G264" s="4" t="s">
        <v>917</v>
      </c>
      <c r="H264" s="4" t="str">
        <f>VLOOKUP(Volumedata[[#This Row],[Date]],Table1[#All],3,TRUE)</f>
        <v>Q2 2021</v>
      </c>
    </row>
    <row r="265" spans="1:8" x14ac:dyDescent="0.25">
      <c r="A265" s="1" t="s">
        <v>14</v>
      </c>
      <c r="B265" s="3">
        <v>44347</v>
      </c>
      <c r="C265">
        <v>499</v>
      </c>
      <c r="D265">
        <f>LEN(Volumedata[[#This Row],[CLID]])</f>
        <v>7</v>
      </c>
      <c r="E265" t="s">
        <v>55</v>
      </c>
      <c r="F265" s="4" t="s">
        <v>906</v>
      </c>
      <c r="G265" s="4" t="s">
        <v>917</v>
      </c>
      <c r="H265" s="4" t="str">
        <f>VLOOKUP(Volumedata[[#This Row],[Date]],Table1[#All],3,TRUE)</f>
        <v>Q2 2021</v>
      </c>
    </row>
    <row r="266" spans="1:8" x14ac:dyDescent="0.25">
      <c r="A266" s="1" t="s">
        <v>14</v>
      </c>
      <c r="B266" s="3">
        <v>44316</v>
      </c>
      <c r="C266">
        <v>665</v>
      </c>
      <c r="D266">
        <f>LEN(Volumedata[[#This Row],[CLID]])</f>
        <v>7</v>
      </c>
      <c r="E266" t="s">
        <v>55</v>
      </c>
      <c r="F266" s="4" t="s">
        <v>906</v>
      </c>
      <c r="G266" s="4" t="s">
        <v>917</v>
      </c>
      <c r="H266" s="4" t="str">
        <f>VLOOKUP(Volumedata[[#This Row],[Date]],Table1[#All],3,TRUE)</f>
        <v>Q2 2021</v>
      </c>
    </row>
    <row r="267" spans="1:8" x14ac:dyDescent="0.25">
      <c r="A267" s="1" t="s">
        <v>14</v>
      </c>
      <c r="B267" s="3">
        <v>44286</v>
      </c>
      <c r="C267">
        <v>459</v>
      </c>
      <c r="D267">
        <f>LEN(Volumedata[[#This Row],[CLID]])</f>
        <v>7</v>
      </c>
      <c r="E267" t="s">
        <v>55</v>
      </c>
      <c r="F267" s="4" t="s">
        <v>906</v>
      </c>
      <c r="G267" s="4" t="s">
        <v>918</v>
      </c>
      <c r="H267" s="4" t="str">
        <f>VLOOKUP(Volumedata[[#This Row],[Date]],Table1[#All],3,TRUE)</f>
        <v>Q1 2021</v>
      </c>
    </row>
    <row r="268" spans="1:8" x14ac:dyDescent="0.25">
      <c r="A268" s="1" t="s">
        <v>14</v>
      </c>
      <c r="B268" s="3">
        <v>44255</v>
      </c>
      <c r="C268">
        <v>519</v>
      </c>
      <c r="D268">
        <f>LEN(Volumedata[[#This Row],[CLID]])</f>
        <v>7</v>
      </c>
      <c r="E268" t="s">
        <v>55</v>
      </c>
      <c r="F268" s="4" t="s">
        <v>906</v>
      </c>
      <c r="G268" s="4" t="s">
        <v>918</v>
      </c>
      <c r="H268" s="4" t="str">
        <f>VLOOKUP(Volumedata[[#This Row],[Date]],Table1[#All],3,TRUE)</f>
        <v>Q1 2021</v>
      </c>
    </row>
    <row r="269" spans="1:8" x14ac:dyDescent="0.25">
      <c r="A269" s="1" t="s">
        <v>14</v>
      </c>
      <c r="B269" s="3">
        <v>44227</v>
      </c>
      <c r="C269">
        <v>358</v>
      </c>
      <c r="D269">
        <f>LEN(Volumedata[[#This Row],[CLID]])</f>
        <v>7</v>
      </c>
      <c r="E269" t="s">
        <v>55</v>
      </c>
      <c r="F269" s="4" t="s">
        <v>906</v>
      </c>
      <c r="G269" s="4" t="s">
        <v>918</v>
      </c>
      <c r="H269" s="4" t="str">
        <f>VLOOKUP(Volumedata[[#This Row],[Date]],Table1[#All],3,TRUE)</f>
        <v>Q1 2021</v>
      </c>
    </row>
    <row r="270" spans="1:8" x14ac:dyDescent="0.25">
      <c r="A270" s="1" t="s">
        <v>17</v>
      </c>
      <c r="B270" s="3">
        <v>43861</v>
      </c>
      <c r="C270">
        <v>20394</v>
      </c>
      <c r="D270">
        <f>LEN(Volumedata[[#This Row],[CLID]])</f>
        <v>7</v>
      </c>
      <c r="E270" t="s">
        <v>57</v>
      </c>
      <c r="F270" s="4" t="s">
        <v>898</v>
      </c>
      <c r="G270" s="4" t="s">
        <v>913</v>
      </c>
      <c r="H270" s="4" t="str">
        <f>VLOOKUP(Volumedata[[#This Row],[Date]],Table1[#All],3,TRUE)</f>
        <v>Q1 2020</v>
      </c>
    </row>
    <row r="271" spans="1:8" x14ac:dyDescent="0.25">
      <c r="A271" s="1" t="s">
        <v>17</v>
      </c>
      <c r="B271" s="3">
        <v>43890</v>
      </c>
      <c r="C271">
        <v>22941</v>
      </c>
      <c r="D271">
        <f>LEN(Volumedata[[#This Row],[CLID]])</f>
        <v>7</v>
      </c>
      <c r="E271" t="s">
        <v>57</v>
      </c>
      <c r="F271" s="4" t="s">
        <v>898</v>
      </c>
      <c r="G271" s="4" t="s">
        <v>913</v>
      </c>
      <c r="H271" s="4" t="str">
        <f>VLOOKUP(Volumedata[[#This Row],[Date]],Table1[#All],3,TRUE)</f>
        <v>Q1 2020</v>
      </c>
    </row>
    <row r="272" spans="1:8" x14ac:dyDescent="0.25">
      <c r="A272" s="1" t="s">
        <v>17</v>
      </c>
      <c r="B272" s="3">
        <v>43921</v>
      </c>
      <c r="C272">
        <v>25487</v>
      </c>
      <c r="D272">
        <f>LEN(Volumedata[[#This Row],[CLID]])</f>
        <v>7</v>
      </c>
      <c r="E272" t="s">
        <v>57</v>
      </c>
      <c r="F272" s="4" t="s">
        <v>898</v>
      </c>
      <c r="G272" s="4" t="s">
        <v>913</v>
      </c>
      <c r="H272" s="4" t="str">
        <f>VLOOKUP(Volumedata[[#This Row],[Date]],Table1[#All],3,TRUE)</f>
        <v>Q1 2020</v>
      </c>
    </row>
    <row r="273" spans="1:8" x14ac:dyDescent="0.25">
      <c r="A273" s="1" t="s">
        <v>17</v>
      </c>
      <c r="B273" s="3">
        <v>43951</v>
      </c>
      <c r="C273">
        <v>30586</v>
      </c>
      <c r="D273">
        <f>LEN(Volumedata[[#This Row],[CLID]])</f>
        <v>7</v>
      </c>
      <c r="E273" t="s">
        <v>57</v>
      </c>
      <c r="F273" s="4" t="s">
        <v>898</v>
      </c>
      <c r="G273" s="4" t="s">
        <v>914</v>
      </c>
      <c r="H273" s="4" t="str">
        <f>VLOOKUP(Volumedata[[#This Row],[Date]],Table1[#All],3,TRUE)</f>
        <v>Q2 2020</v>
      </c>
    </row>
    <row r="274" spans="1:8" x14ac:dyDescent="0.25">
      <c r="A274" s="1" t="s">
        <v>17</v>
      </c>
      <c r="B274" s="3">
        <v>43982</v>
      </c>
      <c r="C274">
        <v>28040</v>
      </c>
      <c r="D274">
        <f>LEN(Volumedata[[#This Row],[CLID]])</f>
        <v>7</v>
      </c>
      <c r="E274" t="s">
        <v>57</v>
      </c>
      <c r="F274" s="4" t="s">
        <v>898</v>
      </c>
      <c r="G274" s="4" t="s">
        <v>914</v>
      </c>
      <c r="H274" s="4" t="str">
        <f>VLOOKUP(Volumedata[[#This Row],[Date]],Table1[#All],3,TRUE)</f>
        <v>Q2 2020</v>
      </c>
    </row>
    <row r="275" spans="1:8" x14ac:dyDescent="0.25">
      <c r="A275" s="1" t="s">
        <v>17</v>
      </c>
      <c r="B275" s="3">
        <v>44012</v>
      </c>
      <c r="C275">
        <v>20393</v>
      </c>
      <c r="D275">
        <f>LEN(Volumedata[[#This Row],[CLID]])</f>
        <v>7</v>
      </c>
      <c r="E275" t="s">
        <v>57</v>
      </c>
      <c r="F275" s="4" t="s">
        <v>898</v>
      </c>
      <c r="G275" s="4" t="s">
        <v>914</v>
      </c>
      <c r="H275" s="4" t="str">
        <f>VLOOKUP(Volumedata[[#This Row],[Date]],Table1[#All],3,TRUE)</f>
        <v>Q2 2020</v>
      </c>
    </row>
    <row r="276" spans="1:8" x14ac:dyDescent="0.25">
      <c r="A276" s="1" t="s">
        <v>17</v>
      </c>
      <c r="B276" s="3">
        <v>44043</v>
      </c>
      <c r="C276">
        <v>17841</v>
      </c>
      <c r="D276">
        <f>LEN(Volumedata[[#This Row],[CLID]])</f>
        <v>7</v>
      </c>
      <c r="E276" t="s">
        <v>57</v>
      </c>
      <c r="F276" s="4" t="s">
        <v>898</v>
      </c>
      <c r="G276" s="4" t="s">
        <v>915</v>
      </c>
      <c r="H276" s="4" t="str">
        <f>VLOOKUP(Volumedata[[#This Row],[Date]],Table1[#All],3,TRUE)</f>
        <v>Q3 2020</v>
      </c>
    </row>
    <row r="277" spans="1:8" x14ac:dyDescent="0.25">
      <c r="A277" s="1" t="s">
        <v>17</v>
      </c>
      <c r="B277" s="3">
        <v>44074</v>
      </c>
      <c r="C277">
        <v>15298</v>
      </c>
      <c r="D277">
        <f>LEN(Volumedata[[#This Row],[CLID]])</f>
        <v>7</v>
      </c>
      <c r="E277" t="s">
        <v>57</v>
      </c>
      <c r="F277" s="4" t="s">
        <v>898</v>
      </c>
      <c r="G277" s="4" t="s">
        <v>915</v>
      </c>
      <c r="H277" s="4" t="str">
        <f>VLOOKUP(Volumedata[[#This Row],[Date]],Table1[#All],3,TRUE)</f>
        <v>Q3 2020</v>
      </c>
    </row>
    <row r="278" spans="1:8" x14ac:dyDescent="0.25">
      <c r="A278" s="1" t="s">
        <v>17</v>
      </c>
      <c r="B278" s="3">
        <v>44104</v>
      </c>
      <c r="C278">
        <v>15295</v>
      </c>
      <c r="D278">
        <f>LEN(Volumedata[[#This Row],[CLID]])</f>
        <v>7</v>
      </c>
      <c r="E278" t="s">
        <v>57</v>
      </c>
      <c r="F278" s="4" t="s">
        <v>898</v>
      </c>
      <c r="G278" s="4" t="s">
        <v>915</v>
      </c>
      <c r="H278" s="4" t="str">
        <f>VLOOKUP(Volumedata[[#This Row],[Date]],Table1[#All],3,TRUE)</f>
        <v>Q3 2020</v>
      </c>
    </row>
    <row r="279" spans="1:8" x14ac:dyDescent="0.25">
      <c r="A279" s="1" t="s">
        <v>17</v>
      </c>
      <c r="B279" s="3">
        <v>44135</v>
      </c>
      <c r="C279">
        <v>17846</v>
      </c>
      <c r="D279">
        <f>LEN(Volumedata[[#This Row],[CLID]])</f>
        <v>7</v>
      </c>
      <c r="E279" t="s">
        <v>57</v>
      </c>
      <c r="F279" s="4" t="s">
        <v>898</v>
      </c>
      <c r="G279" s="4" t="s">
        <v>916</v>
      </c>
      <c r="H279" s="4" t="str">
        <f>VLOOKUP(Volumedata[[#This Row],[Date]],Table1[#All],3,TRUE)</f>
        <v>Q4 2020</v>
      </c>
    </row>
    <row r="280" spans="1:8" x14ac:dyDescent="0.25">
      <c r="A280" s="1" t="s">
        <v>17</v>
      </c>
      <c r="B280" s="3">
        <v>44165</v>
      </c>
      <c r="C280">
        <v>20388</v>
      </c>
      <c r="D280">
        <f>LEN(Volumedata[[#This Row],[CLID]])</f>
        <v>7</v>
      </c>
      <c r="E280" t="s">
        <v>57</v>
      </c>
      <c r="F280" s="4" t="s">
        <v>898</v>
      </c>
      <c r="G280" s="4" t="s">
        <v>916</v>
      </c>
      <c r="H280" s="4" t="str">
        <f>VLOOKUP(Volumedata[[#This Row],[Date]],Table1[#All],3,TRUE)</f>
        <v>Q4 2020</v>
      </c>
    </row>
    <row r="281" spans="1:8" x14ac:dyDescent="0.25">
      <c r="A281" s="1" t="s">
        <v>17</v>
      </c>
      <c r="B281" s="3">
        <v>44196</v>
      </c>
      <c r="C281">
        <v>20391</v>
      </c>
      <c r="D281">
        <f>LEN(Volumedata[[#This Row],[CLID]])</f>
        <v>7</v>
      </c>
      <c r="E281" t="s">
        <v>57</v>
      </c>
      <c r="F281" s="4" t="s">
        <v>898</v>
      </c>
      <c r="G281" s="4" t="s">
        <v>916</v>
      </c>
      <c r="H281" s="4" t="str">
        <f>VLOOKUP(Volumedata[[#This Row],[Date]],Table1[#All],3,TRUE)</f>
        <v>Q4 2020</v>
      </c>
    </row>
    <row r="282" spans="1:8" x14ac:dyDescent="0.25">
      <c r="A282" s="1" t="s">
        <v>17</v>
      </c>
      <c r="B282" s="3">
        <v>44377</v>
      </c>
      <c r="C282">
        <v>20289</v>
      </c>
      <c r="D282">
        <f>LEN(Volumedata[[#This Row],[CLID]])</f>
        <v>7</v>
      </c>
      <c r="E282" t="s">
        <v>57</v>
      </c>
      <c r="F282" s="4" t="s">
        <v>898</v>
      </c>
      <c r="G282" s="4" t="s">
        <v>917</v>
      </c>
      <c r="H282" s="4" t="str">
        <f>VLOOKUP(Volumedata[[#This Row],[Date]],Table1[#All],3,TRUE)</f>
        <v>Q2 2021</v>
      </c>
    </row>
    <row r="283" spans="1:8" x14ac:dyDescent="0.25">
      <c r="A283" s="1" t="s">
        <v>17</v>
      </c>
      <c r="B283" s="3">
        <v>44347</v>
      </c>
      <c r="C283">
        <v>29437</v>
      </c>
      <c r="D283">
        <f>LEN(Volumedata[[#This Row],[CLID]])</f>
        <v>7</v>
      </c>
      <c r="E283" t="s">
        <v>57</v>
      </c>
      <c r="F283" s="4" t="s">
        <v>898</v>
      </c>
      <c r="G283" s="4" t="s">
        <v>917</v>
      </c>
      <c r="H283" s="4" t="str">
        <f>VLOOKUP(Volumedata[[#This Row],[Date]],Table1[#All],3,TRUE)</f>
        <v>Q2 2021</v>
      </c>
    </row>
    <row r="284" spans="1:8" x14ac:dyDescent="0.25">
      <c r="A284" s="1" t="s">
        <v>17</v>
      </c>
      <c r="B284" s="3">
        <v>44316</v>
      </c>
      <c r="C284">
        <v>32113</v>
      </c>
      <c r="D284">
        <f>LEN(Volumedata[[#This Row],[CLID]])</f>
        <v>7</v>
      </c>
      <c r="E284" t="s">
        <v>57</v>
      </c>
      <c r="F284" s="4" t="s">
        <v>898</v>
      </c>
      <c r="G284" s="4" t="s">
        <v>917</v>
      </c>
      <c r="H284" s="4" t="str">
        <f>VLOOKUP(Volumedata[[#This Row],[Date]],Table1[#All],3,TRUE)</f>
        <v>Q2 2021</v>
      </c>
    </row>
    <row r="285" spans="1:8" x14ac:dyDescent="0.25">
      <c r="A285" s="1" t="s">
        <v>17</v>
      </c>
      <c r="B285" s="3">
        <v>44286</v>
      </c>
      <c r="C285">
        <v>26762</v>
      </c>
      <c r="D285">
        <f>LEN(Volumedata[[#This Row],[CLID]])</f>
        <v>7</v>
      </c>
      <c r="E285" t="s">
        <v>57</v>
      </c>
      <c r="F285" s="4" t="s">
        <v>898</v>
      </c>
      <c r="G285" s="4" t="s">
        <v>918</v>
      </c>
      <c r="H285" s="4" t="str">
        <f>VLOOKUP(Volumedata[[#This Row],[Date]],Table1[#All],3,TRUE)</f>
        <v>Q1 2021</v>
      </c>
    </row>
    <row r="286" spans="1:8" x14ac:dyDescent="0.25">
      <c r="A286" s="1" t="s">
        <v>17</v>
      </c>
      <c r="B286" s="3">
        <v>44255</v>
      </c>
      <c r="C286">
        <v>22713</v>
      </c>
      <c r="D286">
        <f>LEN(Volumedata[[#This Row],[CLID]])</f>
        <v>7</v>
      </c>
      <c r="E286" t="s">
        <v>57</v>
      </c>
      <c r="F286" s="4" t="s">
        <v>898</v>
      </c>
      <c r="G286" s="4" t="s">
        <v>918</v>
      </c>
      <c r="H286" s="4" t="str">
        <f>VLOOKUP(Volumedata[[#This Row],[Date]],Table1[#All],3,TRUE)</f>
        <v>Q1 2021</v>
      </c>
    </row>
    <row r="287" spans="1:8" x14ac:dyDescent="0.25">
      <c r="A287" s="1" t="s">
        <v>17</v>
      </c>
      <c r="B287" s="3">
        <v>44227</v>
      </c>
      <c r="C287">
        <v>20286</v>
      </c>
      <c r="D287">
        <f>LEN(Volumedata[[#This Row],[CLID]])</f>
        <v>7</v>
      </c>
      <c r="E287" t="s">
        <v>57</v>
      </c>
      <c r="F287" s="4" t="s">
        <v>898</v>
      </c>
      <c r="G287" s="4" t="s">
        <v>918</v>
      </c>
      <c r="H287" s="4" t="str">
        <f>VLOOKUP(Volumedata[[#This Row],[Date]],Table1[#All],3,TRUE)</f>
        <v>Q1 2021</v>
      </c>
    </row>
    <row r="288" spans="1:8" x14ac:dyDescent="0.25">
      <c r="A288" s="1" t="s">
        <v>8</v>
      </c>
      <c r="B288" s="3">
        <v>43861</v>
      </c>
      <c r="C288">
        <v>11682</v>
      </c>
      <c r="D288">
        <f>LEN(Volumedata[[#This Row],[CLID]])</f>
        <v>7</v>
      </c>
      <c r="E288" t="s">
        <v>55</v>
      </c>
      <c r="F288" s="4" t="s">
        <v>906</v>
      </c>
      <c r="G288" s="4" t="s">
        <v>913</v>
      </c>
      <c r="H288" s="4" t="str">
        <f>VLOOKUP(Volumedata[[#This Row],[Date]],Table1[#All],3,TRUE)</f>
        <v>Q1 2020</v>
      </c>
    </row>
    <row r="289" spans="1:8" x14ac:dyDescent="0.25">
      <c r="A289" s="1" t="s">
        <v>8</v>
      </c>
      <c r="B289" s="3">
        <v>43890</v>
      </c>
      <c r="C289">
        <v>14802</v>
      </c>
      <c r="D289">
        <f>LEN(Volumedata[[#This Row],[CLID]])</f>
        <v>7</v>
      </c>
      <c r="E289" t="s">
        <v>55</v>
      </c>
      <c r="F289" s="4" t="s">
        <v>906</v>
      </c>
      <c r="G289" s="4" t="s">
        <v>913</v>
      </c>
      <c r="H289" s="4" t="str">
        <f>VLOOKUP(Volumedata[[#This Row],[Date]],Table1[#All],3,TRUE)</f>
        <v>Q1 2020</v>
      </c>
    </row>
    <row r="290" spans="1:8" x14ac:dyDescent="0.25">
      <c r="A290" s="1" t="s">
        <v>8</v>
      </c>
      <c r="B290" s="3">
        <v>43921</v>
      </c>
      <c r="C290">
        <v>14798</v>
      </c>
      <c r="D290">
        <f>LEN(Volumedata[[#This Row],[CLID]])</f>
        <v>7</v>
      </c>
      <c r="E290" t="s">
        <v>55</v>
      </c>
      <c r="F290" s="4" t="s">
        <v>906</v>
      </c>
      <c r="G290" s="4" t="s">
        <v>913</v>
      </c>
      <c r="H290" s="4" t="str">
        <f>VLOOKUP(Volumedata[[#This Row],[Date]],Table1[#All],3,TRUE)</f>
        <v>Q1 2020</v>
      </c>
    </row>
    <row r="291" spans="1:8" x14ac:dyDescent="0.25">
      <c r="A291" s="1" t="s">
        <v>8</v>
      </c>
      <c r="B291" s="3">
        <v>43951</v>
      </c>
      <c r="C291">
        <v>19470</v>
      </c>
      <c r="D291">
        <f>LEN(Volumedata[[#This Row],[CLID]])</f>
        <v>7</v>
      </c>
      <c r="E291" t="s">
        <v>55</v>
      </c>
      <c r="F291" s="4" t="s">
        <v>906</v>
      </c>
      <c r="G291" s="4" t="s">
        <v>914</v>
      </c>
      <c r="H291" s="4" t="str">
        <f>VLOOKUP(Volumedata[[#This Row],[Date]],Table1[#All],3,TRUE)</f>
        <v>Q2 2020</v>
      </c>
    </row>
    <row r="292" spans="1:8" x14ac:dyDescent="0.25">
      <c r="A292" s="1" t="s">
        <v>8</v>
      </c>
      <c r="B292" s="3">
        <v>43982</v>
      </c>
      <c r="C292">
        <v>16356</v>
      </c>
      <c r="D292">
        <f>LEN(Volumedata[[#This Row],[CLID]])</f>
        <v>7</v>
      </c>
      <c r="E292" t="s">
        <v>55</v>
      </c>
      <c r="F292" s="4" t="s">
        <v>906</v>
      </c>
      <c r="G292" s="4" t="s">
        <v>914</v>
      </c>
      <c r="H292" s="4" t="str">
        <f>VLOOKUP(Volumedata[[#This Row],[Date]],Table1[#All],3,TRUE)</f>
        <v>Q2 2020</v>
      </c>
    </row>
    <row r="293" spans="1:8" x14ac:dyDescent="0.25">
      <c r="A293" s="1" t="s">
        <v>8</v>
      </c>
      <c r="B293" s="3">
        <v>44012</v>
      </c>
      <c r="C293">
        <v>13245</v>
      </c>
      <c r="D293">
        <f>LEN(Volumedata[[#This Row],[CLID]])</f>
        <v>7</v>
      </c>
      <c r="E293" t="s">
        <v>55</v>
      </c>
      <c r="F293" s="4" t="s">
        <v>906</v>
      </c>
      <c r="G293" s="4" t="s">
        <v>914</v>
      </c>
      <c r="H293" s="4" t="str">
        <f>VLOOKUP(Volumedata[[#This Row],[Date]],Table1[#All],3,TRUE)</f>
        <v>Q2 2020</v>
      </c>
    </row>
    <row r="294" spans="1:8" x14ac:dyDescent="0.25">
      <c r="A294" s="1" t="s">
        <v>8</v>
      </c>
      <c r="B294" s="3">
        <v>44043</v>
      </c>
      <c r="C294">
        <v>10130</v>
      </c>
      <c r="D294">
        <f>LEN(Volumedata[[#This Row],[CLID]])</f>
        <v>7</v>
      </c>
      <c r="E294" t="s">
        <v>55</v>
      </c>
      <c r="F294" s="4" t="s">
        <v>906</v>
      </c>
      <c r="G294" s="4" t="s">
        <v>915</v>
      </c>
      <c r="H294" s="4" t="str">
        <f>VLOOKUP(Volumedata[[#This Row],[Date]],Table1[#All],3,TRUE)</f>
        <v>Q3 2020</v>
      </c>
    </row>
    <row r="295" spans="1:8" x14ac:dyDescent="0.25">
      <c r="A295" s="1" t="s">
        <v>8</v>
      </c>
      <c r="B295" s="3">
        <v>44074</v>
      </c>
      <c r="C295">
        <v>10124</v>
      </c>
      <c r="D295">
        <f>LEN(Volumedata[[#This Row],[CLID]])</f>
        <v>7</v>
      </c>
      <c r="E295" t="s">
        <v>55</v>
      </c>
      <c r="F295" s="4" t="s">
        <v>906</v>
      </c>
      <c r="G295" s="4" t="s">
        <v>915</v>
      </c>
      <c r="H295" s="4" t="str">
        <f>VLOOKUP(Volumedata[[#This Row],[Date]],Table1[#All],3,TRUE)</f>
        <v>Q3 2020</v>
      </c>
    </row>
    <row r="296" spans="1:8" x14ac:dyDescent="0.25">
      <c r="A296" s="1" t="s">
        <v>8</v>
      </c>
      <c r="B296" s="3">
        <v>44104</v>
      </c>
      <c r="C296">
        <v>8573</v>
      </c>
      <c r="D296">
        <f>LEN(Volumedata[[#This Row],[CLID]])</f>
        <v>7</v>
      </c>
      <c r="E296" t="s">
        <v>55</v>
      </c>
      <c r="F296" s="4" t="s">
        <v>906</v>
      </c>
      <c r="G296" s="4" t="s">
        <v>915</v>
      </c>
      <c r="H296" s="4" t="str">
        <f>VLOOKUP(Volumedata[[#This Row],[Date]],Table1[#All],3,TRUE)</f>
        <v>Q3 2020</v>
      </c>
    </row>
    <row r="297" spans="1:8" x14ac:dyDescent="0.25">
      <c r="A297" s="1" t="s">
        <v>8</v>
      </c>
      <c r="B297" s="3">
        <v>44135</v>
      </c>
      <c r="C297">
        <v>11682</v>
      </c>
      <c r="D297">
        <f>LEN(Volumedata[[#This Row],[CLID]])</f>
        <v>7</v>
      </c>
      <c r="E297" t="s">
        <v>55</v>
      </c>
      <c r="F297" s="4" t="s">
        <v>906</v>
      </c>
      <c r="G297" s="4" t="s">
        <v>916</v>
      </c>
      <c r="H297" s="4" t="str">
        <f>VLOOKUP(Volumedata[[#This Row],[Date]],Table1[#All],3,TRUE)</f>
        <v>Q4 2020</v>
      </c>
    </row>
    <row r="298" spans="1:8" x14ac:dyDescent="0.25">
      <c r="A298" s="1" t="s">
        <v>8</v>
      </c>
      <c r="B298" s="3">
        <v>44165</v>
      </c>
      <c r="C298">
        <v>11686</v>
      </c>
      <c r="D298">
        <f>LEN(Volumedata[[#This Row],[CLID]])</f>
        <v>7</v>
      </c>
      <c r="E298" t="s">
        <v>55</v>
      </c>
      <c r="F298" s="4" t="s">
        <v>906</v>
      </c>
      <c r="G298" s="4" t="s">
        <v>916</v>
      </c>
      <c r="H298" s="4" t="str">
        <f>VLOOKUP(Volumedata[[#This Row],[Date]],Table1[#All],3,TRUE)</f>
        <v>Q4 2020</v>
      </c>
    </row>
    <row r="299" spans="1:8" x14ac:dyDescent="0.25">
      <c r="A299" s="1" t="s">
        <v>8</v>
      </c>
      <c r="B299" s="3">
        <v>44196</v>
      </c>
      <c r="C299">
        <v>13239</v>
      </c>
      <c r="D299">
        <f>LEN(Volumedata[[#This Row],[CLID]])</f>
        <v>7</v>
      </c>
      <c r="E299" t="s">
        <v>55</v>
      </c>
      <c r="F299" s="4" t="s">
        <v>906</v>
      </c>
      <c r="G299" s="4" t="s">
        <v>916</v>
      </c>
      <c r="H299" s="4" t="str">
        <f>VLOOKUP(Volumedata[[#This Row],[Date]],Table1[#All],3,TRUE)</f>
        <v>Q4 2020</v>
      </c>
    </row>
    <row r="300" spans="1:8" x14ac:dyDescent="0.25">
      <c r="A300" s="1" t="s">
        <v>8</v>
      </c>
      <c r="B300" s="3">
        <v>44377</v>
      </c>
      <c r="C300">
        <v>13905</v>
      </c>
      <c r="D300">
        <f>LEN(Volumedata[[#This Row],[CLID]])</f>
        <v>7</v>
      </c>
      <c r="E300" t="s">
        <v>55</v>
      </c>
      <c r="F300" s="4" t="s">
        <v>906</v>
      </c>
      <c r="G300" s="4" t="s">
        <v>917</v>
      </c>
      <c r="H300" s="4" t="str">
        <f>VLOOKUP(Volumedata[[#This Row],[Date]],Table1[#All],3,TRUE)</f>
        <v>Q2 2021</v>
      </c>
    </row>
    <row r="301" spans="1:8" x14ac:dyDescent="0.25">
      <c r="A301" s="1" t="s">
        <v>8</v>
      </c>
      <c r="B301" s="3">
        <v>44347</v>
      </c>
      <c r="C301">
        <v>16273</v>
      </c>
      <c r="D301">
        <f>LEN(Volumedata[[#This Row],[CLID]])</f>
        <v>7</v>
      </c>
      <c r="E301" t="s">
        <v>55</v>
      </c>
      <c r="F301" s="4" t="s">
        <v>906</v>
      </c>
      <c r="G301" s="4" t="s">
        <v>917</v>
      </c>
      <c r="H301" s="4" t="str">
        <f>VLOOKUP(Volumedata[[#This Row],[Date]],Table1[#All],3,TRUE)</f>
        <v>Q2 2021</v>
      </c>
    </row>
    <row r="302" spans="1:8" x14ac:dyDescent="0.25">
      <c r="A302" s="1" t="s">
        <v>8</v>
      </c>
      <c r="B302" s="3">
        <v>44316</v>
      </c>
      <c r="C302">
        <v>20251</v>
      </c>
      <c r="D302">
        <f>LEN(Volumedata[[#This Row],[CLID]])</f>
        <v>7</v>
      </c>
      <c r="E302" t="s">
        <v>55</v>
      </c>
      <c r="F302" s="4" t="s">
        <v>906</v>
      </c>
      <c r="G302" s="4" t="s">
        <v>917</v>
      </c>
      <c r="H302" s="4" t="str">
        <f>VLOOKUP(Volumedata[[#This Row],[Date]],Table1[#All],3,TRUE)</f>
        <v>Q2 2021</v>
      </c>
    </row>
    <row r="303" spans="1:8" x14ac:dyDescent="0.25">
      <c r="A303" s="1" t="s">
        <v>8</v>
      </c>
      <c r="B303" s="3">
        <v>44286</v>
      </c>
      <c r="C303">
        <v>15092</v>
      </c>
      <c r="D303">
        <f>LEN(Volumedata[[#This Row],[CLID]])</f>
        <v>7</v>
      </c>
      <c r="E303" t="s">
        <v>55</v>
      </c>
      <c r="F303" s="4" t="s">
        <v>906</v>
      </c>
      <c r="G303" s="4" t="s">
        <v>918</v>
      </c>
      <c r="H303" s="4" t="str">
        <f>VLOOKUP(Volumedata[[#This Row],[Date]],Table1[#All],3,TRUE)</f>
        <v>Q1 2021</v>
      </c>
    </row>
    <row r="304" spans="1:8" x14ac:dyDescent="0.25">
      <c r="A304" s="1" t="s">
        <v>8</v>
      </c>
      <c r="B304" s="3">
        <v>44255</v>
      </c>
      <c r="C304">
        <v>15094</v>
      </c>
      <c r="D304">
        <f>LEN(Volumedata[[#This Row],[CLID]])</f>
        <v>7</v>
      </c>
      <c r="E304" t="s">
        <v>55</v>
      </c>
      <c r="F304" s="4" t="s">
        <v>906</v>
      </c>
      <c r="G304" s="4" t="s">
        <v>918</v>
      </c>
      <c r="H304" s="4" t="str">
        <f>VLOOKUP(Volumedata[[#This Row],[Date]],Table1[#All],3,TRUE)</f>
        <v>Q1 2021</v>
      </c>
    </row>
    <row r="305" spans="1:8" x14ac:dyDescent="0.25">
      <c r="A305" s="1" t="s">
        <v>8</v>
      </c>
      <c r="B305" s="3">
        <v>44227</v>
      </c>
      <c r="C305">
        <v>11799</v>
      </c>
      <c r="D305">
        <f>LEN(Volumedata[[#This Row],[CLID]])</f>
        <v>7</v>
      </c>
      <c r="E305" t="s">
        <v>55</v>
      </c>
      <c r="F305" s="4" t="s">
        <v>906</v>
      </c>
      <c r="G305" s="4" t="s">
        <v>918</v>
      </c>
      <c r="H305" s="4" t="str">
        <f>VLOOKUP(Volumedata[[#This Row],[Date]],Table1[#All],3,TRUE)</f>
        <v>Q1 2021</v>
      </c>
    </row>
    <row r="306" spans="1:8" x14ac:dyDescent="0.25">
      <c r="A306" s="1" t="s">
        <v>12</v>
      </c>
      <c r="B306" s="3">
        <v>44043</v>
      </c>
      <c r="C306">
        <v>326</v>
      </c>
      <c r="D306">
        <f>LEN(Volumedata[[#This Row],[CLID]])</f>
        <v>7</v>
      </c>
      <c r="E306" t="s">
        <v>56</v>
      </c>
      <c r="F306" s="4" t="s">
        <v>907</v>
      </c>
      <c r="G306" s="4" t="s">
        <v>915</v>
      </c>
      <c r="H306" s="4" t="str">
        <f>VLOOKUP(Volumedata[[#This Row],[Date]],Table1[#All],3,TRUE)</f>
        <v>Q3 2020</v>
      </c>
    </row>
    <row r="307" spans="1:8" x14ac:dyDescent="0.25">
      <c r="A307" s="1" t="s">
        <v>12</v>
      </c>
      <c r="B307" s="3">
        <v>44074</v>
      </c>
      <c r="C307">
        <v>202</v>
      </c>
      <c r="D307">
        <f>LEN(Volumedata[[#This Row],[CLID]])</f>
        <v>7</v>
      </c>
      <c r="E307" t="s">
        <v>56</v>
      </c>
      <c r="F307" s="4" t="s">
        <v>907</v>
      </c>
      <c r="G307" s="4" t="s">
        <v>915</v>
      </c>
      <c r="H307" s="4" t="str">
        <f>VLOOKUP(Volumedata[[#This Row],[Date]],Table1[#All],3,TRUE)</f>
        <v>Q3 2020</v>
      </c>
    </row>
    <row r="308" spans="1:8" x14ac:dyDescent="0.25">
      <c r="A308" s="1" t="s">
        <v>12</v>
      </c>
      <c r="B308" s="3">
        <v>44104</v>
      </c>
      <c r="C308">
        <v>283</v>
      </c>
      <c r="D308">
        <f>LEN(Volumedata[[#This Row],[CLID]])</f>
        <v>7</v>
      </c>
      <c r="E308" t="s">
        <v>56</v>
      </c>
      <c r="F308" s="4" t="s">
        <v>907</v>
      </c>
      <c r="G308" s="4" t="s">
        <v>915</v>
      </c>
      <c r="H308" s="4" t="str">
        <f>VLOOKUP(Volumedata[[#This Row],[Date]],Table1[#All],3,TRUE)</f>
        <v>Q3 2020</v>
      </c>
    </row>
    <row r="309" spans="1:8" x14ac:dyDescent="0.25">
      <c r="A309" s="1" t="s">
        <v>12</v>
      </c>
      <c r="B309" s="3">
        <v>44135</v>
      </c>
      <c r="C309">
        <v>243</v>
      </c>
      <c r="D309">
        <f>LEN(Volumedata[[#This Row],[CLID]])</f>
        <v>7</v>
      </c>
      <c r="E309" t="s">
        <v>56</v>
      </c>
      <c r="F309" s="4" t="s">
        <v>907</v>
      </c>
      <c r="G309" s="4" t="s">
        <v>916</v>
      </c>
      <c r="H309" s="4" t="str">
        <f>VLOOKUP(Volumedata[[#This Row],[Date]],Table1[#All],3,TRUE)</f>
        <v>Q4 2020</v>
      </c>
    </row>
    <row r="310" spans="1:8" x14ac:dyDescent="0.25">
      <c r="A310" s="1" t="s">
        <v>12</v>
      </c>
      <c r="B310" s="3">
        <v>44165</v>
      </c>
      <c r="C310">
        <v>368</v>
      </c>
      <c r="D310">
        <f>LEN(Volumedata[[#This Row],[CLID]])</f>
        <v>7</v>
      </c>
      <c r="E310" t="s">
        <v>56</v>
      </c>
      <c r="F310" s="4" t="s">
        <v>907</v>
      </c>
      <c r="G310" s="4" t="s">
        <v>916</v>
      </c>
      <c r="H310" s="4" t="str">
        <f>VLOOKUP(Volumedata[[#This Row],[Date]],Table1[#All],3,TRUE)</f>
        <v>Q4 2020</v>
      </c>
    </row>
    <row r="311" spans="1:8" x14ac:dyDescent="0.25">
      <c r="A311" s="1" t="s">
        <v>12</v>
      </c>
      <c r="B311" s="3">
        <v>44196</v>
      </c>
      <c r="C311">
        <v>285</v>
      </c>
      <c r="D311">
        <f>LEN(Volumedata[[#This Row],[CLID]])</f>
        <v>7</v>
      </c>
      <c r="E311" t="s">
        <v>56</v>
      </c>
      <c r="F311" s="4" t="s">
        <v>907</v>
      </c>
      <c r="G311" s="4" t="s">
        <v>916</v>
      </c>
      <c r="H311" s="4" t="str">
        <f>VLOOKUP(Volumedata[[#This Row],[Date]],Table1[#All],3,TRUE)</f>
        <v>Q4 2020</v>
      </c>
    </row>
    <row r="312" spans="1:8" x14ac:dyDescent="0.25">
      <c r="A312" s="1" t="s">
        <v>12</v>
      </c>
      <c r="B312" s="3">
        <v>44377</v>
      </c>
      <c r="C312">
        <v>292</v>
      </c>
      <c r="D312">
        <f>LEN(Volumedata[[#This Row],[CLID]])</f>
        <v>7</v>
      </c>
      <c r="E312" t="s">
        <v>56</v>
      </c>
      <c r="F312" s="4" t="s">
        <v>907</v>
      </c>
      <c r="G312" s="4" t="s">
        <v>917</v>
      </c>
      <c r="H312" s="4" t="str">
        <f>VLOOKUP(Volumedata[[#This Row],[Date]],Table1[#All],3,TRUE)</f>
        <v>Q2 2021</v>
      </c>
    </row>
    <row r="313" spans="1:8" x14ac:dyDescent="0.25">
      <c r="A313" s="1" t="s">
        <v>12</v>
      </c>
      <c r="B313" s="3">
        <v>44347</v>
      </c>
      <c r="C313">
        <v>495</v>
      </c>
      <c r="D313">
        <f>LEN(Volumedata[[#This Row],[CLID]])</f>
        <v>7</v>
      </c>
      <c r="E313" t="s">
        <v>56</v>
      </c>
      <c r="F313" s="4" t="s">
        <v>907</v>
      </c>
      <c r="G313" s="4" t="s">
        <v>917</v>
      </c>
      <c r="H313" s="4" t="str">
        <f>VLOOKUP(Volumedata[[#This Row],[Date]],Table1[#All],3,TRUE)</f>
        <v>Q2 2021</v>
      </c>
    </row>
    <row r="314" spans="1:8" x14ac:dyDescent="0.25">
      <c r="A314" s="1" t="s">
        <v>12</v>
      </c>
      <c r="B314" s="3">
        <v>44316</v>
      </c>
      <c r="C314">
        <v>467</v>
      </c>
      <c r="D314">
        <f>LEN(Volumedata[[#This Row],[CLID]])</f>
        <v>7</v>
      </c>
      <c r="E314" t="s">
        <v>56</v>
      </c>
      <c r="F314" s="4" t="s">
        <v>907</v>
      </c>
      <c r="G314" s="4" t="s">
        <v>917</v>
      </c>
      <c r="H314" s="4" t="str">
        <f>VLOOKUP(Volumedata[[#This Row],[Date]],Table1[#All],3,TRUE)</f>
        <v>Q2 2021</v>
      </c>
    </row>
    <row r="315" spans="1:8" x14ac:dyDescent="0.25">
      <c r="A315" s="1" t="s">
        <v>12</v>
      </c>
      <c r="B315" s="3">
        <v>44286</v>
      </c>
      <c r="C315">
        <v>451</v>
      </c>
      <c r="D315">
        <f>LEN(Volumedata[[#This Row],[CLID]])</f>
        <v>7</v>
      </c>
      <c r="E315" t="s">
        <v>56</v>
      </c>
      <c r="F315" s="4" t="s">
        <v>907</v>
      </c>
      <c r="G315" s="4" t="s">
        <v>918</v>
      </c>
      <c r="H315" s="4" t="str">
        <f>VLOOKUP(Volumedata[[#This Row],[Date]],Table1[#All],3,TRUE)</f>
        <v>Q1 2021</v>
      </c>
    </row>
    <row r="316" spans="1:8" x14ac:dyDescent="0.25">
      <c r="A316" s="1" t="s">
        <v>12</v>
      </c>
      <c r="B316" s="3">
        <v>44255</v>
      </c>
      <c r="C316">
        <v>320</v>
      </c>
      <c r="D316">
        <f>LEN(Volumedata[[#This Row],[CLID]])</f>
        <v>7</v>
      </c>
      <c r="E316" t="s">
        <v>56</v>
      </c>
      <c r="F316" s="4" t="s">
        <v>907</v>
      </c>
      <c r="G316" s="4" t="s">
        <v>918</v>
      </c>
      <c r="H316" s="4" t="str">
        <f>VLOOKUP(Volumedata[[#This Row],[Date]],Table1[#All],3,TRUE)</f>
        <v>Q1 2021</v>
      </c>
    </row>
    <row r="317" spans="1:8" x14ac:dyDescent="0.25">
      <c r="A317" s="1" t="s">
        <v>12</v>
      </c>
      <c r="B317" s="3">
        <v>44227</v>
      </c>
      <c r="C317">
        <v>361</v>
      </c>
      <c r="D317">
        <f>LEN(Volumedata[[#This Row],[CLID]])</f>
        <v>7</v>
      </c>
      <c r="E317" t="s">
        <v>56</v>
      </c>
      <c r="F317" s="4" t="s">
        <v>907</v>
      </c>
      <c r="G317" s="4" t="s">
        <v>918</v>
      </c>
      <c r="H317" s="4" t="str">
        <f>VLOOKUP(Volumedata[[#This Row],[Date]],Table1[#All],3,TRUE)</f>
        <v>Q1 2021</v>
      </c>
    </row>
    <row r="318" spans="1:8" x14ac:dyDescent="0.25">
      <c r="A318" s="1" t="s">
        <v>51</v>
      </c>
      <c r="B318" s="3">
        <v>43861</v>
      </c>
      <c r="C318">
        <v>2691</v>
      </c>
      <c r="D318">
        <f>LEN(Volumedata[[#This Row],[CLID]])</f>
        <v>7</v>
      </c>
      <c r="E318" t="s">
        <v>57</v>
      </c>
      <c r="F318" s="4" t="s">
        <v>898</v>
      </c>
      <c r="G318" s="4" t="s">
        <v>913</v>
      </c>
      <c r="H318" s="4" t="str">
        <f>VLOOKUP(Volumedata[[#This Row],[Date]],Table1[#All],3,TRUE)</f>
        <v>Q1 2020</v>
      </c>
    </row>
    <row r="319" spans="1:8" x14ac:dyDescent="0.25">
      <c r="A319" s="1" t="s">
        <v>51</v>
      </c>
      <c r="B319" s="3">
        <v>43890</v>
      </c>
      <c r="C319">
        <v>2129</v>
      </c>
      <c r="D319">
        <f>LEN(Volumedata[[#This Row],[CLID]])</f>
        <v>7</v>
      </c>
      <c r="E319" t="s">
        <v>57</v>
      </c>
      <c r="F319" s="4" t="s">
        <v>898</v>
      </c>
      <c r="G319" s="4" t="s">
        <v>913</v>
      </c>
      <c r="H319" s="4" t="str">
        <f>VLOOKUP(Volumedata[[#This Row],[Date]],Table1[#All],3,TRUE)</f>
        <v>Q1 2020</v>
      </c>
    </row>
    <row r="320" spans="1:8" x14ac:dyDescent="0.25">
      <c r="A320" s="1" t="s">
        <v>51</v>
      </c>
      <c r="B320" s="3">
        <v>43921</v>
      </c>
      <c r="C320">
        <v>3258</v>
      </c>
      <c r="D320">
        <f>LEN(Volumedata[[#This Row],[CLID]])</f>
        <v>7</v>
      </c>
      <c r="E320" t="s">
        <v>57</v>
      </c>
      <c r="F320" s="4" t="s">
        <v>898</v>
      </c>
      <c r="G320" s="4" t="s">
        <v>913</v>
      </c>
      <c r="H320" s="4" t="str">
        <f>VLOOKUP(Volumedata[[#This Row],[Date]],Table1[#All],3,TRUE)</f>
        <v>Q1 2020</v>
      </c>
    </row>
    <row r="321" spans="1:8" x14ac:dyDescent="0.25">
      <c r="A321" s="1" t="s">
        <v>51</v>
      </c>
      <c r="B321" s="3">
        <v>43951</v>
      </c>
      <c r="C321">
        <v>2978</v>
      </c>
      <c r="D321">
        <f>LEN(Volumedata[[#This Row],[CLID]])</f>
        <v>7</v>
      </c>
      <c r="E321" t="s">
        <v>57</v>
      </c>
      <c r="F321" s="4" t="s">
        <v>898</v>
      </c>
      <c r="G321" s="4" t="s">
        <v>914</v>
      </c>
      <c r="H321" s="4" t="str">
        <f>VLOOKUP(Volumedata[[#This Row],[Date]],Table1[#All],3,TRUE)</f>
        <v>Q2 2020</v>
      </c>
    </row>
    <row r="322" spans="1:8" x14ac:dyDescent="0.25">
      <c r="A322" s="1" t="s">
        <v>51</v>
      </c>
      <c r="B322" s="3">
        <v>43982</v>
      </c>
      <c r="C322">
        <v>3544</v>
      </c>
      <c r="D322">
        <f>LEN(Volumedata[[#This Row],[CLID]])</f>
        <v>7</v>
      </c>
      <c r="E322" t="s">
        <v>57</v>
      </c>
      <c r="F322" s="4" t="s">
        <v>898</v>
      </c>
      <c r="G322" s="4" t="s">
        <v>914</v>
      </c>
      <c r="H322" s="4" t="str">
        <f>VLOOKUP(Volumedata[[#This Row],[Date]],Table1[#All],3,TRUE)</f>
        <v>Q2 2020</v>
      </c>
    </row>
    <row r="323" spans="1:8" x14ac:dyDescent="0.25">
      <c r="A323" s="1" t="s">
        <v>51</v>
      </c>
      <c r="B323" s="3">
        <v>44012</v>
      </c>
      <c r="C323">
        <v>1845</v>
      </c>
      <c r="D323">
        <f>LEN(Volumedata[[#This Row],[CLID]])</f>
        <v>7</v>
      </c>
      <c r="E323" t="s">
        <v>57</v>
      </c>
      <c r="F323" s="4" t="s">
        <v>898</v>
      </c>
      <c r="G323" s="4" t="s">
        <v>914</v>
      </c>
      <c r="H323" s="4" t="str">
        <f>VLOOKUP(Volumedata[[#This Row],[Date]],Table1[#All],3,TRUE)</f>
        <v>Q2 2020</v>
      </c>
    </row>
    <row r="324" spans="1:8" x14ac:dyDescent="0.25">
      <c r="A324" s="1" t="s">
        <v>51</v>
      </c>
      <c r="B324" s="3">
        <v>44043</v>
      </c>
      <c r="C324">
        <v>2414</v>
      </c>
      <c r="D324">
        <f>LEN(Volumedata[[#This Row],[CLID]])</f>
        <v>7</v>
      </c>
      <c r="E324" t="s">
        <v>57</v>
      </c>
      <c r="F324" s="4" t="s">
        <v>898</v>
      </c>
      <c r="G324" s="4" t="s">
        <v>915</v>
      </c>
      <c r="H324" s="4" t="str">
        <f>VLOOKUP(Volumedata[[#This Row],[Date]],Table1[#All],3,TRUE)</f>
        <v>Q3 2020</v>
      </c>
    </row>
    <row r="325" spans="1:8" x14ac:dyDescent="0.25">
      <c r="A325" s="1" t="s">
        <v>51</v>
      </c>
      <c r="B325" s="3">
        <v>44074</v>
      </c>
      <c r="C325">
        <v>1281</v>
      </c>
      <c r="D325">
        <f>LEN(Volumedata[[#This Row],[CLID]])</f>
        <v>7</v>
      </c>
      <c r="E325" t="s">
        <v>57</v>
      </c>
      <c r="F325" s="4" t="s">
        <v>898</v>
      </c>
      <c r="G325" s="4" t="s">
        <v>915</v>
      </c>
      <c r="H325" s="4" t="str">
        <f>VLOOKUP(Volumedata[[#This Row],[Date]],Table1[#All],3,TRUE)</f>
        <v>Q3 2020</v>
      </c>
    </row>
    <row r="326" spans="1:8" x14ac:dyDescent="0.25">
      <c r="A326" s="1" t="s">
        <v>51</v>
      </c>
      <c r="B326" s="3">
        <v>44104</v>
      </c>
      <c r="C326">
        <v>2131</v>
      </c>
      <c r="D326">
        <f>LEN(Volumedata[[#This Row],[CLID]])</f>
        <v>7</v>
      </c>
      <c r="E326" t="s">
        <v>57</v>
      </c>
      <c r="F326" s="4" t="s">
        <v>898</v>
      </c>
      <c r="G326" s="4" t="s">
        <v>915</v>
      </c>
      <c r="H326" s="4" t="str">
        <f>VLOOKUP(Volumedata[[#This Row],[Date]],Table1[#All],3,TRUE)</f>
        <v>Q3 2020</v>
      </c>
    </row>
    <row r="327" spans="1:8" x14ac:dyDescent="0.25">
      <c r="A327" s="1" t="s">
        <v>51</v>
      </c>
      <c r="B327" s="3">
        <v>44135</v>
      </c>
      <c r="C327">
        <v>1560</v>
      </c>
      <c r="D327">
        <f>LEN(Volumedata[[#This Row],[CLID]])</f>
        <v>7</v>
      </c>
      <c r="E327" t="s">
        <v>57</v>
      </c>
      <c r="F327" s="4" t="s">
        <v>898</v>
      </c>
      <c r="G327" s="4" t="s">
        <v>916</v>
      </c>
      <c r="H327" s="4" t="str">
        <f>VLOOKUP(Volumedata[[#This Row],[Date]],Table1[#All],3,TRUE)</f>
        <v>Q4 2020</v>
      </c>
    </row>
    <row r="328" spans="1:8" x14ac:dyDescent="0.25">
      <c r="A328" s="1" t="s">
        <v>51</v>
      </c>
      <c r="B328" s="3">
        <v>44165</v>
      </c>
      <c r="C328">
        <v>2691</v>
      </c>
      <c r="D328">
        <f>LEN(Volumedata[[#This Row],[CLID]])</f>
        <v>7</v>
      </c>
      <c r="E328" t="s">
        <v>57</v>
      </c>
      <c r="F328" s="4" t="s">
        <v>898</v>
      </c>
      <c r="G328" s="4" t="s">
        <v>916</v>
      </c>
      <c r="H328" s="4" t="str">
        <f>VLOOKUP(Volumedata[[#This Row],[Date]],Table1[#All],3,TRUE)</f>
        <v>Q4 2020</v>
      </c>
    </row>
    <row r="329" spans="1:8" x14ac:dyDescent="0.25">
      <c r="A329" s="1" t="s">
        <v>51</v>
      </c>
      <c r="B329" s="3">
        <v>44196</v>
      </c>
      <c r="C329">
        <v>1843</v>
      </c>
      <c r="D329">
        <f>LEN(Volumedata[[#This Row],[CLID]])</f>
        <v>7</v>
      </c>
      <c r="E329" t="s">
        <v>57</v>
      </c>
      <c r="F329" s="4" t="s">
        <v>898</v>
      </c>
      <c r="G329" s="4" t="s">
        <v>916</v>
      </c>
      <c r="H329" s="4" t="str">
        <f>VLOOKUP(Volumedata[[#This Row],[Date]],Table1[#All],3,TRUE)</f>
        <v>Q4 2020</v>
      </c>
    </row>
    <row r="330" spans="1:8" x14ac:dyDescent="0.25">
      <c r="A330" s="1" t="s">
        <v>51</v>
      </c>
      <c r="B330" s="3">
        <v>44377</v>
      </c>
      <c r="C330">
        <v>1864</v>
      </c>
      <c r="D330">
        <f>LEN(Volumedata[[#This Row],[CLID]])</f>
        <v>7</v>
      </c>
      <c r="E330" t="s">
        <v>57</v>
      </c>
      <c r="F330" s="4" t="s">
        <v>898</v>
      </c>
      <c r="G330" s="4" t="s">
        <v>917</v>
      </c>
      <c r="H330" s="4" t="str">
        <f>VLOOKUP(Volumedata[[#This Row],[Date]],Table1[#All],3,TRUE)</f>
        <v>Q2 2021</v>
      </c>
    </row>
    <row r="331" spans="1:8" x14ac:dyDescent="0.25">
      <c r="A331" s="1" t="s">
        <v>51</v>
      </c>
      <c r="B331" s="3">
        <v>44347</v>
      </c>
      <c r="C331">
        <v>3527</v>
      </c>
      <c r="D331">
        <f>LEN(Volumedata[[#This Row],[CLID]])</f>
        <v>7</v>
      </c>
      <c r="E331" t="s">
        <v>57</v>
      </c>
      <c r="F331" s="4" t="s">
        <v>898</v>
      </c>
      <c r="G331" s="4" t="s">
        <v>917</v>
      </c>
      <c r="H331" s="4" t="str">
        <f>VLOOKUP(Volumedata[[#This Row],[Date]],Table1[#All],3,TRUE)</f>
        <v>Q2 2021</v>
      </c>
    </row>
    <row r="332" spans="1:8" x14ac:dyDescent="0.25">
      <c r="A332" s="1" t="s">
        <v>51</v>
      </c>
      <c r="B332" s="3">
        <v>44316</v>
      </c>
      <c r="C332">
        <v>3010</v>
      </c>
      <c r="D332">
        <f>LEN(Volumedata[[#This Row],[CLID]])</f>
        <v>7</v>
      </c>
      <c r="E332" t="s">
        <v>57</v>
      </c>
      <c r="F332" s="4" t="s">
        <v>898</v>
      </c>
      <c r="G332" s="4" t="s">
        <v>917</v>
      </c>
      <c r="H332" s="4" t="str">
        <f>VLOOKUP(Volumedata[[#This Row],[Date]],Table1[#All],3,TRUE)</f>
        <v>Q2 2021</v>
      </c>
    </row>
    <row r="333" spans="1:8" x14ac:dyDescent="0.25">
      <c r="A333" s="1" t="s">
        <v>51</v>
      </c>
      <c r="B333" s="3">
        <v>44286</v>
      </c>
      <c r="C333">
        <v>3387</v>
      </c>
      <c r="D333">
        <f>LEN(Volumedata[[#This Row],[CLID]])</f>
        <v>7</v>
      </c>
      <c r="E333" t="s">
        <v>57</v>
      </c>
      <c r="F333" s="4" t="s">
        <v>898</v>
      </c>
      <c r="G333" s="4" t="s">
        <v>918</v>
      </c>
      <c r="H333" s="4" t="str">
        <f>VLOOKUP(Volumedata[[#This Row],[Date]],Table1[#All],3,TRUE)</f>
        <v>Q1 2021</v>
      </c>
    </row>
    <row r="334" spans="1:8" x14ac:dyDescent="0.25">
      <c r="A334" s="1" t="s">
        <v>51</v>
      </c>
      <c r="B334" s="3">
        <v>44255</v>
      </c>
      <c r="C334">
        <v>2190</v>
      </c>
      <c r="D334">
        <f>LEN(Volumedata[[#This Row],[CLID]])</f>
        <v>7</v>
      </c>
      <c r="E334" t="s">
        <v>57</v>
      </c>
      <c r="F334" s="4" t="s">
        <v>898</v>
      </c>
      <c r="G334" s="4" t="s">
        <v>918</v>
      </c>
      <c r="H334" s="4" t="str">
        <f>VLOOKUP(Volumedata[[#This Row],[Date]],Table1[#All],3,TRUE)</f>
        <v>Q1 2021</v>
      </c>
    </row>
    <row r="335" spans="1:8" x14ac:dyDescent="0.25">
      <c r="A335" s="1" t="s">
        <v>51</v>
      </c>
      <c r="B335" s="3">
        <v>44227</v>
      </c>
      <c r="C335">
        <v>2719</v>
      </c>
      <c r="D335">
        <f>LEN(Volumedata[[#This Row],[CLID]])</f>
        <v>7</v>
      </c>
      <c r="E335" t="s">
        <v>57</v>
      </c>
      <c r="F335" s="4" t="s">
        <v>898</v>
      </c>
      <c r="G335" s="4" t="s">
        <v>918</v>
      </c>
      <c r="H335" s="4" t="str">
        <f>VLOOKUP(Volumedata[[#This Row],[Date]],Table1[#All],3,TRUE)</f>
        <v>Q1 2021</v>
      </c>
    </row>
    <row r="336" spans="1:8" x14ac:dyDescent="0.25">
      <c r="A336" s="1" t="s">
        <v>16</v>
      </c>
      <c r="B336" s="3">
        <v>43861</v>
      </c>
      <c r="C336">
        <v>484</v>
      </c>
      <c r="D336">
        <f>LEN(Volumedata[[#This Row],[CLID]])</f>
        <v>7</v>
      </c>
      <c r="E336" t="s">
        <v>55</v>
      </c>
      <c r="F336" s="4" t="s">
        <v>906</v>
      </c>
      <c r="G336" s="4" t="s">
        <v>913</v>
      </c>
      <c r="H336" s="4" t="str">
        <f>VLOOKUP(Volumedata[[#This Row],[Date]],Table1[#All],3,TRUE)</f>
        <v>Q1 2020</v>
      </c>
    </row>
    <row r="337" spans="1:8" x14ac:dyDescent="0.25">
      <c r="A337" s="1" t="s">
        <v>16</v>
      </c>
      <c r="B337" s="3">
        <v>43890</v>
      </c>
      <c r="C337">
        <v>546</v>
      </c>
      <c r="D337">
        <f>LEN(Volumedata[[#This Row],[CLID]])</f>
        <v>7</v>
      </c>
      <c r="E337" t="s">
        <v>55</v>
      </c>
      <c r="F337" s="4" t="s">
        <v>906</v>
      </c>
      <c r="G337" s="4" t="s">
        <v>913</v>
      </c>
      <c r="H337" s="4" t="str">
        <f>VLOOKUP(Volumedata[[#This Row],[Date]],Table1[#All],3,TRUE)</f>
        <v>Q1 2020</v>
      </c>
    </row>
    <row r="338" spans="1:8" x14ac:dyDescent="0.25">
      <c r="A338" s="1" t="s">
        <v>16</v>
      </c>
      <c r="B338" s="3">
        <v>43921</v>
      </c>
      <c r="C338">
        <v>609</v>
      </c>
      <c r="D338">
        <f>LEN(Volumedata[[#This Row],[CLID]])</f>
        <v>7</v>
      </c>
      <c r="E338" t="s">
        <v>55</v>
      </c>
      <c r="F338" s="4" t="s">
        <v>906</v>
      </c>
      <c r="G338" s="4" t="s">
        <v>913</v>
      </c>
      <c r="H338" s="4" t="str">
        <f>VLOOKUP(Volumedata[[#This Row],[Date]],Table1[#All],3,TRUE)</f>
        <v>Q1 2020</v>
      </c>
    </row>
    <row r="339" spans="1:8" x14ac:dyDescent="0.25">
      <c r="A339" s="1" t="s">
        <v>16</v>
      </c>
      <c r="B339" s="3">
        <v>43951</v>
      </c>
      <c r="C339">
        <v>727</v>
      </c>
      <c r="D339">
        <f>LEN(Volumedata[[#This Row],[CLID]])</f>
        <v>7</v>
      </c>
      <c r="E339" t="s">
        <v>55</v>
      </c>
      <c r="F339" s="4" t="s">
        <v>906</v>
      </c>
      <c r="G339" s="4" t="s">
        <v>914</v>
      </c>
      <c r="H339" s="4" t="str">
        <f>VLOOKUP(Volumedata[[#This Row],[Date]],Table1[#All],3,TRUE)</f>
        <v>Q2 2020</v>
      </c>
    </row>
    <row r="340" spans="1:8" x14ac:dyDescent="0.25">
      <c r="A340" s="1" t="s">
        <v>16</v>
      </c>
      <c r="B340" s="3">
        <v>43982</v>
      </c>
      <c r="C340">
        <v>663</v>
      </c>
      <c r="D340">
        <f>LEN(Volumedata[[#This Row],[CLID]])</f>
        <v>7</v>
      </c>
      <c r="E340" t="s">
        <v>55</v>
      </c>
      <c r="F340" s="4" t="s">
        <v>906</v>
      </c>
      <c r="G340" s="4" t="s">
        <v>914</v>
      </c>
      <c r="H340" s="4" t="str">
        <f>VLOOKUP(Volumedata[[#This Row],[Date]],Table1[#All],3,TRUE)</f>
        <v>Q2 2020</v>
      </c>
    </row>
    <row r="341" spans="1:8" x14ac:dyDescent="0.25">
      <c r="A341" s="1" t="s">
        <v>16</v>
      </c>
      <c r="B341" s="3">
        <v>44012</v>
      </c>
      <c r="C341">
        <v>489</v>
      </c>
      <c r="D341">
        <f>LEN(Volumedata[[#This Row],[CLID]])</f>
        <v>7</v>
      </c>
      <c r="E341" t="s">
        <v>55</v>
      </c>
      <c r="F341" s="4" t="s">
        <v>906</v>
      </c>
      <c r="G341" s="4" t="s">
        <v>914</v>
      </c>
      <c r="H341" s="4" t="str">
        <f>VLOOKUP(Volumedata[[#This Row],[Date]],Table1[#All],3,TRUE)</f>
        <v>Q2 2020</v>
      </c>
    </row>
    <row r="342" spans="1:8" x14ac:dyDescent="0.25">
      <c r="A342" s="1" t="s">
        <v>16</v>
      </c>
      <c r="B342" s="3">
        <v>44043</v>
      </c>
      <c r="C342">
        <v>422</v>
      </c>
      <c r="D342">
        <f>LEN(Volumedata[[#This Row],[CLID]])</f>
        <v>7</v>
      </c>
      <c r="E342" t="s">
        <v>55</v>
      </c>
      <c r="F342" s="4" t="s">
        <v>906</v>
      </c>
      <c r="G342" s="4" t="s">
        <v>915</v>
      </c>
      <c r="H342" s="4" t="str">
        <f>VLOOKUP(Volumedata[[#This Row],[Date]],Table1[#All],3,TRUE)</f>
        <v>Q3 2020</v>
      </c>
    </row>
    <row r="343" spans="1:8" x14ac:dyDescent="0.25">
      <c r="A343" s="1" t="s">
        <v>16</v>
      </c>
      <c r="B343" s="3">
        <v>44074</v>
      </c>
      <c r="C343">
        <v>366</v>
      </c>
      <c r="D343">
        <f>LEN(Volumedata[[#This Row],[CLID]])</f>
        <v>7</v>
      </c>
      <c r="E343" t="s">
        <v>55</v>
      </c>
      <c r="F343" s="4" t="s">
        <v>906</v>
      </c>
      <c r="G343" s="4" t="s">
        <v>915</v>
      </c>
      <c r="H343" s="4" t="str">
        <f>VLOOKUP(Volumedata[[#This Row],[Date]],Table1[#All],3,TRUE)</f>
        <v>Q3 2020</v>
      </c>
    </row>
    <row r="344" spans="1:8" x14ac:dyDescent="0.25">
      <c r="A344" s="1" t="s">
        <v>16</v>
      </c>
      <c r="B344" s="3">
        <v>44104</v>
      </c>
      <c r="C344">
        <v>365</v>
      </c>
      <c r="D344">
        <f>LEN(Volumedata[[#This Row],[CLID]])</f>
        <v>7</v>
      </c>
      <c r="E344" t="s">
        <v>55</v>
      </c>
      <c r="F344" s="4" t="s">
        <v>906</v>
      </c>
      <c r="G344" s="4" t="s">
        <v>915</v>
      </c>
      <c r="H344" s="4" t="str">
        <f>VLOOKUP(Volumedata[[#This Row],[Date]],Table1[#All],3,TRUE)</f>
        <v>Q3 2020</v>
      </c>
    </row>
    <row r="345" spans="1:8" x14ac:dyDescent="0.25">
      <c r="A345" s="1" t="s">
        <v>16</v>
      </c>
      <c r="B345" s="3">
        <v>44135</v>
      </c>
      <c r="C345">
        <v>428</v>
      </c>
      <c r="D345">
        <f>LEN(Volumedata[[#This Row],[CLID]])</f>
        <v>7</v>
      </c>
      <c r="E345" t="s">
        <v>55</v>
      </c>
      <c r="F345" s="4" t="s">
        <v>906</v>
      </c>
      <c r="G345" s="4" t="s">
        <v>916</v>
      </c>
      <c r="H345" s="4" t="str">
        <f>VLOOKUP(Volumedata[[#This Row],[Date]],Table1[#All],3,TRUE)</f>
        <v>Q4 2020</v>
      </c>
    </row>
    <row r="346" spans="1:8" x14ac:dyDescent="0.25">
      <c r="A346" s="1" t="s">
        <v>16</v>
      </c>
      <c r="B346" s="3">
        <v>44165</v>
      </c>
      <c r="C346">
        <v>486</v>
      </c>
      <c r="D346">
        <f>LEN(Volumedata[[#This Row],[CLID]])</f>
        <v>7</v>
      </c>
      <c r="E346" t="s">
        <v>55</v>
      </c>
      <c r="F346" s="4" t="s">
        <v>906</v>
      </c>
      <c r="G346" s="4" t="s">
        <v>916</v>
      </c>
      <c r="H346" s="4" t="str">
        <f>VLOOKUP(Volumedata[[#This Row],[Date]],Table1[#All],3,TRUE)</f>
        <v>Q4 2020</v>
      </c>
    </row>
    <row r="347" spans="1:8" x14ac:dyDescent="0.25">
      <c r="A347" s="1" t="s">
        <v>16</v>
      </c>
      <c r="B347" s="3">
        <v>44196</v>
      </c>
      <c r="C347">
        <v>488</v>
      </c>
      <c r="D347">
        <f>LEN(Volumedata[[#This Row],[CLID]])</f>
        <v>7</v>
      </c>
      <c r="E347" t="s">
        <v>55</v>
      </c>
      <c r="F347" s="4" t="s">
        <v>906</v>
      </c>
      <c r="G347" s="4" t="s">
        <v>916</v>
      </c>
      <c r="H347" s="4" t="str">
        <f>VLOOKUP(Volumedata[[#This Row],[Date]],Table1[#All],3,TRUE)</f>
        <v>Q4 2020</v>
      </c>
    </row>
    <row r="348" spans="1:8" x14ac:dyDescent="0.25">
      <c r="A348" s="1" t="s">
        <v>16</v>
      </c>
      <c r="B348" s="3">
        <v>44227</v>
      </c>
      <c r="C348">
        <v>483</v>
      </c>
      <c r="D348">
        <f>LEN(Volumedata[[#This Row],[CLID]])</f>
        <v>7</v>
      </c>
      <c r="E348" t="s">
        <v>55</v>
      </c>
      <c r="F348" s="4" t="s">
        <v>906</v>
      </c>
      <c r="G348" s="4" t="s">
        <v>918</v>
      </c>
      <c r="H348" s="4" t="str">
        <f>VLOOKUP(Volumedata[[#This Row],[Date]],Table1[#All],3,TRUE)</f>
        <v>Q1 2021</v>
      </c>
    </row>
    <row r="349" spans="1:8" x14ac:dyDescent="0.25">
      <c r="A349" s="1" t="s">
        <v>43</v>
      </c>
      <c r="B349" s="3">
        <v>43861</v>
      </c>
      <c r="C349">
        <v>13597</v>
      </c>
      <c r="D349">
        <f>LEN(Volumedata[[#This Row],[CLID]])</f>
        <v>7</v>
      </c>
      <c r="E349" t="s">
        <v>56</v>
      </c>
      <c r="F349" s="4" t="s">
        <v>907</v>
      </c>
      <c r="G349" s="4" t="s">
        <v>913</v>
      </c>
      <c r="H349" s="4" t="str">
        <f>VLOOKUP(Volumedata[[#This Row],[Date]],Table1[#All],3,TRUE)</f>
        <v>Q1 2020</v>
      </c>
    </row>
    <row r="350" spans="1:8" x14ac:dyDescent="0.25">
      <c r="A350" s="1" t="s">
        <v>43</v>
      </c>
      <c r="B350" s="3">
        <v>43890</v>
      </c>
      <c r="C350">
        <v>15298</v>
      </c>
      <c r="D350">
        <f>LEN(Volumedata[[#This Row],[CLID]])</f>
        <v>7</v>
      </c>
      <c r="E350" t="s">
        <v>56</v>
      </c>
      <c r="F350" s="4" t="s">
        <v>907</v>
      </c>
      <c r="G350" s="4" t="s">
        <v>913</v>
      </c>
      <c r="H350" s="4" t="str">
        <f>VLOOKUP(Volumedata[[#This Row],[Date]],Table1[#All],3,TRUE)</f>
        <v>Q1 2020</v>
      </c>
    </row>
    <row r="351" spans="1:8" x14ac:dyDescent="0.25">
      <c r="A351" s="1" t="s">
        <v>43</v>
      </c>
      <c r="B351" s="3">
        <v>43921</v>
      </c>
      <c r="C351">
        <v>16992</v>
      </c>
      <c r="D351">
        <f>LEN(Volumedata[[#This Row],[CLID]])</f>
        <v>7</v>
      </c>
      <c r="E351" t="s">
        <v>56</v>
      </c>
      <c r="F351" s="4" t="s">
        <v>907</v>
      </c>
      <c r="G351" s="4" t="s">
        <v>913</v>
      </c>
      <c r="H351" s="4" t="str">
        <f>VLOOKUP(Volumedata[[#This Row],[Date]],Table1[#All],3,TRUE)</f>
        <v>Q1 2020</v>
      </c>
    </row>
    <row r="352" spans="1:8" x14ac:dyDescent="0.25">
      <c r="A352" s="1" t="s">
        <v>43</v>
      </c>
      <c r="B352" s="3">
        <v>43951</v>
      </c>
      <c r="C352">
        <v>20394</v>
      </c>
      <c r="D352">
        <f>LEN(Volumedata[[#This Row],[CLID]])</f>
        <v>7</v>
      </c>
      <c r="E352" t="s">
        <v>56</v>
      </c>
      <c r="F352" s="4" t="s">
        <v>907</v>
      </c>
      <c r="G352" s="4" t="s">
        <v>914</v>
      </c>
      <c r="H352" s="4" t="str">
        <f>VLOOKUP(Volumedata[[#This Row],[Date]],Table1[#All],3,TRUE)</f>
        <v>Q2 2020</v>
      </c>
    </row>
    <row r="353" spans="1:8" x14ac:dyDescent="0.25">
      <c r="A353" s="1" t="s">
        <v>43</v>
      </c>
      <c r="B353" s="3">
        <v>43982</v>
      </c>
      <c r="C353">
        <v>18695</v>
      </c>
      <c r="D353">
        <f>LEN(Volumedata[[#This Row],[CLID]])</f>
        <v>7</v>
      </c>
      <c r="E353" t="s">
        <v>56</v>
      </c>
      <c r="F353" s="4" t="s">
        <v>907</v>
      </c>
      <c r="G353" s="4" t="s">
        <v>914</v>
      </c>
      <c r="H353" s="4" t="str">
        <f>VLOOKUP(Volumedata[[#This Row],[Date]],Table1[#All],3,TRUE)</f>
        <v>Q2 2020</v>
      </c>
    </row>
    <row r="354" spans="1:8" x14ac:dyDescent="0.25">
      <c r="A354" s="1" t="s">
        <v>43</v>
      </c>
      <c r="B354" s="3">
        <v>44012</v>
      </c>
      <c r="C354">
        <v>13597</v>
      </c>
      <c r="D354">
        <f>LEN(Volumedata[[#This Row],[CLID]])</f>
        <v>7</v>
      </c>
      <c r="E354" t="s">
        <v>56</v>
      </c>
      <c r="F354" s="4" t="s">
        <v>907</v>
      </c>
      <c r="G354" s="4" t="s">
        <v>914</v>
      </c>
      <c r="H354" s="4" t="str">
        <f>VLOOKUP(Volumedata[[#This Row],[Date]],Table1[#All],3,TRUE)</f>
        <v>Q2 2020</v>
      </c>
    </row>
    <row r="355" spans="1:8" x14ac:dyDescent="0.25">
      <c r="A355" s="1" t="s">
        <v>43</v>
      </c>
      <c r="B355" s="3">
        <v>44043</v>
      </c>
      <c r="C355">
        <v>11899</v>
      </c>
      <c r="D355">
        <f>LEN(Volumedata[[#This Row],[CLID]])</f>
        <v>7</v>
      </c>
      <c r="E355" t="s">
        <v>56</v>
      </c>
      <c r="F355" s="4" t="s">
        <v>907</v>
      </c>
      <c r="G355" s="4" t="s">
        <v>915</v>
      </c>
      <c r="H355" s="4" t="str">
        <f>VLOOKUP(Volumedata[[#This Row],[Date]],Table1[#All],3,TRUE)</f>
        <v>Q3 2020</v>
      </c>
    </row>
    <row r="356" spans="1:8" x14ac:dyDescent="0.25">
      <c r="A356" s="1" t="s">
        <v>43</v>
      </c>
      <c r="B356" s="3">
        <v>44074</v>
      </c>
      <c r="C356">
        <v>10197</v>
      </c>
      <c r="D356">
        <f>LEN(Volumedata[[#This Row],[CLID]])</f>
        <v>7</v>
      </c>
      <c r="E356" t="s">
        <v>56</v>
      </c>
      <c r="F356" s="4" t="s">
        <v>907</v>
      </c>
      <c r="G356" s="4" t="s">
        <v>915</v>
      </c>
      <c r="H356" s="4" t="str">
        <f>VLOOKUP(Volumedata[[#This Row],[Date]],Table1[#All],3,TRUE)</f>
        <v>Q3 2020</v>
      </c>
    </row>
    <row r="357" spans="1:8" x14ac:dyDescent="0.25">
      <c r="A357" s="1" t="s">
        <v>43</v>
      </c>
      <c r="B357" s="3">
        <v>44104</v>
      </c>
      <c r="C357">
        <v>10196</v>
      </c>
      <c r="D357">
        <f>LEN(Volumedata[[#This Row],[CLID]])</f>
        <v>7</v>
      </c>
      <c r="E357" t="s">
        <v>56</v>
      </c>
      <c r="F357" s="4" t="s">
        <v>907</v>
      </c>
      <c r="G357" s="4" t="s">
        <v>915</v>
      </c>
      <c r="H357" s="4" t="str">
        <f>VLOOKUP(Volumedata[[#This Row],[Date]],Table1[#All],3,TRUE)</f>
        <v>Q3 2020</v>
      </c>
    </row>
    <row r="358" spans="1:8" x14ac:dyDescent="0.25">
      <c r="A358" s="1" t="s">
        <v>43</v>
      </c>
      <c r="B358" s="3">
        <v>44135</v>
      </c>
      <c r="C358">
        <v>11895</v>
      </c>
      <c r="D358">
        <f>LEN(Volumedata[[#This Row],[CLID]])</f>
        <v>7</v>
      </c>
      <c r="E358" t="s">
        <v>56</v>
      </c>
      <c r="F358" s="4" t="s">
        <v>907</v>
      </c>
      <c r="G358" s="4" t="s">
        <v>916</v>
      </c>
      <c r="H358" s="4" t="str">
        <f>VLOOKUP(Volumedata[[#This Row],[Date]],Table1[#All],3,TRUE)</f>
        <v>Q4 2020</v>
      </c>
    </row>
    <row r="359" spans="1:8" x14ac:dyDescent="0.25">
      <c r="A359" s="1" t="s">
        <v>43</v>
      </c>
      <c r="B359" s="3">
        <v>44165</v>
      </c>
      <c r="C359">
        <v>13596</v>
      </c>
      <c r="D359">
        <f>LEN(Volumedata[[#This Row],[CLID]])</f>
        <v>7</v>
      </c>
      <c r="E359" t="s">
        <v>56</v>
      </c>
      <c r="F359" s="4" t="s">
        <v>907</v>
      </c>
      <c r="G359" s="4" t="s">
        <v>916</v>
      </c>
      <c r="H359" s="4" t="str">
        <f>VLOOKUP(Volumedata[[#This Row],[Date]],Table1[#All],3,TRUE)</f>
        <v>Q4 2020</v>
      </c>
    </row>
    <row r="360" spans="1:8" x14ac:dyDescent="0.25">
      <c r="A360" s="1" t="s">
        <v>43</v>
      </c>
      <c r="B360" s="3">
        <v>44196</v>
      </c>
      <c r="C360">
        <v>13595</v>
      </c>
      <c r="D360">
        <f>LEN(Volumedata[[#This Row],[CLID]])</f>
        <v>7</v>
      </c>
      <c r="E360" t="s">
        <v>56</v>
      </c>
      <c r="F360" s="4" t="s">
        <v>907</v>
      </c>
      <c r="G360" s="4" t="s">
        <v>916</v>
      </c>
      <c r="H360" s="4" t="str">
        <f>VLOOKUP(Volumedata[[#This Row],[Date]],Table1[#All],3,TRUE)</f>
        <v>Q4 2020</v>
      </c>
    </row>
    <row r="361" spans="1:8" x14ac:dyDescent="0.25">
      <c r="A361" s="1" t="s">
        <v>43</v>
      </c>
      <c r="B361" s="3">
        <v>44377</v>
      </c>
      <c r="C361">
        <v>13732</v>
      </c>
      <c r="D361">
        <f>LEN(Volumedata[[#This Row],[CLID]])</f>
        <v>7</v>
      </c>
      <c r="E361" t="s">
        <v>56</v>
      </c>
      <c r="F361" s="4" t="s">
        <v>907</v>
      </c>
      <c r="G361" s="4" t="s">
        <v>917</v>
      </c>
      <c r="H361" s="4" t="str">
        <f>VLOOKUP(Volumedata[[#This Row],[Date]],Table1[#All],3,TRUE)</f>
        <v>Q2 2021</v>
      </c>
    </row>
    <row r="362" spans="1:8" x14ac:dyDescent="0.25">
      <c r="A362" s="1" t="s">
        <v>43</v>
      </c>
      <c r="B362" s="3">
        <v>44347</v>
      </c>
      <c r="C362">
        <v>19253</v>
      </c>
      <c r="D362">
        <f>LEN(Volumedata[[#This Row],[CLID]])</f>
        <v>7</v>
      </c>
      <c r="E362" t="s">
        <v>56</v>
      </c>
      <c r="F362" s="4" t="s">
        <v>907</v>
      </c>
      <c r="G362" s="4" t="s">
        <v>917</v>
      </c>
      <c r="H362" s="4" t="str">
        <f>VLOOKUP(Volumedata[[#This Row],[Date]],Table1[#All],3,TRUE)</f>
        <v>Q2 2021</v>
      </c>
    </row>
    <row r="363" spans="1:8" x14ac:dyDescent="0.25">
      <c r="A363" s="1" t="s">
        <v>43</v>
      </c>
      <c r="B363" s="3">
        <v>44316</v>
      </c>
      <c r="C363">
        <v>20185</v>
      </c>
      <c r="D363">
        <f>LEN(Volumedata[[#This Row],[CLID]])</f>
        <v>7</v>
      </c>
      <c r="E363" t="s">
        <v>56</v>
      </c>
      <c r="F363" s="4" t="s">
        <v>907</v>
      </c>
      <c r="G363" s="4" t="s">
        <v>917</v>
      </c>
      <c r="H363" s="4" t="str">
        <f>VLOOKUP(Volumedata[[#This Row],[Date]],Table1[#All],3,TRUE)</f>
        <v>Q2 2021</v>
      </c>
    </row>
    <row r="364" spans="1:8" x14ac:dyDescent="0.25">
      <c r="A364" s="1" t="s">
        <v>43</v>
      </c>
      <c r="B364" s="3">
        <v>44286</v>
      </c>
      <c r="C364">
        <v>17502</v>
      </c>
      <c r="D364">
        <f>LEN(Volumedata[[#This Row],[CLID]])</f>
        <v>7</v>
      </c>
      <c r="E364" t="s">
        <v>56</v>
      </c>
      <c r="F364" s="4" t="s">
        <v>907</v>
      </c>
      <c r="G364" s="4" t="s">
        <v>918</v>
      </c>
      <c r="H364" s="4" t="str">
        <f>VLOOKUP(Volumedata[[#This Row],[Date]],Table1[#All],3,TRUE)</f>
        <v>Q1 2021</v>
      </c>
    </row>
    <row r="365" spans="1:8" x14ac:dyDescent="0.25">
      <c r="A365" s="1" t="s">
        <v>43</v>
      </c>
      <c r="B365" s="3">
        <v>44255</v>
      </c>
      <c r="C365">
        <v>16057</v>
      </c>
      <c r="D365">
        <f>LEN(Volumedata[[#This Row],[CLID]])</f>
        <v>7</v>
      </c>
      <c r="E365" t="s">
        <v>56</v>
      </c>
      <c r="F365" s="4" t="s">
        <v>907</v>
      </c>
      <c r="G365" s="4" t="s">
        <v>918</v>
      </c>
      <c r="H365" s="4" t="str">
        <f>VLOOKUP(Volumedata[[#This Row],[Date]],Table1[#All],3,TRUE)</f>
        <v>Q1 2021</v>
      </c>
    </row>
    <row r="366" spans="1:8" x14ac:dyDescent="0.25">
      <c r="A366" s="1" t="s">
        <v>43</v>
      </c>
      <c r="B366" s="3">
        <v>44227</v>
      </c>
      <c r="C366">
        <v>14276</v>
      </c>
      <c r="D366">
        <f>LEN(Volumedata[[#This Row],[CLID]])</f>
        <v>7</v>
      </c>
      <c r="E366" t="s">
        <v>56</v>
      </c>
      <c r="F366" s="4" t="s">
        <v>907</v>
      </c>
      <c r="G366" s="4" t="s">
        <v>918</v>
      </c>
      <c r="H366" s="4" t="str">
        <f>VLOOKUP(Volumedata[[#This Row],[Date]],Table1[#All],3,TRUE)</f>
        <v>Q1 2021</v>
      </c>
    </row>
    <row r="367" spans="1:8" x14ac:dyDescent="0.25">
      <c r="A367" s="1" t="s">
        <v>26</v>
      </c>
      <c r="B367" s="3">
        <v>43861</v>
      </c>
      <c r="C367">
        <v>864</v>
      </c>
      <c r="D367">
        <f>LEN(Volumedata[[#This Row],[CLID]])</f>
        <v>7</v>
      </c>
      <c r="E367" t="s">
        <v>57</v>
      </c>
      <c r="F367" s="4" t="s">
        <v>898</v>
      </c>
      <c r="G367" s="4" t="s">
        <v>913</v>
      </c>
      <c r="H367" s="4" t="str">
        <f>VLOOKUP(Volumedata[[#This Row],[Date]],Table1[#All],3,TRUE)</f>
        <v>Q1 2020</v>
      </c>
    </row>
    <row r="368" spans="1:8" x14ac:dyDescent="0.25">
      <c r="A368" s="1" t="s">
        <v>26</v>
      </c>
      <c r="B368" s="3">
        <v>43890</v>
      </c>
      <c r="C368">
        <v>765</v>
      </c>
      <c r="D368">
        <f>LEN(Volumedata[[#This Row],[CLID]])</f>
        <v>7</v>
      </c>
      <c r="E368" t="s">
        <v>57</v>
      </c>
      <c r="F368" s="4" t="s">
        <v>898</v>
      </c>
      <c r="G368" s="4" t="s">
        <v>913</v>
      </c>
      <c r="H368" s="4" t="str">
        <f>VLOOKUP(Volumedata[[#This Row],[Date]],Table1[#All],3,TRUE)</f>
        <v>Q1 2020</v>
      </c>
    </row>
    <row r="369" spans="1:8" x14ac:dyDescent="0.25">
      <c r="A369" s="1" t="s">
        <v>26</v>
      </c>
      <c r="B369" s="3">
        <v>43921</v>
      </c>
      <c r="C369">
        <v>1051</v>
      </c>
      <c r="D369">
        <f>LEN(Volumedata[[#This Row],[CLID]])</f>
        <v>7</v>
      </c>
      <c r="E369" t="s">
        <v>57</v>
      </c>
      <c r="F369" s="4" t="s">
        <v>898</v>
      </c>
      <c r="G369" s="4" t="s">
        <v>913</v>
      </c>
      <c r="H369" s="4" t="str">
        <f>VLOOKUP(Volumedata[[#This Row],[Date]],Table1[#All],3,TRUE)</f>
        <v>Q1 2020</v>
      </c>
    </row>
    <row r="370" spans="1:8" x14ac:dyDescent="0.25">
      <c r="A370" s="1" t="s">
        <v>26</v>
      </c>
      <c r="B370" s="3">
        <v>43951</v>
      </c>
      <c r="C370">
        <v>1053</v>
      </c>
      <c r="D370">
        <f>LEN(Volumedata[[#This Row],[CLID]])</f>
        <v>7</v>
      </c>
      <c r="E370" t="s">
        <v>57</v>
      </c>
      <c r="F370" s="4" t="s">
        <v>898</v>
      </c>
      <c r="G370" s="4" t="s">
        <v>914</v>
      </c>
      <c r="H370" s="4" t="str">
        <f>VLOOKUP(Volumedata[[#This Row],[Date]],Table1[#All],3,TRUE)</f>
        <v>Q2 2020</v>
      </c>
    </row>
    <row r="371" spans="1:8" x14ac:dyDescent="0.25">
      <c r="A371" s="1" t="s">
        <v>26</v>
      </c>
      <c r="B371" s="3">
        <v>43982</v>
      </c>
      <c r="C371">
        <v>1146</v>
      </c>
      <c r="D371">
        <f>LEN(Volumedata[[#This Row],[CLID]])</f>
        <v>7</v>
      </c>
      <c r="E371" t="s">
        <v>57</v>
      </c>
      <c r="F371" s="4" t="s">
        <v>898</v>
      </c>
      <c r="G371" s="4" t="s">
        <v>914</v>
      </c>
      <c r="H371" s="4" t="str">
        <f>VLOOKUP(Volumedata[[#This Row],[Date]],Table1[#All],3,TRUE)</f>
        <v>Q2 2020</v>
      </c>
    </row>
    <row r="372" spans="1:8" x14ac:dyDescent="0.25">
      <c r="A372" s="1" t="s">
        <v>26</v>
      </c>
      <c r="B372" s="3">
        <v>44012</v>
      </c>
      <c r="C372">
        <v>674</v>
      </c>
      <c r="D372">
        <f>LEN(Volumedata[[#This Row],[CLID]])</f>
        <v>7</v>
      </c>
      <c r="E372" t="s">
        <v>57</v>
      </c>
      <c r="F372" s="4" t="s">
        <v>898</v>
      </c>
      <c r="G372" s="4" t="s">
        <v>914</v>
      </c>
      <c r="H372" s="4" t="str">
        <f>VLOOKUP(Volumedata[[#This Row],[Date]],Table1[#All],3,TRUE)</f>
        <v>Q2 2020</v>
      </c>
    </row>
    <row r="373" spans="1:8" x14ac:dyDescent="0.25">
      <c r="A373" s="1" t="s">
        <v>26</v>
      </c>
      <c r="B373" s="3">
        <v>44043</v>
      </c>
      <c r="C373">
        <v>764</v>
      </c>
      <c r="D373">
        <f>LEN(Volumedata[[#This Row],[CLID]])</f>
        <v>7</v>
      </c>
      <c r="E373" t="s">
        <v>57</v>
      </c>
      <c r="F373" s="4" t="s">
        <v>898</v>
      </c>
      <c r="G373" s="4" t="s">
        <v>915</v>
      </c>
      <c r="H373" s="4" t="str">
        <f>VLOOKUP(Volumedata[[#This Row],[Date]],Table1[#All],3,TRUE)</f>
        <v>Q3 2020</v>
      </c>
    </row>
    <row r="374" spans="1:8" x14ac:dyDescent="0.25">
      <c r="A374" s="1" t="s">
        <v>26</v>
      </c>
      <c r="B374" s="3">
        <v>44074</v>
      </c>
      <c r="C374">
        <v>482</v>
      </c>
      <c r="D374">
        <f>LEN(Volumedata[[#This Row],[CLID]])</f>
        <v>7</v>
      </c>
      <c r="E374" t="s">
        <v>57</v>
      </c>
      <c r="F374" s="4" t="s">
        <v>898</v>
      </c>
      <c r="G374" s="4" t="s">
        <v>915</v>
      </c>
      <c r="H374" s="4" t="str">
        <f>VLOOKUP(Volumedata[[#This Row],[Date]],Table1[#All],3,TRUE)</f>
        <v>Q3 2020</v>
      </c>
    </row>
    <row r="375" spans="1:8" x14ac:dyDescent="0.25">
      <c r="A375" s="1" t="s">
        <v>26</v>
      </c>
      <c r="B375" s="3">
        <v>44104</v>
      </c>
      <c r="C375">
        <v>673</v>
      </c>
      <c r="D375">
        <f>LEN(Volumedata[[#This Row],[CLID]])</f>
        <v>7</v>
      </c>
      <c r="E375" t="s">
        <v>57</v>
      </c>
      <c r="F375" s="4" t="s">
        <v>898</v>
      </c>
      <c r="G375" s="4" t="s">
        <v>915</v>
      </c>
      <c r="H375" s="4" t="str">
        <f>VLOOKUP(Volumedata[[#This Row],[Date]],Table1[#All],3,TRUE)</f>
        <v>Q3 2020</v>
      </c>
    </row>
    <row r="376" spans="1:8" x14ac:dyDescent="0.25">
      <c r="A376" s="1" t="s">
        <v>26</v>
      </c>
      <c r="B376" s="3">
        <v>44135</v>
      </c>
      <c r="C376">
        <v>575</v>
      </c>
      <c r="D376">
        <f>LEN(Volumedata[[#This Row],[CLID]])</f>
        <v>7</v>
      </c>
      <c r="E376" t="s">
        <v>57</v>
      </c>
      <c r="F376" s="4" t="s">
        <v>898</v>
      </c>
      <c r="G376" s="4" t="s">
        <v>916</v>
      </c>
      <c r="H376" s="4" t="str">
        <f>VLOOKUP(Volumedata[[#This Row],[Date]],Table1[#All],3,TRUE)</f>
        <v>Q4 2020</v>
      </c>
    </row>
    <row r="377" spans="1:8" x14ac:dyDescent="0.25">
      <c r="A377" s="1" t="s">
        <v>26</v>
      </c>
      <c r="B377" s="3">
        <v>44165</v>
      </c>
      <c r="C377">
        <v>865</v>
      </c>
      <c r="D377">
        <f>LEN(Volumedata[[#This Row],[CLID]])</f>
        <v>7</v>
      </c>
      <c r="E377" t="s">
        <v>57</v>
      </c>
      <c r="F377" s="4" t="s">
        <v>898</v>
      </c>
      <c r="G377" s="4" t="s">
        <v>916</v>
      </c>
      <c r="H377" s="4" t="str">
        <f>VLOOKUP(Volumedata[[#This Row],[Date]],Table1[#All],3,TRUE)</f>
        <v>Q4 2020</v>
      </c>
    </row>
    <row r="378" spans="1:8" x14ac:dyDescent="0.25">
      <c r="A378" s="1" t="s">
        <v>26</v>
      </c>
      <c r="B378" s="3">
        <v>44196</v>
      </c>
      <c r="C378">
        <v>674</v>
      </c>
      <c r="D378">
        <f>LEN(Volumedata[[#This Row],[CLID]])</f>
        <v>7</v>
      </c>
      <c r="E378" t="s">
        <v>57</v>
      </c>
      <c r="F378" s="4" t="s">
        <v>898</v>
      </c>
      <c r="G378" s="4" t="s">
        <v>916</v>
      </c>
      <c r="H378" s="4" t="str">
        <f>VLOOKUP(Volumedata[[#This Row],[Date]],Table1[#All],3,TRUE)</f>
        <v>Q4 2020</v>
      </c>
    </row>
    <row r="379" spans="1:8" x14ac:dyDescent="0.25">
      <c r="A379" s="1" t="s">
        <v>26</v>
      </c>
      <c r="B379" s="3">
        <v>44377</v>
      </c>
      <c r="C379">
        <v>681</v>
      </c>
      <c r="D379">
        <f>LEN(Volumedata[[#This Row],[CLID]])</f>
        <v>7</v>
      </c>
      <c r="E379" t="s">
        <v>57</v>
      </c>
      <c r="F379" s="4" t="s">
        <v>898</v>
      </c>
      <c r="G379" s="4" t="s">
        <v>917</v>
      </c>
      <c r="H379" s="4" t="str">
        <f>VLOOKUP(Volumedata[[#This Row],[Date]],Table1[#All],3,TRUE)</f>
        <v>Q2 2021</v>
      </c>
    </row>
    <row r="380" spans="1:8" x14ac:dyDescent="0.25">
      <c r="A380" s="1" t="s">
        <v>26</v>
      </c>
      <c r="B380" s="3">
        <v>44347</v>
      </c>
      <c r="C380">
        <v>1136</v>
      </c>
      <c r="D380">
        <f>LEN(Volumedata[[#This Row],[CLID]])</f>
        <v>7</v>
      </c>
      <c r="E380" t="s">
        <v>57</v>
      </c>
      <c r="F380" s="4" t="s">
        <v>898</v>
      </c>
      <c r="G380" s="4" t="s">
        <v>917</v>
      </c>
      <c r="H380" s="4" t="str">
        <f>VLOOKUP(Volumedata[[#This Row],[Date]],Table1[#All],3,TRUE)</f>
        <v>Q2 2021</v>
      </c>
    </row>
    <row r="381" spans="1:8" x14ac:dyDescent="0.25">
      <c r="A381" s="1" t="s">
        <v>26</v>
      </c>
      <c r="B381" s="3">
        <v>44316</v>
      </c>
      <c r="C381">
        <v>1095</v>
      </c>
      <c r="D381">
        <f>LEN(Volumedata[[#This Row],[CLID]])</f>
        <v>7</v>
      </c>
      <c r="E381" t="s">
        <v>57</v>
      </c>
      <c r="F381" s="4" t="s">
        <v>898</v>
      </c>
      <c r="G381" s="4" t="s">
        <v>917</v>
      </c>
      <c r="H381" s="4" t="str">
        <f>VLOOKUP(Volumedata[[#This Row],[Date]],Table1[#All],3,TRUE)</f>
        <v>Q2 2021</v>
      </c>
    </row>
    <row r="382" spans="1:8" x14ac:dyDescent="0.25">
      <c r="A382" s="1" t="s">
        <v>26</v>
      </c>
      <c r="B382" s="3">
        <v>44286</v>
      </c>
      <c r="C382">
        <v>1043</v>
      </c>
      <c r="D382">
        <f>LEN(Volumedata[[#This Row],[CLID]])</f>
        <v>7</v>
      </c>
      <c r="E382" t="s">
        <v>57</v>
      </c>
      <c r="F382" s="4" t="s">
        <v>898</v>
      </c>
      <c r="G382" s="4" t="s">
        <v>918</v>
      </c>
      <c r="H382" s="4" t="str">
        <f>VLOOKUP(Volumedata[[#This Row],[Date]],Table1[#All],3,TRUE)</f>
        <v>Q1 2021</v>
      </c>
    </row>
    <row r="383" spans="1:8" x14ac:dyDescent="0.25">
      <c r="A383" s="1" t="s">
        <v>26</v>
      </c>
      <c r="B383" s="3">
        <v>44255</v>
      </c>
      <c r="C383">
        <v>797</v>
      </c>
      <c r="D383">
        <f>LEN(Volumedata[[#This Row],[CLID]])</f>
        <v>7</v>
      </c>
      <c r="E383" t="s">
        <v>57</v>
      </c>
      <c r="F383" s="4" t="s">
        <v>898</v>
      </c>
      <c r="G383" s="4" t="s">
        <v>918</v>
      </c>
      <c r="H383" s="4" t="str">
        <f>VLOOKUP(Volumedata[[#This Row],[Date]],Table1[#All],3,TRUE)</f>
        <v>Q1 2021</v>
      </c>
    </row>
    <row r="384" spans="1:8" x14ac:dyDescent="0.25">
      <c r="A384" s="1" t="s">
        <v>26</v>
      </c>
      <c r="B384" s="3">
        <v>44227</v>
      </c>
      <c r="C384">
        <v>859</v>
      </c>
      <c r="D384">
        <f>LEN(Volumedata[[#This Row],[CLID]])</f>
        <v>7</v>
      </c>
      <c r="E384" t="s">
        <v>57</v>
      </c>
      <c r="F384" s="4" t="s">
        <v>898</v>
      </c>
      <c r="G384" s="4" t="s">
        <v>918</v>
      </c>
      <c r="H384" s="4" t="str">
        <f>VLOOKUP(Volumedata[[#This Row],[Date]],Table1[#All],3,TRUE)</f>
        <v>Q1 2021</v>
      </c>
    </row>
    <row r="385" spans="1:8" x14ac:dyDescent="0.25">
      <c r="A385" s="1" t="s">
        <v>34</v>
      </c>
      <c r="B385" s="3">
        <v>44165</v>
      </c>
      <c r="C385">
        <v>916</v>
      </c>
      <c r="D385">
        <f>LEN(Volumedata[[#This Row],[CLID]])</f>
        <v>7</v>
      </c>
      <c r="E385" t="s">
        <v>57</v>
      </c>
      <c r="F385" s="4" t="s">
        <v>898</v>
      </c>
      <c r="G385" s="4" t="s">
        <v>916</v>
      </c>
      <c r="H385" s="4" t="str">
        <f>VLOOKUP(Volumedata[[#This Row],[Date]],Table1[#All],3,TRUE)</f>
        <v>Q4 2020</v>
      </c>
    </row>
    <row r="386" spans="1:8" x14ac:dyDescent="0.25">
      <c r="A386" s="1" t="s">
        <v>34</v>
      </c>
      <c r="B386" s="3">
        <v>44196</v>
      </c>
      <c r="C386">
        <v>1176</v>
      </c>
      <c r="D386">
        <f>LEN(Volumedata[[#This Row],[CLID]])</f>
        <v>7</v>
      </c>
      <c r="E386" t="s">
        <v>57</v>
      </c>
      <c r="F386" s="4" t="s">
        <v>898</v>
      </c>
      <c r="G386" s="4" t="s">
        <v>916</v>
      </c>
      <c r="H386" s="4" t="str">
        <f>VLOOKUP(Volumedata[[#This Row],[Date]],Table1[#All],3,TRUE)</f>
        <v>Q4 2020</v>
      </c>
    </row>
    <row r="387" spans="1:8" x14ac:dyDescent="0.25">
      <c r="A387" s="1" t="s">
        <v>34</v>
      </c>
      <c r="B387" s="3">
        <v>44377</v>
      </c>
      <c r="C387">
        <v>1193</v>
      </c>
      <c r="D387">
        <f>LEN(Volumedata[[#This Row],[CLID]])</f>
        <v>7</v>
      </c>
      <c r="E387" t="s">
        <v>57</v>
      </c>
      <c r="F387" s="4" t="s">
        <v>898</v>
      </c>
      <c r="G387" s="4" t="s">
        <v>917</v>
      </c>
      <c r="H387" s="4" t="str">
        <f>VLOOKUP(Volumedata[[#This Row],[Date]],Table1[#All],3,TRUE)</f>
        <v>Q2 2021</v>
      </c>
    </row>
    <row r="388" spans="1:8" x14ac:dyDescent="0.25">
      <c r="A388" s="1" t="s">
        <v>34</v>
      </c>
      <c r="B388" s="3">
        <v>44347</v>
      </c>
      <c r="C388">
        <v>1360</v>
      </c>
      <c r="D388">
        <f>LEN(Volumedata[[#This Row],[CLID]])</f>
        <v>7</v>
      </c>
      <c r="E388" t="s">
        <v>57</v>
      </c>
      <c r="F388" s="4" t="s">
        <v>898</v>
      </c>
      <c r="G388" s="4" t="s">
        <v>917</v>
      </c>
      <c r="H388" s="4" t="str">
        <f>VLOOKUP(Volumedata[[#This Row],[Date]],Table1[#All],3,TRUE)</f>
        <v>Q2 2021</v>
      </c>
    </row>
    <row r="389" spans="1:8" x14ac:dyDescent="0.25">
      <c r="A389" s="1" t="s">
        <v>34</v>
      </c>
      <c r="B389" s="3">
        <v>44316</v>
      </c>
      <c r="C389">
        <v>1768</v>
      </c>
      <c r="D389">
        <f>LEN(Volumedata[[#This Row],[CLID]])</f>
        <v>7</v>
      </c>
      <c r="E389" t="s">
        <v>57</v>
      </c>
      <c r="F389" s="4" t="s">
        <v>898</v>
      </c>
      <c r="G389" s="4" t="s">
        <v>917</v>
      </c>
      <c r="H389" s="4" t="str">
        <f>VLOOKUP(Volumedata[[#This Row],[Date]],Table1[#All],3,TRUE)</f>
        <v>Q2 2021</v>
      </c>
    </row>
    <row r="390" spans="1:8" x14ac:dyDescent="0.25">
      <c r="A390" s="1" t="s">
        <v>34</v>
      </c>
      <c r="B390" s="3">
        <v>44286</v>
      </c>
      <c r="C390">
        <v>1192</v>
      </c>
      <c r="D390">
        <f>LEN(Volumedata[[#This Row],[CLID]])</f>
        <v>7</v>
      </c>
      <c r="E390" t="s">
        <v>57</v>
      </c>
      <c r="F390" s="4" t="s">
        <v>898</v>
      </c>
      <c r="G390" s="4" t="s">
        <v>918</v>
      </c>
      <c r="H390" s="4" t="str">
        <f>VLOOKUP(Volumedata[[#This Row],[Date]],Table1[#All],3,TRUE)</f>
        <v>Q1 2021</v>
      </c>
    </row>
    <row r="391" spans="1:8" x14ac:dyDescent="0.25">
      <c r="A391" s="1" t="s">
        <v>34</v>
      </c>
      <c r="B391" s="3">
        <v>44255</v>
      </c>
      <c r="C391">
        <v>1332</v>
      </c>
      <c r="D391">
        <f>LEN(Volumedata[[#This Row],[CLID]])</f>
        <v>7</v>
      </c>
      <c r="E391" t="s">
        <v>57</v>
      </c>
      <c r="F391" s="4" t="s">
        <v>898</v>
      </c>
      <c r="G391" s="4" t="s">
        <v>918</v>
      </c>
      <c r="H391" s="4" t="str">
        <f>VLOOKUP(Volumedata[[#This Row],[Date]],Table1[#All],3,TRUE)</f>
        <v>Q1 2021</v>
      </c>
    </row>
    <row r="392" spans="1:8" x14ac:dyDescent="0.25">
      <c r="A392" s="1" t="s">
        <v>34</v>
      </c>
      <c r="B392" s="3">
        <v>44227</v>
      </c>
      <c r="C392">
        <v>941</v>
      </c>
      <c r="D392">
        <f>LEN(Volumedata[[#This Row],[CLID]])</f>
        <v>7</v>
      </c>
      <c r="E392" t="s">
        <v>57</v>
      </c>
      <c r="F392" s="4" t="s">
        <v>898</v>
      </c>
      <c r="G392" s="4" t="s">
        <v>918</v>
      </c>
      <c r="H392" s="4" t="str">
        <f>VLOOKUP(Volumedata[[#This Row],[Date]],Table1[#All],3,TRUE)</f>
        <v>Q1 2021</v>
      </c>
    </row>
    <row r="393" spans="1:8" x14ac:dyDescent="0.25">
      <c r="A393" s="1" t="s">
        <v>38</v>
      </c>
      <c r="B393" s="3">
        <v>43861</v>
      </c>
      <c r="C393">
        <v>1131</v>
      </c>
      <c r="D393">
        <f>LEN(Volumedata[[#This Row],[CLID]])</f>
        <v>7</v>
      </c>
      <c r="E393" t="s">
        <v>57</v>
      </c>
      <c r="F393" s="4" t="s">
        <v>898</v>
      </c>
      <c r="G393" s="4" t="s">
        <v>913</v>
      </c>
      <c r="H393" s="4" t="str">
        <f>VLOOKUP(Volumedata[[#This Row],[Date]],Table1[#All],3,TRUE)</f>
        <v>Q1 2020</v>
      </c>
    </row>
    <row r="394" spans="1:8" x14ac:dyDescent="0.25">
      <c r="A394" s="1" t="s">
        <v>38</v>
      </c>
      <c r="B394" s="3">
        <v>43890</v>
      </c>
      <c r="C394">
        <v>1268</v>
      </c>
      <c r="D394">
        <f>LEN(Volumedata[[#This Row],[CLID]])</f>
        <v>7</v>
      </c>
      <c r="E394" t="s">
        <v>57</v>
      </c>
      <c r="F394" s="4" t="s">
        <v>898</v>
      </c>
      <c r="G394" s="4" t="s">
        <v>913</v>
      </c>
      <c r="H394" s="4" t="str">
        <f>VLOOKUP(Volumedata[[#This Row],[Date]],Table1[#All],3,TRUE)</f>
        <v>Q1 2020</v>
      </c>
    </row>
    <row r="395" spans="1:8" x14ac:dyDescent="0.25">
      <c r="A395" s="1" t="s">
        <v>38</v>
      </c>
      <c r="B395" s="3">
        <v>43921</v>
      </c>
      <c r="C395">
        <v>1410</v>
      </c>
      <c r="D395">
        <f>LEN(Volumedata[[#This Row],[CLID]])</f>
        <v>7</v>
      </c>
      <c r="E395" t="s">
        <v>57</v>
      </c>
      <c r="F395" s="4" t="s">
        <v>898</v>
      </c>
      <c r="G395" s="4" t="s">
        <v>913</v>
      </c>
      <c r="H395" s="4" t="str">
        <f>VLOOKUP(Volumedata[[#This Row],[Date]],Table1[#All],3,TRUE)</f>
        <v>Q1 2020</v>
      </c>
    </row>
    <row r="396" spans="1:8" x14ac:dyDescent="0.25">
      <c r="A396" s="1" t="s">
        <v>38</v>
      </c>
      <c r="B396" s="3">
        <v>43951</v>
      </c>
      <c r="C396">
        <v>1688</v>
      </c>
      <c r="D396">
        <f>LEN(Volumedata[[#This Row],[CLID]])</f>
        <v>7</v>
      </c>
      <c r="E396" t="s">
        <v>57</v>
      </c>
      <c r="F396" s="4" t="s">
        <v>898</v>
      </c>
      <c r="G396" s="4" t="s">
        <v>914</v>
      </c>
      <c r="H396" s="4" t="str">
        <f>VLOOKUP(Volumedata[[#This Row],[Date]],Table1[#All],3,TRUE)</f>
        <v>Q2 2020</v>
      </c>
    </row>
    <row r="397" spans="1:8" x14ac:dyDescent="0.25">
      <c r="A397" s="1" t="s">
        <v>38</v>
      </c>
      <c r="B397" s="3">
        <v>43982</v>
      </c>
      <c r="C397">
        <v>1548</v>
      </c>
      <c r="D397">
        <f>LEN(Volumedata[[#This Row],[CLID]])</f>
        <v>7</v>
      </c>
      <c r="E397" t="s">
        <v>57</v>
      </c>
      <c r="F397" s="4" t="s">
        <v>898</v>
      </c>
      <c r="G397" s="4" t="s">
        <v>914</v>
      </c>
      <c r="H397" s="4" t="str">
        <f>VLOOKUP(Volumedata[[#This Row],[Date]],Table1[#All],3,TRUE)</f>
        <v>Q2 2020</v>
      </c>
    </row>
    <row r="398" spans="1:8" x14ac:dyDescent="0.25">
      <c r="A398" s="1" t="s">
        <v>38</v>
      </c>
      <c r="B398" s="3">
        <v>44012</v>
      </c>
      <c r="C398">
        <v>1127</v>
      </c>
      <c r="D398">
        <f>LEN(Volumedata[[#This Row],[CLID]])</f>
        <v>7</v>
      </c>
      <c r="E398" t="s">
        <v>57</v>
      </c>
      <c r="F398" s="4" t="s">
        <v>898</v>
      </c>
      <c r="G398" s="4" t="s">
        <v>914</v>
      </c>
      <c r="H398" s="4" t="str">
        <f>VLOOKUP(Volumedata[[#This Row],[Date]],Table1[#All],3,TRUE)</f>
        <v>Q2 2020</v>
      </c>
    </row>
    <row r="399" spans="1:8" x14ac:dyDescent="0.25">
      <c r="A399" s="1" t="s">
        <v>38</v>
      </c>
      <c r="B399" s="3">
        <v>44043</v>
      </c>
      <c r="C399">
        <v>984</v>
      </c>
      <c r="D399">
        <f>LEN(Volumedata[[#This Row],[CLID]])</f>
        <v>7</v>
      </c>
      <c r="E399" t="s">
        <v>57</v>
      </c>
      <c r="F399" s="4" t="s">
        <v>898</v>
      </c>
      <c r="G399" s="4" t="s">
        <v>915</v>
      </c>
      <c r="H399" s="4" t="str">
        <f>VLOOKUP(Volumedata[[#This Row],[Date]],Table1[#All],3,TRUE)</f>
        <v>Q3 2020</v>
      </c>
    </row>
    <row r="400" spans="1:8" x14ac:dyDescent="0.25">
      <c r="A400" s="1" t="s">
        <v>38</v>
      </c>
      <c r="B400" s="3">
        <v>44074</v>
      </c>
      <c r="C400">
        <v>850</v>
      </c>
      <c r="D400">
        <f>LEN(Volumedata[[#This Row],[CLID]])</f>
        <v>7</v>
      </c>
      <c r="E400" t="s">
        <v>57</v>
      </c>
      <c r="F400" s="4" t="s">
        <v>898</v>
      </c>
      <c r="G400" s="4" t="s">
        <v>915</v>
      </c>
      <c r="H400" s="4" t="str">
        <f>VLOOKUP(Volumedata[[#This Row],[Date]],Table1[#All],3,TRUE)</f>
        <v>Q3 2020</v>
      </c>
    </row>
    <row r="401" spans="1:8" x14ac:dyDescent="0.25">
      <c r="A401" s="1" t="s">
        <v>38</v>
      </c>
      <c r="B401" s="3">
        <v>44104</v>
      </c>
      <c r="C401">
        <v>850</v>
      </c>
      <c r="D401">
        <f>LEN(Volumedata[[#This Row],[CLID]])</f>
        <v>7</v>
      </c>
      <c r="E401" t="s">
        <v>57</v>
      </c>
      <c r="F401" s="4" t="s">
        <v>898</v>
      </c>
      <c r="G401" s="4" t="s">
        <v>915</v>
      </c>
      <c r="H401" s="4" t="str">
        <f>VLOOKUP(Volumedata[[#This Row],[Date]],Table1[#All],3,TRUE)</f>
        <v>Q3 2020</v>
      </c>
    </row>
    <row r="402" spans="1:8" x14ac:dyDescent="0.25">
      <c r="A402" s="1" t="s">
        <v>38</v>
      </c>
      <c r="B402" s="3">
        <v>44135</v>
      </c>
      <c r="C402">
        <v>986</v>
      </c>
      <c r="D402">
        <f>LEN(Volumedata[[#This Row],[CLID]])</f>
        <v>7</v>
      </c>
      <c r="E402" t="s">
        <v>57</v>
      </c>
      <c r="F402" s="4" t="s">
        <v>898</v>
      </c>
      <c r="G402" s="4" t="s">
        <v>916</v>
      </c>
      <c r="H402" s="4" t="str">
        <f>VLOOKUP(Volumedata[[#This Row],[Date]],Table1[#All],3,TRUE)</f>
        <v>Q4 2020</v>
      </c>
    </row>
    <row r="403" spans="1:8" x14ac:dyDescent="0.25">
      <c r="A403" s="1" t="s">
        <v>38</v>
      </c>
      <c r="B403" s="3">
        <v>44165</v>
      </c>
      <c r="C403">
        <v>1129</v>
      </c>
      <c r="D403">
        <f>LEN(Volumedata[[#This Row],[CLID]])</f>
        <v>7</v>
      </c>
      <c r="E403" t="s">
        <v>57</v>
      </c>
      <c r="F403" s="4" t="s">
        <v>898</v>
      </c>
      <c r="G403" s="4" t="s">
        <v>916</v>
      </c>
      <c r="H403" s="4" t="str">
        <f>VLOOKUP(Volumedata[[#This Row],[Date]],Table1[#All],3,TRUE)</f>
        <v>Q4 2020</v>
      </c>
    </row>
    <row r="404" spans="1:8" x14ac:dyDescent="0.25">
      <c r="A404" s="1" t="s">
        <v>38</v>
      </c>
      <c r="B404" s="3">
        <v>44196</v>
      </c>
      <c r="C404">
        <v>1131</v>
      </c>
      <c r="D404">
        <f>LEN(Volumedata[[#This Row],[CLID]])</f>
        <v>7</v>
      </c>
      <c r="E404" t="s">
        <v>57</v>
      </c>
      <c r="F404" s="4" t="s">
        <v>898</v>
      </c>
      <c r="G404" s="4" t="s">
        <v>916</v>
      </c>
      <c r="H404" s="4" t="str">
        <f>VLOOKUP(Volumedata[[#This Row],[Date]],Table1[#All],3,TRUE)</f>
        <v>Q4 2020</v>
      </c>
    </row>
    <row r="405" spans="1:8" x14ac:dyDescent="0.25">
      <c r="A405" s="1" t="s">
        <v>38</v>
      </c>
      <c r="B405" s="3">
        <v>44377</v>
      </c>
      <c r="C405">
        <v>1119</v>
      </c>
      <c r="D405">
        <f>LEN(Volumedata[[#This Row],[CLID]])</f>
        <v>7</v>
      </c>
      <c r="E405" t="s">
        <v>57</v>
      </c>
      <c r="F405" s="4" t="s">
        <v>898</v>
      </c>
      <c r="G405" s="4" t="s">
        <v>917</v>
      </c>
      <c r="H405" s="4" t="str">
        <f>VLOOKUP(Volumedata[[#This Row],[Date]],Table1[#All],3,TRUE)</f>
        <v>Q2 2021</v>
      </c>
    </row>
    <row r="406" spans="1:8" x14ac:dyDescent="0.25">
      <c r="A406" s="1" t="s">
        <v>38</v>
      </c>
      <c r="B406" s="3">
        <v>44347</v>
      </c>
      <c r="C406">
        <v>1598</v>
      </c>
      <c r="D406">
        <f>LEN(Volumedata[[#This Row],[CLID]])</f>
        <v>7</v>
      </c>
      <c r="E406" t="s">
        <v>57</v>
      </c>
      <c r="F406" s="4" t="s">
        <v>898</v>
      </c>
      <c r="G406" s="4" t="s">
        <v>917</v>
      </c>
      <c r="H406" s="4" t="str">
        <f>VLOOKUP(Volumedata[[#This Row],[Date]],Table1[#All],3,TRUE)</f>
        <v>Q2 2021</v>
      </c>
    </row>
    <row r="407" spans="1:8" x14ac:dyDescent="0.25">
      <c r="A407" s="1" t="s">
        <v>38</v>
      </c>
      <c r="B407" s="3">
        <v>44316</v>
      </c>
      <c r="C407">
        <v>1707</v>
      </c>
      <c r="D407">
        <f>LEN(Volumedata[[#This Row],[CLID]])</f>
        <v>7</v>
      </c>
      <c r="E407" t="s">
        <v>57</v>
      </c>
      <c r="F407" s="4" t="s">
        <v>898</v>
      </c>
      <c r="G407" s="4" t="s">
        <v>917</v>
      </c>
      <c r="H407" s="4" t="str">
        <f>VLOOKUP(Volumedata[[#This Row],[Date]],Table1[#All],3,TRUE)</f>
        <v>Q2 2021</v>
      </c>
    </row>
    <row r="408" spans="1:8" x14ac:dyDescent="0.25">
      <c r="A408" s="1" t="s">
        <v>38</v>
      </c>
      <c r="B408" s="3">
        <v>44286</v>
      </c>
      <c r="C408">
        <v>1404</v>
      </c>
      <c r="D408">
        <f>LEN(Volumedata[[#This Row],[CLID]])</f>
        <v>7</v>
      </c>
      <c r="E408" t="s">
        <v>57</v>
      </c>
      <c r="F408" s="4" t="s">
        <v>898</v>
      </c>
      <c r="G408" s="4" t="s">
        <v>918</v>
      </c>
      <c r="H408" s="4" t="str">
        <f>VLOOKUP(Volumedata[[#This Row],[Date]],Table1[#All],3,TRUE)</f>
        <v>Q1 2021</v>
      </c>
    </row>
    <row r="409" spans="1:8" x14ac:dyDescent="0.25">
      <c r="A409" s="1" t="s">
        <v>38</v>
      </c>
      <c r="B409" s="3">
        <v>44255</v>
      </c>
      <c r="C409">
        <v>1252</v>
      </c>
      <c r="D409">
        <f>LEN(Volumedata[[#This Row],[CLID]])</f>
        <v>7</v>
      </c>
      <c r="E409" t="s">
        <v>57</v>
      </c>
      <c r="F409" s="4" t="s">
        <v>898</v>
      </c>
      <c r="G409" s="4" t="s">
        <v>918</v>
      </c>
      <c r="H409" s="4" t="str">
        <f>VLOOKUP(Volumedata[[#This Row],[Date]],Table1[#All],3,TRUE)</f>
        <v>Q1 2021</v>
      </c>
    </row>
    <row r="410" spans="1:8" x14ac:dyDescent="0.25">
      <c r="A410" s="1" t="s">
        <v>38</v>
      </c>
      <c r="B410" s="3">
        <v>44227</v>
      </c>
      <c r="C410">
        <v>1119</v>
      </c>
      <c r="D410">
        <f>LEN(Volumedata[[#This Row],[CLID]])</f>
        <v>7</v>
      </c>
      <c r="E410" t="s">
        <v>57</v>
      </c>
      <c r="F410" s="4" t="s">
        <v>898</v>
      </c>
      <c r="G410" s="4" t="s">
        <v>918</v>
      </c>
      <c r="H410" s="4" t="str">
        <f>VLOOKUP(Volumedata[[#This Row],[Date]],Table1[#All],3,TRUE)</f>
        <v>Q1 2021</v>
      </c>
    </row>
    <row r="411" spans="1:8" x14ac:dyDescent="0.25">
      <c r="A411" s="1" t="s">
        <v>13</v>
      </c>
      <c r="B411" s="3">
        <v>43861</v>
      </c>
      <c r="C411">
        <v>318</v>
      </c>
      <c r="D411">
        <f>LEN(Volumedata[[#This Row],[CLID]])</f>
        <v>7</v>
      </c>
      <c r="E411" t="s">
        <v>56</v>
      </c>
      <c r="F411" s="4" t="s">
        <v>907</v>
      </c>
      <c r="G411" s="4" t="s">
        <v>913</v>
      </c>
      <c r="H411" s="4" t="str">
        <f>VLOOKUP(Volumedata[[#This Row],[Date]],Table1[#All],3,TRUE)</f>
        <v>Q1 2020</v>
      </c>
    </row>
    <row r="412" spans="1:8" x14ac:dyDescent="0.25">
      <c r="A412" s="1" t="s">
        <v>13</v>
      </c>
      <c r="B412" s="3">
        <v>43890</v>
      </c>
      <c r="C412">
        <v>453</v>
      </c>
      <c r="D412">
        <f>LEN(Volumedata[[#This Row],[CLID]])</f>
        <v>7</v>
      </c>
      <c r="E412" t="s">
        <v>56</v>
      </c>
      <c r="F412" s="4" t="s">
        <v>907</v>
      </c>
      <c r="G412" s="4" t="s">
        <v>913</v>
      </c>
      <c r="H412" s="4" t="str">
        <f>VLOOKUP(Volumedata[[#This Row],[Date]],Table1[#All],3,TRUE)</f>
        <v>Q1 2020</v>
      </c>
    </row>
    <row r="413" spans="1:8" x14ac:dyDescent="0.25">
      <c r="A413" s="1" t="s">
        <v>13</v>
      </c>
      <c r="B413" s="3">
        <v>43921</v>
      </c>
      <c r="C413">
        <v>411</v>
      </c>
      <c r="D413">
        <f>LEN(Volumedata[[#This Row],[CLID]])</f>
        <v>7</v>
      </c>
      <c r="E413" t="s">
        <v>56</v>
      </c>
      <c r="F413" s="4" t="s">
        <v>907</v>
      </c>
      <c r="G413" s="4" t="s">
        <v>913</v>
      </c>
      <c r="H413" s="4" t="str">
        <f>VLOOKUP(Volumedata[[#This Row],[Date]],Table1[#All],3,TRUE)</f>
        <v>Q1 2020</v>
      </c>
    </row>
    <row r="414" spans="1:8" x14ac:dyDescent="0.25">
      <c r="A414" s="1" t="s">
        <v>13</v>
      </c>
      <c r="B414" s="3">
        <v>43951</v>
      </c>
      <c r="C414">
        <v>588</v>
      </c>
      <c r="D414">
        <f>LEN(Volumedata[[#This Row],[CLID]])</f>
        <v>7</v>
      </c>
      <c r="E414" t="s">
        <v>56</v>
      </c>
      <c r="F414" s="4" t="s">
        <v>907</v>
      </c>
      <c r="G414" s="4" t="s">
        <v>914</v>
      </c>
      <c r="H414" s="4" t="str">
        <f>VLOOKUP(Volumedata[[#This Row],[Date]],Table1[#All],3,TRUE)</f>
        <v>Q2 2020</v>
      </c>
    </row>
    <row r="415" spans="1:8" x14ac:dyDescent="0.25">
      <c r="A415" s="1" t="s">
        <v>13</v>
      </c>
      <c r="B415" s="3">
        <v>43982</v>
      </c>
      <c r="C415">
        <v>457</v>
      </c>
      <c r="D415">
        <f>LEN(Volumedata[[#This Row],[CLID]])</f>
        <v>7</v>
      </c>
      <c r="E415" t="s">
        <v>56</v>
      </c>
      <c r="F415" s="4" t="s">
        <v>907</v>
      </c>
      <c r="G415" s="4" t="s">
        <v>914</v>
      </c>
      <c r="H415" s="4" t="str">
        <f>VLOOKUP(Volumedata[[#This Row],[Date]],Table1[#All],3,TRUE)</f>
        <v>Q2 2020</v>
      </c>
    </row>
    <row r="416" spans="1:8" x14ac:dyDescent="0.25">
      <c r="A416" s="1" t="s">
        <v>13</v>
      </c>
      <c r="B416" s="3">
        <v>44012</v>
      </c>
      <c r="C416">
        <v>410</v>
      </c>
      <c r="D416">
        <f>LEN(Volumedata[[#This Row],[CLID]])</f>
        <v>7</v>
      </c>
      <c r="E416" t="s">
        <v>56</v>
      </c>
      <c r="F416" s="4" t="s">
        <v>907</v>
      </c>
      <c r="G416" s="4" t="s">
        <v>914</v>
      </c>
      <c r="H416" s="4" t="str">
        <f>VLOOKUP(Volumedata[[#This Row],[Date]],Table1[#All],3,TRUE)</f>
        <v>Q2 2020</v>
      </c>
    </row>
    <row r="417" spans="1:8" x14ac:dyDescent="0.25">
      <c r="A417" s="1" t="s">
        <v>13</v>
      </c>
      <c r="B417" s="3">
        <v>44043</v>
      </c>
      <c r="C417">
        <v>273</v>
      </c>
      <c r="D417">
        <f>LEN(Volumedata[[#This Row],[CLID]])</f>
        <v>7</v>
      </c>
      <c r="E417" t="s">
        <v>56</v>
      </c>
      <c r="F417" s="4" t="s">
        <v>907</v>
      </c>
      <c r="G417" s="4" t="s">
        <v>915</v>
      </c>
      <c r="H417" s="4" t="str">
        <f>VLOOKUP(Volumedata[[#This Row],[Date]],Table1[#All],3,TRUE)</f>
        <v>Q3 2020</v>
      </c>
    </row>
    <row r="418" spans="1:8" x14ac:dyDescent="0.25">
      <c r="A418" s="1" t="s">
        <v>13</v>
      </c>
      <c r="B418" s="3">
        <v>44074</v>
      </c>
      <c r="C418">
        <v>317</v>
      </c>
      <c r="D418">
        <f>LEN(Volumedata[[#This Row],[CLID]])</f>
        <v>7</v>
      </c>
      <c r="E418" t="s">
        <v>56</v>
      </c>
      <c r="F418" s="4" t="s">
        <v>907</v>
      </c>
      <c r="G418" s="4" t="s">
        <v>915</v>
      </c>
      <c r="H418" s="4" t="str">
        <f>VLOOKUP(Volumedata[[#This Row],[Date]],Table1[#All],3,TRUE)</f>
        <v>Q3 2020</v>
      </c>
    </row>
    <row r="419" spans="1:8" x14ac:dyDescent="0.25">
      <c r="A419" s="1" t="s">
        <v>13</v>
      </c>
      <c r="B419" s="3">
        <v>44104</v>
      </c>
      <c r="C419">
        <v>233</v>
      </c>
      <c r="D419">
        <f>LEN(Volumedata[[#This Row],[CLID]])</f>
        <v>7</v>
      </c>
      <c r="E419" t="s">
        <v>56</v>
      </c>
      <c r="F419" s="4" t="s">
        <v>907</v>
      </c>
      <c r="G419" s="4" t="s">
        <v>915</v>
      </c>
      <c r="H419" s="4" t="str">
        <f>VLOOKUP(Volumedata[[#This Row],[Date]],Table1[#All],3,TRUE)</f>
        <v>Q3 2020</v>
      </c>
    </row>
    <row r="420" spans="1:8" x14ac:dyDescent="0.25">
      <c r="A420" s="1" t="s">
        <v>13</v>
      </c>
      <c r="B420" s="3">
        <v>44135</v>
      </c>
      <c r="C420">
        <v>367</v>
      </c>
      <c r="D420">
        <f>LEN(Volumedata[[#This Row],[CLID]])</f>
        <v>7</v>
      </c>
      <c r="E420" t="s">
        <v>56</v>
      </c>
      <c r="F420" s="4" t="s">
        <v>907</v>
      </c>
      <c r="G420" s="4" t="s">
        <v>916</v>
      </c>
      <c r="H420" s="4" t="str">
        <f>VLOOKUP(Volumedata[[#This Row],[Date]],Table1[#All],3,TRUE)</f>
        <v>Q4 2020</v>
      </c>
    </row>
    <row r="421" spans="1:8" x14ac:dyDescent="0.25">
      <c r="A421" s="1" t="s">
        <v>13</v>
      </c>
      <c r="B421" s="3">
        <v>44165</v>
      </c>
      <c r="C421">
        <v>322</v>
      </c>
      <c r="D421">
        <f>LEN(Volumedata[[#This Row],[CLID]])</f>
        <v>7</v>
      </c>
      <c r="E421" t="s">
        <v>56</v>
      </c>
      <c r="F421" s="4" t="s">
        <v>907</v>
      </c>
      <c r="G421" s="4" t="s">
        <v>916</v>
      </c>
      <c r="H421" s="4" t="str">
        <f>VLOOKUP(Volumedata[[#This Row],[Date]],Table1[#All],3,TRUE)</f>
        <v>Q4 2020</v>
      </c>
    </row>
    <row r="422" spans="1:8" x14ac:dyDescent="0.25">
      <c r="A422" s="1" t="s">
        <v>13</v>
      </c>
      <c r="B422" s="3">
        <v>44196</v>
      </c>
      <c r="C422">
        <v>407</v>
      </c>
      <c r="D422">
        <f>LEN(Volumedata[[#This Row],[CLID]])</f>
        <v>7</v>
      </c>
      <c r="E422" t="s">
        <v>56</v>
      </c>
      <c r="F422" s="4" t="s">
        <v>907</v>
      </c>
      <c r="G422" s="4" t="s">
        <v>916</v>
      </c>
      <c r="H422" s="4" t="str">
        <f>VLOOKUP(Volumedata[[#This Row],[Date]],Table1[#All],3,TRUE)</f>
        <v>Q4 2020</v>
      </c>
    </row>
    <row r="423" spans="1:8" x14ac:dyDescent="0.25">
      <c r="A423" s="1" t="s">
        <v>13</v>
      </c>
      <c r="B423" s="3">
        <v>44377</v>
      </c>
      <c r="C423">
        <v>409</v>
      </c>
      <c r="D423">
        <f>LEN(Volumedata[[#This Row],[CLID]])</f>
        <v>7</v>
      </c>
      <c r="E423" t="s">
        <v>56</v>
      </c>
      <c r="F423" s="4" t="s">
        <v>907</v>
      </c>
      <c r="G423" s="4" t="s">
        <v>917</v>
      </c>
      <c r="H423" s="4" t="str">
        <f>VLOOKUP(Volumedata[[#This Row],[Date]],Table1[#All],3,TRUE)</f>
        <v>Q2 2021</v>
      </c>
    </row>
    <row r="424" spans="1:8" x14ac:dyDescent="0.25">
      <c r="A424" s="1" t="s">
        <v>13</v>
      </c>
      <c r="B424" s="3">
        <v>44347</v>
      </c>
      <c r="C424">
        <v>459</v>
      </c>
      <c r="D424">
        <f>LEN(Volumedata[[#This Row],[CLID]])</f>
        <v>7</v>
      </c>
      <c r="E424" t="s">
        <v>56</v>
      </c>
      <c r="F424" s="4" t="s">
        <v>907</v>
      </c>
      <c r="G424" s="4" t="s">
        <v>917</v>
      </c>
      <c r="H424" s="4" t="str">
        <f>VLOOKUP(Volumedata[[#This Row],[Date]],Table1[#All],3,TRUE)</f>
        <v>Q2 2021</v>
      </c>
    </row>
    <row r="425" spans="1:8" x14ac:dyDescent="0.25">
      <c r="A425" s="1" t="s">
        <v>13</v>
      </c>
      <c r="B425" s="3">
        <v>44316</v>
      </c>
      <c r="C425">
        <v>591</v>
      </c>
      <c r="D425">
        <f>LEN(Volumedata[[#This Row],[CLID]])</f>
        <v>7</v>
      </c>
      <c r="E425" t="s">
        <v>56</v>
      </c>
      <c r="F425" s="4" t="s">
        <v>907</v>
      </c>
      <c r="G425" s="4" t="s">
        <v>917</v>
      </c>
      <c r="H425" s="4" t="str">
        <f>VLOOKUP(Volumedata[[#This Row],[Date]],Table1[#All],3,TRUE)</f>
        <v>Q2 2021</v>
      </c>
    </row>
    <row r="426" spans="1:8" x14ac:dyDescent="0.25">
      <c r="A426" s="1" t="s">
        <v>13</v>
      </c>
      <c r="B426" s="3">
        <v>44286</v>
      </c>
      <c r="C426">
        <v>421</v>
      </c>
      <c r="D426">
        <f>LEN(Volumedata[[#This Row],[CLID]])</f>
        <v>7</v>
      </c>
      <c r="E426" t="s">
        <v>56</v>
      </c>
      <c r="F426" s="4" t="s">
        <v>907</v>
      </c>
      <c r="G426" s="4" t="s">
        <v>918</v>
      </c>
      <c r="H426" s="4" t="str">
        <f>VLOOKUP(Volumedata[[#This Row],[Date]],Table1[#All],3,TRUE)</f>
        <v>Q1 2021</v>
      </c>
    </row>
    <row r="427" spans="1:8" x14ac:dyDescent="0.25">
      <c r="A427" s="1" t="s">
        <v>13</v>
      </c>
      <c r="B427" s="3">
        <v>44255</v>
      </c>
      <c r="C427">
        <v>456</v>
      </c>
      <c r="D427">
        <f>LEN(Volumedata[[#This Row],[CLID]])</f>
        <v>7</v>
      </c>
      <c r="E427" t="s">
        <v>56</v>
      </c>
      <c r="F427" s="4" t="s">
        <v>907</v>
      </c>
      <c r="G427" s="4" t="s">
        <v>918</v>
      </c>
      <c r="H427" s="4" t="str">
        <f>VLOOKUP(Volumedata[[#This Row],[Date]],Table1[#All],3,TRUE)</f>
        <v>Q1 2021</v>
      </c>
    </row>
    <row r="428" spans="1:8" x14ac:dyDescent="0.25">
      <c r="A428" s="1" t="s">
        <v>13</v>
      </c>
      <c r="B428" s="3">
        <v>44227</v>
      </c>
      <c r="C428">
        <v>316</v>
      </c>
      <c r="D428">
        <f>LEN(Volumedata[[#This Row],[CLID]])</f>
        <v>7</v>
      </c>
      <c r="E428" t="s">
        <v>56</v>
      </c>
      <c r="F428" s="4" t="s">
        <v>907</v>
      </c>
      <c r="G428" s="4" t="s">
        <v>918</v>
      </c>
      <c r="H428" s="4" t="str">
        <f>VLOOKUP(Volumedata[[#This Row],[Date]],Table1[#All],3,TRUE)</f>
        <v>Q1 2021</v>
      </c>
    </row>
    <row r="429" spans="1:8" x14ac:dyDescent="0.25">
      <c r="A429" s="1" t="s">
        <v>48</v>
      </c>
      <c r="B429" s="3">
        <v>43861</v>
      </c>
      <c r="C429">
        <v>1488</v>
      </c>
      <c r="D429">
        <f>LEN(Volumedata[[#This Row],[CLID]])</f>
        <v>7</v>
      </c>
      <c r="E429" t="s">
        <v>57</v>
      </c>
      <c r="F429" s="4" t="s">
        <v>898</v>
      </c>
      <c r="G429" s="4" t="s">
        <v>913</v>
      </c>
      <c r="H429" s="4" t="str">
        <f>VLOOKUP(Volumedata[[#This Row],[Date]],Table1[#All],3,TRUE)</f>
        <v>Q1 2020</v>
      </c>
    </row>
    <row r="430" spans="1:8" x14ac:dyDescent="0.25">
      <c r="A430" s="1" t="s">
        <v>48</v>
      </c>
      <c r="B430" s="3">
        <v>43890</v>
      </c>
      <c r="C430">
        <v>1674</v>
      </c>
      <c r="D430">
        <f>LEN(Volumedata[[#This Row],[CLID]])</f>
        <v>7</v>
      </c>
      <c r="E430" t="s">
        <v>57</v>
      </c>
      <c r="F430" s="4" t="s">
        <v>898</v>
      </c>
      <c r="G430" s="4" t="s">
        <v>913</v>
      </c>
      <c r="H430" s="4" t="str">
        <f>VLOOKUP(Volumedata[[#This Row],[Date]],Table1[#All],3,TRUE)</f>
        <v>Q1 2020</v>
      </c>
    </row>
    <row r="431" spans="1:8" x14ac:dyDescent="0.25">
      <c r="A431" s="1" t="s">
        <v>48</v>
      </c>
      <c r="B431" s="3">
        <v>43921</v>
      </c>
      <c r="C431">
        <v>1862</v>
      </c>
      <c r="D431">
        <f>LEN(Volumedata[[#This Row],[CLID]])</f>
        <v>7</v>
      </c>
      <c r="E431" t="s">
        <v>57</v>
      </c>
      <c r="F431" s="4" t="s">
        <v>898</v>
      </c>
      <c r="G431" s="4" t="s">
        <v>913</v>
      </c>
      <c r="H431" s="4" t="str">
        <f>VLOOKUP(Volumedata[[#This Row],[Date]],Table1[#All],3,TRUE)</f>
        <v>Q1 2020</v>
      </c>
    </row>
    <row r="432" spans="1:8" x14ac:dyDescent="0.25">
      <c r="A432" s="1" t="s">
        <v>48</v>
      </c>
      <c r="B432" s="3">
        <v>43951</v>
      </c>
      <c r="C432">
        <v>2231</v>
      </c>
      <c r="D432">
        <f>LEN(Volumedata[[#This Row],[CLID]])</f>
        <v>7</v>
      </c>
      <c r="E432" t="s">
        <v>57</v>
      </c>
      <c r="F432" s="4" t="s">
        <v>898</v>
      </c>
      <c r="G432" s="4" t="s">
        <v>914</v>
      </c>
      <c r="H432" s="4" t="str">
        <f>VLOOKUP(Volumedata[[#This Row],[Date]],Table1[#All],3,TRUE)</f>
        <v>Q2 2020</v>
      </c>
    </row>
    <row r="433" spans="1:8" x14ac:dyDescent="0.25">
      <c r="A433" s="1" t="s">
        <v>48</v>
      </c>
      <c r="B433" s="3">
        <v>43982</v>
      </c>
      <c r="C433">
        <v>2049</v>
      </c>
      <c r="D433">
        <f>LEN(Volumedata[[#This Row],[CLID]])</f>
        <v>7</v>
      </c>
      <c r="E433" t="s">
        <v>57</v>
      </c>
      <c r="F433" s="4" t="s">
        <v>898</v>
      </c>
      <c r="G433" s="4" t="s">
        <v>914</v>
      </c>
      <c r="H433" s="4" t="str">
        <f>VLOOKUP(Volumedata[[#This Row],[Date]],Table1[#All],3,TRUE)</f>
        <v>Q2 2020</v>
      </c>
    </row>
    <row r="434" spans="1:8" x14ac:dyDescent="0.25">
      <c r="A434" s="1" t="s">
        <v>48</v>
      </c>
      <c r="B434" s="3">
        <v>44012</v>
      </c>
      <c r="C434">
        <v>1489</v>
      </c>
      <c r="D434">
        <f>LEN(Volumedata[[#This Row],[CLID]])</f>
        <v>7</v>
      </c>
      <c r="E434" t="s">
        <v>57</v>
      </c>
      <c r="F434" s="4" t="s">
        <v>898</v>
      </c>
      <c r="G434" s="4" t="s">
        <v>914</v>
      </c>
      <c r="H434" s="4" t="str">
        <f>VLOOKUP(Volumedata[[#This Row],[Date]],Table1[#All],3,TRUE)</f>
        <v>Q2 2020</v>
      </c>
    </row>
    <row r="435" spans="1:8" x14ac:dyDescent="0.25">
      <c r="A435" s="1" t="s">
        <v>48</v>
      </c>
      <c r="B435" s="3">
        <v>44043</v>
      </c>
      <c r="C435">
        <v>1301</v>
      </c>
      <c r="D435">
        <f>LEN(Volumedata[[#This Row],[CLID]])</f>
        <v>7</v>
      </c>
      <c r="E435" t="s">
        <v>57</v>
      </c>
      <c r="F435" s="4" t="s">
        <v>898</v>
      </c>
      <c r="G435" s="4" t="s">
        <v>915</v>
      </c>
      <c r="H435" s="4" t="str">
        <f>VLOOKUP(Volumedata[[#This Row],[Date]],Table1[#All],3,TRUE)</f>
        <v>Q3 2020</v>
      </c>
    </row>
    <row r="436" spans="1:8" x14ac:dyDescent="0.25">
      <c r="A436" s="1" t="s">
        <v>48</v>
      </c>
      <c r="B436" s="3">
        <v>44074</v>
      </c>
      <c r="C436">
        <v>1118</v>
      </c>
      <c r="D436">
        <f>LEN(Volumedata[[#This Row],[CLID]])</f>
        <v>7</v>
      </c>
      <c r="E436" t="s">
        <v>57</v>
      </c>
      <c r="F436" s="4" t="s">
        <v>898</v>
      </c>
      <c r="G436" s="4" t="s">
        <v>915</v>
      </c>
      <c r="H436" s="4" t="str">
        <f>VLOOKUP(Volumedata[[#This Row],[Date]],Table1[#All],3,TRUE)</f>
        <v>Q3 2020</v>
      </c>
    </row>
    <row r="437" spans="1:8" x14ac:dyDescent="0.25">
      <c r="A437" s="1" t="s">
        <v>48</v>
      </c>
      <c r="B437" s="3">
        <v>44104</v>
      </c>
      <c r="C437">
        <v>1117</v>
      </c>
      <c r="D437">
        <f>LEN(Volumedata[[#This Row],[CLID]])</f>
        <v>7</v>
      </c>
      <c r="E437" t="s">
        <v>57</v>
      </c>
      <c r="F437" s="4" t="s">
        <v>898</v>
      </c>
      <c r="G437" s="4" t="s">
        <v>915</v>
      </c>
      <c r="H437" s="4" t="str">
        <f>VLOOKUP(Volumedata[[#This Row],[Date]],Table1[#All],3,TRUE)</f>
        <v>Q3 2020</v>
      </c>
    </row>
    <row r="438" spans="1:8" x14ac:dyDescent="0.25">
      <c r="A438" s="1" t="s">
        <v>48</v>
      </c>
      <c r="B438" s="3">
        <v>44135</v>
      </c>
      <c r="C438">
        <v>1301</v>
      </c>
      <c r="D438">
        <f>LEN(Volumedata[[#This Row],[CLID]])</f>
        <v>7</v>
      </c>
      <c r="E438" t="s">
        <v>57</v>
      </c>
      <c r="F438" s="4" t="s">
        <v>898</v>
      </c>
      <c r="G438" s="4" t="s">
        <v>916</v>
      </c>
      <c r="H438" s="4" t="str">
        <f>VLOOKUP(Volumedata[[#This Row],[Date]],Table1[#All],3,TRUE)</f>
        <v>Q4 2020</v>
      </c>
    </row>
    <row r="439" spans="1:8" x14ac:dyDescent="0.25">
      <c r="A439" s="1" t="s">
        <v>48</v>
      </c>
      <c r="B439" s="3">
        <v>44165</v>
      </c>
      <c r="C439">
        <v>1488</v>
      </c>
      <c r="D439">
        <f>LEN(Volumedata[[#This Row],[CLID]])</f>
        <v>7</v>
      </c>
      <c r="E439" t="s">
        <v>57</v>
      </c>
      <c r="F439" s="4" t="s">
        <v>898</v>
      </c>
      <c r="G439" s="4" t="s">
        <v>916</v>
      </c>
      <c r="H439" s="4" t="str">
        <f>VLOOKUP(Volumedata[[#This Row],[Date]],Table1[#All],3,TRUE)</f>
        <v>Q4 2020</v>
      </c>
    </row>
    <row r="440" spans="1:8" x14ac:dyDescent="0.25">
      <c r="A440" s="1" t="s">
        <v>48</v>
      </c>
      <c r="B440" s="3">
        <v>44196</v>
      </c>
      <c r="C440">
        <v>1489</v>
      </c>
      <c r="D440">
        <f>LEN(Volumedata[[#This Row],[CLID]])</f>
        <v>7</v>
      </c>
      <c r="E440" t="s">
        <v>57</v>
      </c>
      <c r="F440" s="4" t="s">
        <v>898</v>
      </c>
      <c r="G440" s="4" t="s">
        <v>916</v>
      </c>
      <c r="H440" s="4" t="str">
        <f>VLOOKUP(Volumedata[[#This Row],[Date]],Table1[#All],3,TRUE)</f>
        <v>Q4 2020</v>
      </c>
    </row>
    <row r="441" spans="1:8" x14ac:dyDescent="0.25">
      <c r="A441" s="1" t="s">
        <v>48</v>
      </c>
      <c r="B441" s="3">
        <v>44377</v>
      </c>
      <c r="C441">
        <v>1551</v>
      </c>
      <c r="D441">
        <f>LEN(Volumedata[[#This Row],[CLID]])</f>
        <v>7</v>
      </c>
      <c r="E441" t="s">
        <v>57</v>
      </c>
      <c r="F441" s="4" t="s">
        <v>898</v>
      </c>
      <c r="G441" s="4" t="s">
        <v>917</v>
      </c>
      <c r="H441" s="4" t="str">
        <f>VLOOKUP(Volumedata[[#This Row],[Date]],Table1[#All],3,TRUE)</f>
        <v>Q2 2021</v>
      </c>
    </row>
    <row r="442" spans="1:8" x14ac:dyDescent="0.25">
      <c r="A442" s="1" t="s">
        <v>48</v>
      </c>
      <c r="B442" s="3">
        <v>44347</v>
      </c>
      <c r="C442">
        <v>2067</v>
      </c>
      <c r="D442">
        <f>LEN(Volumedata[[#This Row],[CLID]])</f>
        <v>7</v>
      </c>
      <c r="E442" t="s">
        <v>57</v>
      </c>
      <c r="F442" s="4" t="s">
        <v>898</v>
      </c>
      <c r="G442" s="4" t="s">
        <v>917</v>
      </c>
      <c r="H442" s="4" t="str">
        <f>VLOOKUP(Volumedata[[#This Row],[Date]],Table1[#All],3,TRUE)</f>
        <v>Q2 2021</v>
      </c>
    </row>
    <row r="443" spans="1:8" x14ac:dyDescent="0.25">
      <c r="A443" s="1" t="s">
        <v>48</v>
      </c>
      <c r="B443" s="3">
        <v>44316</v>
      </c>
      <c r="C443">
        <v>2277</v>
      </c>
      <c r="D443">
        <f>LEN(Volumedata[[#This Row],[CLID]])</f>
        <v>7</v>
      </c>
      <c r="E443" t="s">
        <v>57</v>
      </c>
      <c r="F443" s="4" t="s">
        <v>898</v>
      </c>
      <c r="G443" s="4" t="s">
        <v>917</v>
      </c>
      <c r="H443" s="4" t="str">
        <f>VLOOKUP(Volumedata[[#This Row],[Date]],Table1[#All],3,TRUE)</f>
        <v>Q2 2021</v>
      </c>
    </row>
    <row r="444" spans="1:8" x14ac:dyDescent="0.25">
      <c r="A444" s="1" t="s">
        <v>48</v>
      </c>
      <c r="B444" s="3">
        <v>44286</v>
      </c>
      <c r="C444">
        <v>1854</v>
      </c>
      <c r="D444">
        <f>LEN(Volumedata[[#This Row],[CLID]])</f>
        <v>7</v>
      </c>
      <c r="E444" t="s">
        <v>57</v>
      </c>
      <c r="F444" s="4" t="s">
        <v>898</v>
      </c>
      <c r="G444" s="4" t="s">
        <v>918</v>
      </c>
      <c r="H444" s="4" t="str">
        <f>VLOOKUP(Volumedata[[#This Row],[Date]],Table1[#All],3,TRUE)</f>
        <v>Q1 2021</v>
      </c>
    </row>
    <row r="445" spans="1:8" x14ac:dyDescent="0.25">
      <c r="A445" s="1" t="s">
        <v>48</v>
      </c>
      <c r="B445" s="3">
        <v>44255</v>
      </c>
      <c r="C445">
        <v>1665</v>
      </c>
      <c r="D445">
        <f>LEN(Volumedata[[#This Row],[CLID]])</f>
        <v>7</v>
      </c>
      <c r="E445" t="s">
        <v>57</v>
      </c>
      <c r="F445" s="4" t="s">
        <v>898</v>
      </c>
      <c r="G445" s="4" t="s">
        <v>918</v>
      </c>
      <c r="H445" s="4" t="str">
        <f>VLOOKUP(Volumedata[[#This Row],[Date]],Table1[#All],3,TRUE)</f>
        <v>Q1 2021</v>
      </c>
    </row>
    <row r="446" spans="1:8" x14ac:dyDescent="0.25">
      <c r="A446" s="1" t="s">
        <v>48</v>
      </c>
      <c r="B446" s="3">
        <v>44227</v>
      </c>
      <c r="C446">
        <v>1516</v>
      </c>
      <c r="D446">
        <f>LEN(Volumedata[[#This Row],[CLID]])</f>
        <v>7</v>
      </c>
      <c r="E446" t="s">
        <v>57</v>
      </c>
      <c r="F446" s="4" t="s">
        <v>898</v>
      </c>
      <c r="G446" s="4" t="s">
        <v>918</v>
      </c>
      <c r="H446" s="4" t="str">
        <f>VLOOKUP(Volumedata[[#This Row],[Date]],Table1[#All],3,TRUE)</f>
        <v>Q1 2021</v>
      </c>
    </row>
    <row r="447" spans="1:8" x14ac:dyDescent="0.25">
      <c r="A447" s="1" t="s">
        <v>24</v>
      </c>
      <c r="B447" s="3">
        <v>43861</v>
      </c>
      <c r="C447">
        <v>644</v>
      </c>
      <c r="D447">
        <f>LEN(Volumedata[[#This Row],[CLID]])</f>
        <v>7</v>
      </c>
      <c r="E447" t="s">
        <v>56</v>
      </c>
      <c r="F447" s="4" t="s">
        <v>907</v>
      </c>
      <c r="G447" s="4" t="s">
        <v>913</v>
      </c>
      <c r="H447" s="4" t="str">
        <f>VLOOKUP(Volumedata[[#This Row],[Date]],Table1[#All],3,TRUE)</f>
        <v>Q1 2020</v>
      </c>
    </row>
    <row r="448" spans="1:8" x14ac:dyDescent="0.25">
      <c r="A448" s="1" t="s">
        <v>24</v>
      </c>
      <c r="B448" s="3">
        <v>43890</v>
      </c>
      <c r="C448">
        <v>814</v>
      </c>
      <c r="D448">
        <f>LEN(Volumedata[[#This Row],[CLID]])</f>
        <v>7</v>
      </c>
      <c r="E448" t="s">
        <v>56</v>
      </c>
      <c r="F448" s="4" t="s">
        <v>907</v>
      </c>
      <c r="G448" s="4" t="s">
        <v>913</v>
      </c>
      <c r="H448" s="4" t="str">
        <f>VLOOKUP(Volumedata[[#This Row],[Date]],Table1[#All],3,TRUE)</f>
        <v>Q1 2020</v>
      </c>
    </row>
    <row r="449" spans="1:8" x14ac:dyDescent="0.25">
      <c r="A449" s="1" t="s">
        <v>24</v>
      </c>
      <c r="B449" s="3">
        <v>43921</v>
      </c>
      <c r="C449">
        <v>814</v>
      </c>
      <c r="D449">
        <f>LEN(Volumedata[[#This Row],[CLID]])</f>
        <v>7</v>
      </c>
      <c r="E449" t="s">
        <v>56</v>
      </c>
      <c r="F449" s="4" t="s">
        <v>907</v>
      </c>
      <c r="G449" s="4" t="s">
        <v>913</v>
      </c>
      <c r="H449" s="4" t="str">
        <f>VLOOKUP(Volumedata[[#This Row],[Date]],Table1[#All],3,TRUE)</f>
        <v>Q1 2020</v>
      </c>
    </row>
    <row r="450" spans="1:8" x14ac:dyDescent="0.25">
      <c r="A450" s="1" t="s">
        <v>24</v>
      </c>
      <c r="B450" s="3">
        <v>43951</v>
      </c>
      <c r="C450">
        <v>1068</v>
      </c>
      <c r="D450">
        <f>LEN(Volumedata[[#This Row],[CLID]])</f>
        <v>7</v>
      </c>
      <c r="E450" t="s">
        <v>56</v>
      </c>
      <c r="F450" s="4" t="s">
        <v>907</v>
      </c>
      <c r="G450" s="4" t="s">
        <v>914</v>
      </c>
      <c r="H450" s="4" t="str">
        <f>VLOOKUP(Volumedata[[#This Row],[Date]],Table1[#All],3,TRUE)</f>
        <v>Q2 2020</v>
      </c>
    </row>
    <row r="451" spans="1:8" x14ac:dyDescent="0.25">
      <c r="A451" s="1" t="s">
        <v>24</v>
      </c>
      <c r="B451" s="3">
        <v>43982</v>
      </c>
      <c r="C451">
        <v>899</v>
      </c>
      <c r="D451">
        <f>LEN(Volumedata[[#This Row],[CLID]])</f>
        <v>7</v>
      </c>
      <c r="E451" t="s">
        <v>56</v>
      </c>
      <c r="F451" s="4" t="s">
        <v>907</v>
      </c>
      <c r="G451" s="4" t="s">
        <v>914</v>
      </c>
      <c r="H451" s="4" t="str">
        <f>VLOOKUP(Volumedata[[#This Row],[Date]],Table1[#All],3,TRUE)</f>
        <v>Q2 2020</v>
      </c>
    </row>
    <row r="452" spans="1:8" x14ac:dyDescent="0.25">
      <c r="A452" s="1" t="s">
        <v>24</v>
      </c>
      <c r="B452" s="3">
        <v>44012</v>
      </c>
      <c r="C452">
        <v>732</v>
      </c>
      <c r="D452">
        <f>LEN(Volumedata[[#This Row],[CLID]])</f>
        <v>7</v>
      </c>
      <c r="E452" t="s">
        <v>56</v>
      </c>
      <c r="F452" s="4" t="s">
        <v>907</v>
      </c>
      <c r="G452" s="4" t="s">
        <v>914</v>
      </c>
      <c r="H452" s="4" t="str">
        <f>VLOOKUP(Volumedata[[#This Row],[Date]],Table1[#All],3,TRUE)</f>
        <v>Q2 2020</v>
      </c>
    </row>
    <row r="453" spans="1:8" x14ac:dyDescent="0.25">
      <c r="A453" s="1" t="s">
        <v>24</v>
      </c>
      <c r="B453" s="3">
        <v>44043</v>
      </c>
      <c r="C453">
        <v>560</v>
      </c>
      <c r="D453">
        <f>LEN(Volumedata[[#This Row],[CLID]])</f>
        <v>7</v>
      </c>
      <c r="E453" t="s">
        <v>56</v>
      </c>
      <c r="F453" s="4" t="s">
        <v>907</v>
      </c>
      <c r="G453" s="4" t="s">
        <v>915</v>
      </c>
      <c r="H453" s="4" t="str">
        <f>VLOOKUP(Volumedata[[#This Row],[Date]],Table1[#All],3,TRUE)</f>
        <v>Q3 2020</v>
      </c>
    </row>
    <row r="454" spans="1:8" x14ac:dyDescent="0.25">
      <c r="A454" s="1" t="s">
        <v>24</v>
      </c>
      <c r="B454" s="3">
        <v>44074</v>
      </c>
      <c r="C454">
        <v>557</v>
      </c>
      <c r="D454">
        <f>LEN(Volumedata[[#This Row],[CLID]])</f>
        <v>7</v>
      </c>
      <c r="E454" t="s">
        <v>56</v>
      </c>
      <c r="F454" s="4" t="s">
        <v>907</v>
      </c>
      <c r="G454" s="4" t="s">
        <v>915</v>
      </c>
      <c r="H454" s="4" t="str">
        <f>VLOOKUP(Volumedata[[#This Row],[Date]],Table1[#All],3,TRUE)</f>
        <v>Q3 2020</v>
      </c>
    </row>
    <row r="455" spans="1:8" x14ac:dyDescent="0.25">
      <c r="A455" s="1" t="s">
        <v>24</v>
      </c>
      <c r="B455" s="3">
        <v>44104</v>
      </c>
      <c r="C455">
        <v>473</v>
      </c>
      <c r="D455">
        <f>LEN(Volumedata[[#This Row],[CLID]])</f>
        <v>7</v>
      </c>
      <c r="E455" t="s">
        <v>56</v>
      </c>
      <c r="F455" s="4" t="s">
        <v>907</v>
      </c>
      <c r="G455" s="4" t="s">
        <v>915</v>
      </c>
      <c r="H455" s="4" t="str">
        <f>VLOOKUP(Volumedata[[#This Row],[Date]],Table1[#All],3,TRUE)</f>
        <v>Q3 2020</v>
      </c>
    </row>
    <row r="456" spans="1:8" x14ac:dyDescent="0.25">
      <c r="A456" s="1" t="s">
        <v>24</v>
      </c>
      <c r="B456" s="3">
        <v>44135</v>
      </c>
      <c r="C456">
        <v>645</v>
      </c>
      <c r="D456">
        <f>LEN(Volumedata[[#This Row],[CLID]])</f>
        <v>7</v>
      </c>
      <c r="E456" t="s">
        <v>56</v>
      </c>
      <c r="F456" s="4" t="s">
        <v>907</v>
      </c>
      <c r="G456" s="4" t="s">
        <v>916</v>
      </c>
      <c r="H456" s="4" t="str">
        <f>VLOOKUP(Volumedata[[#This Row],[Date]],Table1[#All],3,TRUE)</f>
        <v>Q4 2020</v>
      </c>
    </row>
    <row r="457" spans="1:8" x14ac:dyDescent="0.25">
      <c r="A457" s="1" t="s">
        <v>24</v>
      </c>
      <c r="B457" s="3">
        <v>44165</v>
      </c>
      <c r="C457">
        <v>643</v>
      </c>
      <c r="D457">
        <f>LEN(Volumedata[[#This Row],[CLID]])</f>
        <v>7</v>
      </c>
      <c r="E457" t="s">
        <v>56</v>
      </c>
      <c r="F457" s="4" t="s">
        <v>907</v>
      </c>
      <c r="G457" s="4" t="s">
        <v>916</v>
      </c>
      <c r="H457" s="4" t="str">
        <f>VLOOKUP(Volumedata[[#This Row],[Date]],Table1[#All],3,TRUE)</f>
        <v>Q4 2020</v>
      </c>
    </row>
    <row r="458" spans="1:8" x14ac:dyDescent="0.25">
      <c r="A458" s="1" t="s">
        <v>24</v>
      </c>
      <c r="B458" s="3">
        <v>44196</v>
      </c>
      <c r="C458">
        <v>726</v>
      </c>
      <c r="D458">
        <f>LEN(Volumedata[[#This Row],[CLID]])</f>
        <v>7</v>
      </c>
      <c r="E458" t="s">
        <v>56</v>
      </c>
      <c r="F458" s="4" t="s">
        <v>907</v>
      </c>
      <c r="G458" s="4" t="s">
        <v>916</v>
      </c>
      <c r="H458" s="4" t="str">
        <f>VLOOKUP(Volumedata[[#This Row],[Date]],Table1[#All],3,TRUE)</f>
        <v>Q4 2020</v>
      </c>
    </row>
    <row r="459" spans="1:8" x14ac:dyDescent="0.25">
      <c r="A459" s="1" t="s">
        <v>24</v>
      </c>
      <c r="B459" s="3">
        <v>44377</v>
      </c>
      <c r="C459">
        <v>755</v>
      </c>
      <c r="D459">
        <f>LEN(Volumedata[[#This Row],[CLID]])</f>
        <v>7</v>
      </c>
      <c r="E459" t="s">
        <v>56</v>
      </c>
      <c r="F459" s="4" t="s">
        <v>907</v>
      </c>
      <c r="G459" s="4" t="s">
        <v>917</v>
      </c>
      <c r="H459" s="4" t="str">
        <f>VLOOKUP(Volumedata[[#This Row],[Date]],Table1[#All],3,TRUE)</f>
        <v>Q2 2021</v>
      </c>
    </row>
    <row r="460" spans="1:8" x14ac:dyDescent="0.25">
      <c r="A460" s="1" t="s">
        <v>24</v>
      </c>
      <c r="B460" s="3">
        <v>44347</v>
      </c>
      <c r="C460">
        <v>892</v>
      </c>
      <c r="D460">
        <f>LEN(Volumedata[[#This Row],[CLID]])</f>
        <v>7</v>
      </c>
      <c r="E460" t="s">
        <v>56</v>
      </c>
      <c r="F460" s="4" t="s">
        <v>907</v>
      </c>
      <c r="G460" s="4" t="s">
        <v>917</v>
      </c>
      <c r="H460" s="4" t="str">
        <f>VLOOKUP(Volumedata[[#This Row],[Date]],Table1[#All],3,TRUE)</f>
        <v>Q2 2021</v>
      </c>
    </row>
    <row r="461" spans="1:8" x14ac:dyDescent="0.25">
      <c r="A461" s="1" t="s">
        <v>24</v>
      </c>
      <c r="B461" s="3">
        <v>44316</v>
      </c>
      <c r="C461">
        <v>1125</v>
      </c>
      <c r="D461">
        <f>LEN(Volumedata[[#This Row],[CLID]])</f>
        <v>7</v>
      </c>
      <c r="E461" t="s">
        <v>56</v>
      </c>
      <c r="F461" s="4" t="s">
        <v>907</v>
      </c>
      <c r="G461" s="4" t="s">
        <v>917</v>
      </c>
      <c r="H461" s="4" t="str">
        <f>VLOOKUP(Volumedata[[#This Row],[Date]],Table1[#All],3,TRUE)</f>
        <v>Q2 2021</v>
      </c>
    </row>
    <row r="462" spans="1:8" x14ac:dyDescent="0.25">
      <c r="A462" s="1" t="s">
        <v>24</v>
      </c>
      <c r="B462" s="3">
        <v>44286</v>
      </c>
      <c r="C462">
        <v>828</v>
      </c>
      <c r="D462">
        <f>LEN(Volumedata[[#This Row],[CLID]])</f>
        <v>7</v>
      </c>
      <c r="E462" t="s">
        <v>56</v>
      </c>
      <c r="F462" s="4" t="s">
        <v>907</v>
      </c>
      <c r="G462" s="4" t="s">
        <v>918</v>
      </c>
      <c r="H462" s="4" t="str">
        <f>VLOOKUP(Volumedata[[#This Row],[Date]],Table1[#All],3,TRUE)</f>
        <v>Q1 2021</v>
      </c>
    </row>
    <row r="463" spans="1:8" x14ac:dyDescent="0.25">
      <c r="A463" s="1" t="s">
        <v>24</v>
      </c>
      <c r="B463" s="3">
        <v>44255</v>
      </c>
      <c r="C463">
        <v>855</v>
      </c>
      <c r="D463">
        <f>LEN(Volumedata[[#This Row],[CLID]])</f>
        <v>7</v>
      </c>
      <c r="E463" t="s">
        <v>56</v>
      </c>
      <c r="F463" s="4" t="s">
        <v>907</v>
      </c>
      <c r="G463" s="4" t="s">
        <v>918</v>
      </c>
      <c r="H463" s="4" t="str">
        <f>VLOOKUP(Volumedata[[#This Row],[Date]],Table1[#All],3,TRUE)</f>
        <v>Q1 2021</v>
      </c>
    </row>
    <row r="464" spans="1:8" x14ac:dyDescent="0.25">
      <c r="A464" s="1" t="s">
        <v>24</v>
      </c>
      <c r="B464" s="3">
        <v>44227</v>
      </c>
      <c r="C464">
        <v>668</v>
      </c>
      <c r="D464">
        <f>LEN(Volumedata[[#This Row],[CLID]])</f>
        <v>7</v>
      </c>
      <c r="E464" t="s">
        <v>56</v>
      </c>
      <c r="F464" s="4" t="s">
        <v>907</v>
      </c>
      <c r="G464" s="4" t="s">
        <v>918</v>
      </c>
      <c r="H464" s="4" t="str">
        <f>VLOOKUP(Volumedata[[#This Row],[Date]],Table1[#All],3,TRUE)</f>
        <v>Q1 2021</v>
      </c>
    </row>
    <row r="465" spans="1:8" x14ac:dyDescent="0.25">
      <c r="A465" s="1" t="s">
        <v>52</v>
      </c>
      <c r="B465" s="3">
        <v>43861</v>
      </c>
      <c r="C465">
        <v>6731</v>
      </c>
      <c r="D465">
        <f>LEN(Volumedata[[#This Row],[CLID]])</f>
        <v>7</v>
      </c>
      <c r="E465" t="s">
        <v>57</v>
      </c>
      <c r="F465" s="4" t="s">
        <v>898</v>
      </c>
      <c r="G465" s="4" t="s">
        <v>913</v>
      </c>
      <c r="H465" s="4" t="str">
        <f>VLOOKUP(Volumedata[[#This Row],[Date]],Table1[#All],3,TRUE)</f>
        <v>Q1 2020</v>
      </c>
    </row>
    <row r="466" spans="1:8" x14ac:dyDescent="0.25">
      <c r="A466" s="1" t="s">
        <v>52</v>
      </c>
      <c r="B466" s="3">
        <v>43890</v>
      </c>
      <c r="C466">
        <v>5312</v>
      </c>
      <c r="D466">
        <f>LEN(Volumedata[[#This Row],[CLID]])</f>
        <v>7</v>
      </c>
      <c r="E466" t="s">
        <v>57</v>
      </c>
      <c r="F466" s="4" t="s">
        <v>898</v>
      </c>
      <c r="G466" s="4" t="s">
        <v>913</v>
      </c>
      <c r="H466" s="4" t="str">
        <f>VLOOKUP(Volumedata[[#This Row],[Date]],Table1[#All],3,TRUE)</f>
        <v>Q1 2020</v>
      </c>
    </row>
    <row r="467" spans="1:8" x14ac:dyDescent="0.25">
      <c r="A467" s="1" t="s">
        <v>52</v>
      </c>
      <c r="B467" s="3">
        <v>43921</v>
      </c>
      <c r="C467">
        <v>8146</v>
      </c>
      <c r="D467">
        <f>LEN(Volumedata[[#This Row],[CLID]])</f>
        <v>7</v>
      </c>
      <c r="E467" t="s">
        <v>57</v>
      </c>
      <c r="F467" s="4" t="s">
        <v>898</v>
      </c>
      <c r="G467" s="4" t="s">
        <v>913</v>
      </c>
      <c r="H467" s="4" t="str">
        <f>VLOOKUP(Volumedata[[#This Row],[Date]],Table1[#All],3,TRUE)</f>
        <v>Q1 2020</v>
      </c>
    </row>
    <row r="468" spans="1:8" x14ac:dyDescent="0.25">
      <c r="A468" s="1" t="s">
        <v>52</v>
      </c>
      <c r="B468" s="3">
        <v>43951</v>
      </c>
      <c r="C468">
        <v>7438</v>
      </c>
      <c r="D468">
        <f>LEN(Volumedata[[#This Row],[CLID]])</f>
        <v>7</v>
      </c>
      <c r="E468" t="s">
        <v>57</v>
      </c>
      <c r="F468" s="4" t="s">
        <v>898</v>
      </c>
      <c r="G468" s="4" t="s">
        <v>914</v>
      </c>
      <c r="H468" s="4" t="str">
        <f>VLOOKUP(Volumedata[[#This Row],[Date]],Table1[#All],3,TRUE)</f>
        <v>Q2 2020</v>
      </c>
    </row>
    <row r="469" spans="1:8" x14ac:dyDescent="0.25">
      <c r="A469" s="1" t="s">
        <v>52</v>
      </c>
      <c r="B469" s="3">
        <v>43982</v>
      </c>
      <c r="C469">
        <v>8850</v>
      </c>
      <c r="D469">
        <f>LEN(Volumedata[[#This Row],[CLID]])</f>
        <v>7</v>
      </c>
      <c r="E469" t="s">
        <v>57</v>
      </c>
      <c r="F469" s="4" t="s">
        <v>898</v>
      </c>
      <c r="G469" s="4" t="s">
        <v>914</v>
      </c>
      <c r="H469" s="4" t="str">
        <f>VLOOKUP(Volumedata[[#This Row],[Date]],Table1[#All],3,TRUE)</f>
        <v>Q2 2020</v>
      </c>
    </row>
    <row r="470" spans="1:8" x14ac:dyDescent="0.25">
      <c r="A470" s="1" t="s">
        <v>52</v>
      </c>
      <c r="B470" s="3">
        <v>44012</v>
      </c>
      <c r="C470">
        <v>4608</v>
      </c>
      <c r="D470">
        <f>LEN(Volumedata[[#This Row],[CLID]])</f>
        <v>7</v>
      </c>
      <c r="E470" t="s">
        <v>57</v>
      </c>
      <c r="F470" s="4" t="s">
        <v>898</v>
      </c>
      <c r="G470" s="4" t="s">
        <v>914</v>
      </c>
      <c r="H470" s="4" t="str">
        <f>VLOOKUP(Volumedata[[#This Row],[Date]],Table1[#All],3,TRUE)</f>
        <v>Q2 2020</v>
      </c>
    </row>
    <row r="471" spans="1:8" x14ac:dyDescent="0.25">
      <c r="A471" s="1" t="s">
        <v>52</v>
      </c>
      <c r="B471" s="3">
        <v>44043</v>
      </c>
      <c r="C471">
        <v>6024</v>
      </c>
      <c r="D471">
        <f>LEN(Volumedata[[#This Row],[CLID]])</f>
        <v>7</v>
      </c>
      <c r="E471" t="s">
        <v>57</v>
      </c>
      <c r="F471" s="4" t="s">
        <v>898</v>
      </c>
      <c r="G471" s="4" t="s">
        <v>915</v>
      </c>
      <c r="H471" s="4" t="str">
        <f>VLOOKUP(Volumedata[[#This Row],[Date]],Table1[#All],3,TRUE)</f>
        <v>Q3 2020</v>
      </c>
    </row>
    <row r="472" spans="1:8" x14ac:dyDescent="0.25">
      <c r="A472" s="1" t="s">
        <v>52</v>
      </c>
      <c r="B472" s="3">
        <v>44074</v>
      </c>
      <c r="C472">
        <v>3188</v>
      </c>
      <c r="D472">
        <f>LEN(Volumedata[[#This Row],[CLID]])</f>
        <v>7</v>
      </c>
      <c r="E472" t="s">
        <v>57</v>
      </c>
      <c r="F472" s="4" t="s">
        <v>898</v>
      </c>
      <c r="G472" s="4" t="s">
        <v>915</v>
      </c>
      <c r="H472" s="4" t="str">
        <f>VLOOKUP(Volumedata[[#This Row],[Date]],Table1[#All],3,TRUE)</f>
        <v>Q3 2020</v>
      </c>
    </row>
    <row r="473" spans="1:8" x14ac:dyDescent="0.25">
      <c r="A473" s="1" t="s">
        <v>52</v>
      </c>
      <c r="B473" s="3">
        <v>44104</v>
      </c>
      <c r="C473">
        <v>5313</v>
      </c>
      <c r="D473">
        <f>LEN(Volumedata[[#This Row],[CLID]])</f>
        <v>7</v>
      </c>
      <c r="E473" t="s">
        <v>57</v>
      </c>
      <c r="F473" s="4" t="s">
        <v>898</v>
      </c>
      <c r="G473" s="4" t="s">
        <v>915</v>
      </c>
      <c r="H473" s="4" t="str">
        <f>VLOOKUP(Volumedata[[#This Row],[Date]],Table1[#All],3,TRUE)</f>
        <v>Q3 2020</v>
      </c>
    </row>
    <row r="474" spans="1:8" x14ac:dyDescent="0.25">
      <c r="A474" s="1" t="s">
        <v>52</v>
      </c>
      <c r="B474" s="3">
        <v>44135</v>
      </c>
      <c r="C474">
        <v>3897</v>
      </c>
      <c r="D474">
        <f>LEN(Volumedata[[#This Row],[CLID]])</f>
        <v>7</v>
      </c>
      <c r="E474" t="s">
        <v>57</v>
      </c>
      <c r="F474" s="4" t="s">
        <v>898</v>
      </c>
      <c r="G474" s="4" t="s">
        <v>916</v>
      </c>
      <c r="H474" s="4" t="str">
        <f>VLOOKUP(Volumedata[[#This Row],[Date]],Table1[#All],3,TRUE)</f>
        <v>Q4 2020</v>
      </c>
    </row>
    <row r="475" spans="1:8" x14ac:dyDescent="0.25">
      <c r="A475" s="1" t="s">
        <v>52</v>
      </c>
      <c r="B475" s="3">
        <v>44165</v>
      </c>
      <c r="C475">
        <v>6730</v>
      </c>
      <c r="D475">
        <f>LEN(Volumedata[[#This Row],[CLID]])</f>
        <v>7</v>
      </c>
      <c r="E475" t="s">
        <v>57</v>
      </c>
      <c r="F475" s="4" t="s">
        <v>898</v>
      </c>
      <c r="G475" s="4" t="s">
        <v>916</v>
      </c>
      <c r="H475" s="4" t="str">
        <f>VLOOKUP(Volumedata[[#This Row],[Date]],Table1[#All],3,TRUE)</f>
        <v>Q4 2020</v>
      </c>
    </row>
    <row r="476" spans="1:8" x14ac:dyDescent="0.25">
      <c r="A476" s="1" t="s">
        <v>52</v>
      </c>
      <c r="B476" s="3">
        <v>44196</v>
      </c>
      <c r="C476">
        <v>4607</v>
      </c>
      <c r="D476">
        <f>LEN(Volumedata[[#This Row],[CLID]])</f>
        <v>7</v>
      </c>
      <c r="E476" t="s">
        <v>57</v>
      </c>
      <c r="F476" s="4" t="s">
        <v>898</v>
      </c>
      <c r="G476" s="4" t="s">
        <v>916</v>
      </c>
      <c r="H476" s="4" t="str">
        <f>VLOOKUP(Volumedata[[#This Row],[Date]],Table1[#All],3,TRUE)</f>
        <v>Q4 2020</v>
      </c>
    </row>
    <row r="477" spans="1:8" x14ac:dyDescent="0.25">
      <c r="A477" s="1" t="s">
        <v>52</v>
      </c>
      <c r="B477" s="3">
        <v>44377</v>
      </c>
      <c r="C477">
        <v>4556</v>
      </c>
      <c r="D477">
        <f>LEN(Volumedata[[#This Row],[CLID]])</f>
        <v>7</v>
      </c>
      <c r="E477" t="s">
        <v>57</v>
      </c>
      <c r="F477" s="4" t="s">
        <v>898</v>
      </c>
      <c r="G477" s="4" t="s">
        <v>917</v>
      </c>
      <c r="H477" s="4" t="str">
        <f>VLOOKUP(Volumedata[[#This Row],[Date]],Table1[#All],3,TRUE)</f>
        <v>Q2 2021</v>
      </c>
    </row>
    <row r="478" spans="1:8" x14ac:dyDescent="0.25">
      <c r="A478" s="1" t="s">
        <v>52</v>
      </c>
      <c r="B478" s="3">
        <v>44347</v>
      </c>
      <c r="C478">
        <v>8806</v>
      </c>
      <c r="D478">
        <f>LEN(Volumedata[[#This Row],[CLID]])</f>
        <v>7</v>
      </c>
      <c r="E478" t="s">
        <v>57</v>
      </c>
      <c r="F478" s="4" t="s">
        <v>898</v>
      </c>
      <c r="G478" s="4" t="s">
        <v>917</v>
      </c>
      <c r="H478" s="4" t="str">
        <f>VLOOKUP(Volumedata[[#This Row],[Date]],Table1[#All],3,TRUE)</f>
        <v>Q2 2021</v>
      </c>
    </row>
    <row r="479" spans="1:8" x14ac:dyDescent="0.25">
      <c r="A479" s="1" t="s">
        <v>52</v>
      </c>
      <c r="B479" s="3">
        <v>44316</v>
      </c>
      <c r="C479">
        <v>7735</v>
      </c>
      <c r="D479">
        <f>LEN(Volumedata[[#This Row],[CLID]])</f>
        <v>7</v>
      </c>
      <c r="E479" t="s">
        <v>57</v>
      </c>
      <c r="F479" s="4" t="s">
        <v>898</v>
      </c>
      <c r="G479" s="4" t="s">
        <v>917</v>
      </c>
      <c r="H479" s="4" t="str">
        <f>VLOOKUP(Volumedata[[#This Row],[Date]],Table1[#All],3,TRUE)</f>
        <v>Q2 2021</v>
      </c>
    </row>
    <row r="480" spans="1:8" x14ac:dyDescent="0.25">
      <c r="A480" s="1" t="s">
        <v>52</v>
      </c>
      <c r="B480" s="3">
        <v>44286</v>
      </c>
      <c r="C480">
        <v>8064</v>
      </c>
      <c r="D480">
        <f>LEN(Volumedata[[#This Row],[CLID]])</f>
        <v>7</v>
      </c>
      <c r="E480" t="s">
        <v>57</v>
      </c>
      <c r="F480" s="4" t="s">
        <v>898</v>
      </c>
      <c r="G480" s="4" t="s">
        <v>918</v>
      </c>
      <c r="H480" s="4" t="str">
        <f>VLOOKUP(Volumedata[[#This Row],[Date]],Table1[#All],3,TRUE)</f>
        <v>Q1 2021</v>
      </c>
    </row>
    <row r="481" spans="1:8" x14ac:dyDescent="0.25">
      <c r="A481" s="1" t="s">
        <v>52</v>
      </c>
      <c r="B481" s="3">
        <v>44255</v>
      </c>
      <c r="C481">
        <v>5257</v>
      </c>
      <c r="D481">
        <f>LEN(Volumedata[[#This Row],[CLID]])</f>
        <v>7</v>
      </c>
      <c r="E481" t="s">
        <v>57</v>
      </c>
      <c r="F481" s="4" t="s">
        <v>898</v>
      </c>
      <c r="G481" s="4" t="s">
        <v>918</v>
      </c>
      <c r="H481" s="4" t="str">
        <f>VLOOKUP(Volumedata[[#This Row],[Date]],Table1[#All],3,TRUE)</f>
        <v>Q1 2021</v>
      </c>
    </row>
    <row r="482" spans="1:8" x14ac:dyDescent="0.25">
      <c r="A482" s="1" t="s">
        <v>52</v>
      </c>
      <c r="B482" s="3">
        <v>44227</v>
      </c>
      <c r="C482">
        <v>6996</v>
      </c>
      <c r="D482">
        <f>LEN(Volumedata[[#This Row],[CLID]])</f>
        <v>7</v>
      </c>
      <c r="E482" t="s">
        <v>57</v>
      </c>
      <c r="F482" s="4" t="s">
        <v>898</v>
      </c>
      <c r="G482" s="4" t="s">
        <v>918</v>
      </c>
      <c r="H482" s="4" t="str">
        <f>VLOOKUP(Volumedata[[#This Row],[Date]],Table1[#All],3,TRUE)</f>
        <v>Q1 2021</v>
      </c>
    </row>
    <row r="483" spans="1:8" x14ac:dyDescent="0.25">
      <c r="A483" s="1" t="s">
        <v>37</v>
      </c>
      <c r="B483" s="3">
        <v>43861</v>
      </c>
      <c r="C483">
        <v>1087</v>
      </c>
      <c r="D483">
        <f>LEN(Volumedata[[#This Row],[CLID]])</f>
        <v>7</v>
      </c>
      <c r="E483" t="s">
        <v>57</v>
      </c>
      <c r="F483" s="4" t="s">
        <v>898</v>
      </c>
      <c r="G483" s="4" t="s">
        <v>913</v>
      </c>
      <c r="H483" s="4" t="str">
        <f>VLOOKUP(Volumedata[[#This Row],[Date]],Table1[#All],3,TRUE)</f>
        <v>Q1 2020</v>
      </c>
    </row>
    <row r="484" spans="1:8" x14ac:dyDescent="0.25">
      <c r="A484" s="1" t="s">
        <v>37</v>
      </c>
      <c r="B484" s="3">
        <v>43890</v>
      </c>
      <c r="C484">
        <v>1224</v>
      </c>
      <c r="D484">
        <f>LEN(Volumedata[[#This Row],[CLID]])</f>
        <v>7</v>
      </c>
      <c r="E484" t="s">
        <v>57</v>
      </c>
      <c r="F484" s="4" t="s">
        <v>898</v>
      </c>
      <c r="G484" s="4" t="s">
        <v>913</v>
      </c>
      <c r="H484" s="4" t="str">
        <f>VLOOKUP(Volumedata[[#This Row],[Date]],Table1[#All],3,TRUE)</f>
        <v>Q1 2020</v>
      </c>
    </row>
    <row r="485" spans="1:8" x14ac:dyDescent="0.25">
      <c r="A485" s="1" t="s">
        <v>37</v>
      </c>
      <c r="B485" s="3">
        <v>43921</v>
      </c>
      <c r="C485">
        <v>1362</v>
      </c>
      <c r="D485">
        <f>LEN(Volumedata[[#This Row],[CLID]])</f>
        <v>7</v>
      </c>
      <c r="E485" t="s">
        <v>57</v>
      </c>
      <c r="F485" s="4" t="s">
        <v>898</v>
      </c>
      <c r="G485" s="4" t="s">
        <v>913</v>
      </c>
      <c r="H485" s="4" t="str">
        <f>VLOOKUP(Volumedata[[#This Row],[Date]],Table1[#All],3,TRUE)</f>
        <v>Q1 2020</v>
      </c>
    </row>
    <row r="486" spans="1:8" x14ac:dyDescent="0.25">
      <c r="A486" s="1" t="s">
        <v>37</v>
      </c>
      <c r="B486" s="3">
        <v>43951</v>
      </c>
      <c r="C486">
        <v>1633</v>
      </c>
      <c r="D486">
        <f>LEN(Volumedata[[#This Row],[CLID]])</f>
        <v>7</v>
      </c>
      <c r="E486" t="s">
        <v>57</v>
      </c>
      <c r="F486" s="4" t="s">
        <v>898</v>
      </c>
      <c r="G486" s="4" t="s">
        <v>914</v>
      </c>
      <c r="H486" s="4" t="str">
        <f>VLOOKUP(Volumedata[[#This Row],[Date]],Table1[#All],3,TRUE)</f>
        <v>Q2 2020</v>
      </c>
    </row>
    <row r="487" spans="1:8" x14ac:dyDescent="0.25">
      <c r="A487" s="1" t="s">
        <v>37</v>
      </c>
      <c r="B487" s="3">
        <v>43982</v>
      </c>
      <c r="C487">
        <v>1492</v>
      </c>
      <c r="D487">
        <f>LEN(Volumedata[[#This Row],[CLID]])</f>
        <v>7</v>
      </c>
      <c r="E487" t="s">
        <v>57</v>
      </c>
      <c r="F487" s="4" t="s">
        <v>898</v>
      </c>
      <c r="G487" s="4" t="s">
        <v>914</v>
      </c>
      <c r="H487" s="4" t="str">
        <f>VLOOKUP(Volumedata[[#This Row],[Date]],Table1[#All],3,TRUE)</f>
        <v>Q2 2020</v>
      </c>
    </row>
    <row r="488" spans="1:8" x14ac:dyDescent="0.25">
      <c r="A488" s="1" t="s">
        <v>37</v>
      </c>
      <c r="B488" s="3">
        <v>44012</v>
      </c>
      <c r="C488">
        <v>1091</v>
      </c>
      <c r="D488">
        <f>LEN(Volumedata[[#This Row],[CLID]])</f>
        <v>7</v>
      </c>
      <c r="E488" t="s">
        <v>57</v>
      </c>
      <c r="F488" s="4" t="s">
        <v>898</v>
      </c>
      <c r="G488" s="4" t="s">
        <v>914</v>
      </c>
      <c r="H488" s="4" t="str">
        <f>VLOOKUP(Volumedata[[#This Row],[Date]],Table1[#All],3,TRUE)</f>
        <v>Q2 2020</v>
      </c>
    </row>
    <row r="489" spans="1:8" x14ac:dyDescent="0.25">
      <c r="A489" s="1" t="s">
        <v>37</v>
      </c>
      <c r="B489" s="3">
        <v>44043</v>
      </c>
      <c r="C489">
        <v>950</v>
      </c>
      <c r="D489">
        <f>LEN(Volumedata[[#This Row],[CLID]])</f>
        <v>7</v>
      </c>
      <c r="E489" t="s">
        <v>57</v>
      </c>
      <c r="F489" s="4" t="s">
        <v>898</v>
      </c>
      <c r="G489" s="4" t="s">
        <v>915</v>
      </c>
      <c r="H489" s="4" t="str">
        <f>VLOOKUP(Volumedata[[#This Row],[Date]],Table1[#All],3,TRUE)</f>
        <v>Q3 2020</v>
      </c>
    </row>
    <row r="490" spans="1:8" x14ac:dyDescent="0.25">
      <c r="A490" s="1" t="s">
        <v>37</v>
      </c>
      <c r="B490" s="3">
        <v>44074</v>
      </c>
      <c r="C490">
        <v>818</v>
      </c>
      <c r="D490">
        <f>LEN(Volumedata[[#This Row],[CLID]])</f>
        <v>7</v>
      </c>
      <c r="E490" t="s">
        <v>57</v>
      </c>
      <c r="F490" s="4" t="s">
        <v>898</v>
      </c>
      <c r="G490" s="4" t="s">
        <v>915</v>
      </c>
      <c r="H490" s="4" t="str">
        <f>VLOOKUP(Volumedata[[#This Row],[Date]],Table1[#All],3,TRUE)</f>
        <v>Q3 2020</v>
      </c>
    </row>
    <row r="491" spans="1:8" x14ac:dyDescent="0.25">
      <c r="A491" s="1" t="s">
        <v>37</v>
      </c>
      <c r="B491" s="3">
        <v>44104</v>
      </c>
      <c r="C491">
        <v>820</v>
      </c>
      <c r="D491">
        <f>LEN(Volumedata[[#This Row],[CLID]])</f>
        <v>7</v>
      </c>
      <c r="E491" t="s">
        <v>57</v>
      </c>
      <c r="F491" s="4" t="s">
        <v>898</v>
      </c>
      <c r="G491" s="4" t="s">
        <v>915</v>
      </c>
      <c r="H491" s="4" t="str">
        <f>VLOOKUP(Volumedata[[#This Row],[Date]],Table1[#All],3,TRUE)</f>
        <v>Q3 2020</v>
      </c>
    </row>
    <row r="492" spans="1:8" x14ac:dyDescent="0.25">
      <c r="A492" s="1" t="s">
        <v>37</v>
      </c>
      <c r="B492" s="3">
        <v>44135</v>
      </c>
      <c r="C492">
        <v>954</v>
      </c>
      <c r="D492">
        <f>LEN(Volumedata[[#This Row],[CLID]])</f>
        <v>7</v>
      </c>
      <c r="E492" t="s">
        <v>57</v>
      </c>
      <c r="F492" s="4" t="s">
        <v>898</v>
      </c>
      <c r="G492" s="4" t="s">
        <v>916</v>
      </c>
      <c r="H492" s="4" t="str">
        <f>VLOOKUP(Volumedata[[#This Row],[Date]],Table1[#All],3,TRUE)</f>
        <v>Q4 2020</v>
      </c>
    </row>
    <row r="493" spans="1:8" x14ac:dyDescent="0.25">
      <c r="A493" s="1" t="s">
        <v>37</v>
      </c>
      <c r="B493" s="3">
        <v>44165</v>
      </c>
      <c r="C493">
        <v>1086</v>
      </c>
      <c r="D493">
        <f>LEN(Volumedata[[#This Row],[CLID]])</f>
        <v>7</v>
      </c>
      <c r="E493" t="s">
        <v>57</v>
      </c>
      <c r="F493" s="4" t="s">
        <v>898</v>
      </c>
      <c r="G493" s="4" t="s">
        <v>916</v>
      </c>
      <c r="H493" s="4" t="str">
        <f>VLOOKUP(Volumedata[[#This Row],[Date]],Table1[#All],3,TRUE)</f>
        <v>Q4 2020</v>
      </c>
    </row>
    <row r="494" spans="1:8" x14ac:dyDescent="0.25">
      <c r="A494" s="1" t="s">
        <v>37</v>
      </c>
      <c r="B494" s="3">
        <v>44196</v>
      </c>
      <c r="C494">
        <v>1091</v>
      </c>
      <c r="D494">
        <f>LEN(Volumedata[[#This Row],[CLID]])</f>
        <v>7</v>
      </c>
      <c r="E494" t="s">
        <v>57</v>
      </c>
      <c r="F494" s="4" t="s">
        <v>898</v>
      </c>
      <c r="G494" s="4" t="s">
        <v>916</v>
      </c>
      <c r="H494" s="4" t="str">
        <f>VLOOKUP(Volumedata[[#This Row],[Date]],Table1[#All],3,TRUE)</f>
        <v>Q4 2020</v>
      </c>
    </row>
    <row r="495" spans="1:8" x14ac:dyDescent="0.25">
      <c r="A495" s="1" t="s">
        <v>37</v>
      </c>
      <c r="B495" s="3">
        <v>44316</v>
      </c>
      <c r="C495">
        <v>1614</v>
      </c>
      <c r="D495">
        <f>LEN(Volumedata[[#This Row],[CLID]])</f>
        <v>7</v>
      </c>
      <c r="E495" t="s">
        <v>57</v>
      </c>
      <c r="F495" s="4" t="s">
        <v>898</v>
      </c>
      <c r="G495" s="4" t="s">
        <v>917</v>
      </c>
      <c r="H495" s="4" t="str">
        <f>VLOOKUP(Volumedata[[#This Row],[Date]],Table1[#All],3,TRUE)</f>
        <v>Q2 2021</v>
      </c>
    </row>
    <row r="496" spans="1:8" x14ac:dyDescent="0.25">
      <c r="A496" s="1" t="s">
        <v>37</v>
      </c>
      <c r="B496" s="3">
        <v>44286</v>
      </c>
      <c r="C496">
        <v>1426</v>
      </c>
      <c r="D496">
        <f>LEN(Volumedata[[#This Row],[CLID]])</f>
        <v>7</v>
      </c>
      <c r="E496" t="s">
        <v>57</v>
      </c>
      <c r="F496" s="4" t="s">
        <v>898</v>
      </c>
      <c r="G496" s="4" t="s">
        <v>918</v>
      </c>
      <c r="H496" s="4" t="str">
        <f>VLOOKUP(Volumedata[[#This Row],[Date]],Table1[#All],3,TRUE)</f>
        <v>Q1 2021</v>
      </c>
    </row>
    <row r="497" spans="1:8" x14ac:dyDescent="0.25">
      <c r="A497" s="1" t="s">
        <v>37</v>
      </c>
      <c r="B497" s="3">
        <v>44255</v>
      </c>
      <c r="C497">
        <v>1220</v>
      </c>
      <c r="D497">
        <f>LEN(Volumedata[[#This Row],[CLID]])</f>
        <v>7</v>
      </c>
      <c r="E497" t="s">
        <v>57</v>
      </c>
      <c r="F497" s="4" t="s">
        <v>898</v>
      </c>
      <c r="G497" s="4" t="s">
        <v>918</v>
      </c>
      <c r="H497" s="4" t="str">
        <f>VLOOKUP(Volumedata[[#This Row],[Date]],Table1[#All],3,TRUE)</f>
        <v>Q1 2021</v>
      </c>
    </row>
    <row r="498" spans="1:8" x14ac:dyDescent="0.25">
      <c r="A498" s="1" t="s">
        <v>37</v>
      </c>
      <c r="B498" s="3">
        <v>44227</v>
      </c>
      <c r="C498">
        <v>1113</v>
      </c>
      <c r="D498">
        <f>LEN(Volumedata[[#This Row],[CLID]])</f>
        <v>7</v>
      </c>
      <c r="E498" t="s">
        <v>57</v>
      </c>
      <c r="F498" s="4" t="s">
        <v>898</v>
      </c>
      <c r="G498" s="4" t="s">
        <v>918</v>
      </c>
      <c r="H498" s="4" t="str">
        <f>VLOOKUP(Volumedata[[#This Row],[Date]],Table1[#All],3,TRUE)</f>
        <v>Q1 2021</v>
      </c>
    </row>
    <row r="499" spans="1:8" x14ac:dyDescent="0.25">
      <c r="A499" s="1" t="s">
        <v>11</v>
      </c>
      <c r="B499" s="3">
        <v>43861</v>
      </c>
      <c r="C499">
        <v>303</v>
      </c>
      <c r="D499">
        <f>LEN(Volumedata[[#This Row],[CLID]])</f>
        <v>7</v>
      </c>
      <c r="E499" t="s">
        <v>55</v>
      </c>
      <c r="F499" s="4" t="s">
        <v>906</v>
      </c>
      <c r="G499" s="4" t="s">
        <v>913</v>
      </c>
      <c r="H499" s="4" t="str">
        <f>VLOOKUP(Volumedata[[#This Row],[Date]],Table1[#All],3,TRUE)</f>
        <v>Q1 2020</v>
      </c>
    </row>
    <row r="500" spans="1:8" x14ac:dyDescent="0.25">
      <c r="A500" s="1" t="s">
        <v>11</v>
      </c>
      <c r="B500" s="3">
        <v>43890</v>
      </c>
      <c r="C500">
        <v>304</v>
      </c>
      <c r="D500">
        <f>LEN(Volumedata[[#This Row],[CLID]])</f>
        <v>7</v>
      </c>
      <c r="E500" t="s">
        <v>55</v>
      </c>
      <c r="F500" s="4" t="s">
        <v>906</v>
      </c>
      <c r="G500" s="4" t="s">
        <v>913</v>
      </c>
      <c r="H500" s="4" t="str">
        <f>VLOOKUP(Volumedata[[#This Row],[Date]],Table1[#All],3,TRUE)</f>
        <v>Q1 2020</v>
      </c>
    </row>
    <row r="501" spans="1:8" x14ac:dyDescent="0.25">
      <c r="A501" s="1" t="s">
        <v>11</v>
      </c>
      <c r="B501" s="3">
        <v>43921</v>
      </c>
      <c r="C501">
        <v>375</v>
      </c>
      <c r="D501">
        <f>LEN(Volumedata[[#This Row],[CLID]])</f>
        <v>7</v>
      </c>
      <c r="E501" t="s">
        <v>55</v>
      </c>
      <c r="F501" s="4" t="s">
        <v>906</v>
      </c>
      <c r="G501" s="4" t="s">
        <v>913</v>
      </c>
      <c r="H501" s="4" t="str">
        <f>VLOOKUP(Volumedata[[#This Row],[Date]],Table1[#All],3,TRUE)</f>
        <v>Q1 2020</v>
      </c>
    </row>
    <row r="502" spans="1:8" x14ac:dyDescent="0.25">
      <c r="A502" s="1" t="s">
        <v>11</v>
      </c>
      <c r="B502" s="3">
        <v>43951</v>
      </c>
      <c r="C502">
        <v>407</v>
      </c>
      <c r="D502">
        <f>LEN(Volumedata[[#This Row],[CLID]])</f>
        <v>7</v>
      </c>
      <c r="E502" t="s">
        <v>55</v>
      </c>
      <c r="F502" s="4" t="s">
        <v>906</v>
      </c>
      <c r="G502" s="4" t="s">
        <v>914</v>
      </c>
      <c r="H502" s="4" t="str">
        <f>VLOOKUP(Volumedata[[#This Row],[Date]],Table1[#All],3,TRUE)</f>
        <v>Q2 2020</v>
      </c>
    </row>
    <row r="503" spans="1:8" x14ac:dyDescent="0.25">
      <c r="A503" s="1" t="s">
        <v>11</v>
      </c>
      <c r="B503" s="3">
        <v>43982</v>
      </c>
      <c r="C503">
        <v>405</v>
      </c>
      <c r="D503">
        <f>LEN(Volumedata[[#This Row],[CLID]])</f>
        <v>7</v>
      </c>
      <c r="E503" t="s">
        <v>55</v>
      </c>
      <c r="F503" s="4" t="s">
        <v>906</v>
      </c>
      <c r="G503" s="4" t="s">
        <v>914</v>
      </c>
      <c r="H503" s="4" t="str">
        <f>VLOOKUP(Volumedata[[#This Row],[Date]],Table1[#All],3,TRUE)</f>
        <v>Q2 2020</v>
      </c>
    </row>
    <row r="504" spans="1:8" x14ac:dyDescent="0.25">
      <c r="A504" s="1" t="s">
        <v>11</v>
      </c>
      <c r="B504" s="3">
        <v>44012</v>
      </c>
      <c r="C504">
        <v>267</v>
      </c>
      <c r="D504">
        <f>LEN(Volumedata[[#This Row],[CLID]])</f>
        <v>7</v>
      </c>
      <c r="E504" t="s">
        <v>55</v>
      </c>
      <c r="F504" s="4" t="s">
        <v>906</v>
      </c>
      <c r="G504" s="4" t="s">
        <v>914</v>
      </c>
      <c r="H504" s="4" t="str">
        <f>VLOOKUP(Volumedata[[#This Row],[Date]],Table1[#All],3,TRUE)</f>
        <v>Q2 2020</v>
      </c>
    </row>
    <row r="505" spans="1:8" x14ac:dyDescent="0.25">
      <c r="A505" s="1" t="s">
        <v>11</v>
      </c>
      <c r="B505" s="3">
        <v>44043</v>
      </c>
      <c r="C505">
        <v>264</v>
      </c>
      <c r="D505">
        <f>LEN(Volumedata[[#This Row],[CLID]])</f>
        <v>7</v>
      </c>
      <c r="E505" t="s">
        <v>55</v>
      </c>
      <c r="F505" s="4" t="s">
        <v>906</v>
      </c>
      <c r="G505" s="4" t="s">
        <v>915</v>
      </c>
      <c r="H505" s="4" t="str">
        <f>VLOOKUP(Volumedata[[#This Row],[Date]],Table1[#All],3,TRUE)</f>
        <v>Q3 2020</v>
      </c>
    </row>
    <row r="506" spans="1:8" x14ac:dyDescent="0.25">
      <c r="A506" s="1" t="s">
        <v>11</v>
      </c>
      <c r="B506" s="3">
        <v>44074</v>
      </c>
      <c r="C506">
        <v>195</v>
      </c>
      <c r="D506">
        <f>LEN(Volumedata[[#This Row],[CLID]])</f>
        <v>7</v>
      </c>
      <c r="E506" t="s">
        <v>55</v>
      </c>
      <c r="F506" s="4" t="s">
        <v>906</v>
      </c>
      <c r="G506" s="4" t="s">
        <v>915</v>
      </c>
      <c r="H506" s="4" t="str">
        <f>VLOOKUP(Volumedata[[#This Row],[Date]],Table1[#All],3,TRUE)</f>
        <v>Q3 2020</v>
      </c>
    </row>
    <row r="507" spans="1:8" x14ac:dyDescent="0.25">
      <c r="A507" s="1" t="s">
        <v>11</v>
      </c>
      <c r="B507" s="3">
        <v>44104</v>
      </c>
      <c r="C507">
        <v>232</v>
      </c>
      <c r="D507">
        <f>LEN(Volumedata[[#This Row],[CLID]])</f>
        <v>7</v>
      </c>
      <c r="E507" t="s">
        <v>55</v>
      </c>
      <c r="F507" s="4" t="s">
        <v>906</v>
      </c>
      <c r="G507" s="4" t="s">
        <v>915</v>
      </c>
      <c r="H507" s="4" t="str">
        <f>VLOOKUP(Volumedata[[#This Row],[Date]],Table1[#All],3,TRUE)</f>
        <v>Q3 2020</v>
      </c>
    </row>
    <row r="508" spans="1:8" x14ac:dyDescent="0.25">
      <c r="A508" s="1" t="s">
        <v>11</v>
      </c>
      <c r="B508" s="3">
        <v>44135</v>
      </c>
      <c r="C508">
        <v>233</v>
      </c>
      <c r="D508">
        <f>LEN(Volumedata[[#This Row],[CLID]])</f>
        <v>7</v>
      </c>
      <c r="E508" t="s">
        <v>55</v>
      </c>
      <c r="F508" s="4" t="s">
        <v>906</v>
      </c>
      <c r="G508" s="4" t="s">
        <v>916</v>
      </c>
      <c r="H508" s="4" t="str">
        <f>VLOOKUP(Volumedata[[#This Row],[Date]],Table1[#All],3,TRUE)</f>
        <v>Q4 2020</v>
      </c>
    </row>
    <row r="509" spans="1:8" x14ac:dyDescent="0.25">
      <c r="A509" s="1" t="s">
        <v>11</v>
      </c>
      <c r="B509" s="3">
        <v>44165</v>
      </c>
      <c r="C509">
        <v>306</v>
      </c>
      <c r="D509">
        <f>LEN(Volumedata[[#This Row],[CLID]])</f>
        <v>7</v>
      </c>
      <c r="E509" t="s">
        <v>55</v>
      </c>
      <c r="F509" s="4" t="s">
        <v>906</v>
      </c>
      <c r="G509" s="4" t="s">
        <v>916</v>
      </c>
      <c r="H509" s="4" t="str">
        <f>VLOOKUP(Volumedata[[#This Row],[Date]],Table1[#All],3,TRUE)</f>
        <v>Q4 2020</v>
      </c>
    </row>
    <row r="510" spans="1:8" x14ac:dyDescent="0.25">
      <c r="A510" s="1" t="s">
        <v>11</v>
      </c>
      <c r="B510" s="3">
        <v>44196</v>
      </c>
      <c r="C510">
        <v>267</v>
      </c>
      <c r="D510">
        <f>LEN(Volumedata[[#This Row],[CLID]])</f>
        <v>7</v>
      </c>
      <c r="E510" t="s">
        <v>55</v>
      </c>
      <c r="F510" s="4" t="s">
        <v>906</v>
      </c>
      <c r="G510" s="4" t="s">
        <v>916</v>
      </c>
      <c r="H510" s="4" t="str">
        <f>VLOOKUP(Volumedata[[#This Row],[Date]],Table1[#All],3,TRUE)</f>
        <v>Q4 2020</v>
      </c>
    </row>
    <row r="511" spans="1:8" x14ac:dyDescent="0.25">
      <c r="A511" s="1" t="s">
        <v>11</v>
      </c>
      <c r="B511" s="3">
        <v>44377</v>
      </c>
      <c r="C511">
        <v>261</v>
      </c>
      <c r="D511">
        <f>LEN(Volumedata[[#This Row],[CLID]])</f>
        <v>7</v>
      </c>
      <c r="E511" t="s">
        <v>55</v>
      </c>
      <c r="F511" s="4" t="s">
        <v>906</v>
      </c>
      <c r="G511" s="4" t="s">
        <v>917</v>
      </c>
      <c r="H511" s="4" t="str">
        <f>VLOOKUP(Volumedata[[#This Row],[Date]],Table1[#All],3,TRUE)</f>
        <v>Q2 2021</v>
      </c>
    </row>
    <row r="512" spans="1:8" x14ac:dyDescent="0.25">
      <c r="A512" s="1" t="s">
        <v>11</v>
      </c>
      <c r="B512" s="3">
        <v>44347</v>
      </c>
      <c r="C512">
        <v>405</v>
      </c>
      <c r="D512">
        <f>LEN(Volumedata[[#This Row],[CLID]])</f>
        <v>7</v>
      </c>
      <c r="E512" t="s">
        <v>55</v>
      </c>
      <c r="F512" s="4" t="s">
        <v>906</v>
      </c>
      <c r="G512" s="4" t="s">
        <v>917</v>
      </c>
      <c r="H512" s="4" t="str">
        <f>VLOOKUP(Volumedata[[#This Row],[Date]],Table1[#All],3,TRUE)</f>
        <v>Q2 2021</v>
      </c>
    </row>
    <row r="513" spans="1:8" x14ac:dyDescent="0.25">
      <c r="A513" s="1" t="s">
        <v>11</v>
      </c>
      <c r="B513" s="3">
        <v>44316</v>
      </c>
      <c r="C513">
        <v>422</v>
      </c>
      <c r="D513">
        <f>LEN(Volumedata[[#This Row],[CLID]])</f>
        <v>7</v>
      </c>
      <c r="E513" t="s">
        <v>55</v>
      </c>
      <c r="F513" s="4" t="s">
        <v>906</v>
      </c>
      <c r="G513" s="4" t="s">
        <v>917</v>
      </c>
      <c r="H513" s="4" t="str">
        <f>VLOOKUP(Volumedata[[#This Row],[Date]],Table1[#All],3,TRUE)</f>
        <v>Q2 2021</v>
      </c>
    </row>
    <row r="514" spans="1:8" x14ac:dyDescent="0.25">
      <c r="A514" s="1" t="s">
        <v>11</v>
      </c>
      <c r="B514" s="3">
        <v>44286</v>
      </c>
      <c r="C514">
        <v>390</v>
      </c>
      <c r="D514">
        <f>LEN(Volumedata[[#This Row],[CLID]])</f>
        <v>7</v>
      </c>
      <c r="E514" t="s">
        <v>55</v>
      </c>
      <c r="F514" s="4" t="s">
        <v>906</v>
      </c>
      <c r="G514" s="4" t="s">
        <v>918</v>
      </c>
      <c r="H514" s="4" t="str">
        <f>VLOOKUP(Volumedata[[#This Row],[Date]],Table1[#All],3,TRUE)</f>
        <v>Q1 2021</v>
      </c>
    </row>
    <row r="515" spans="1:8" x14ac:dyDescent="0.25">
      <c r="A515" s="1" t="s">
        <v>11</v>
      </c>
      <c r="B515" s="3">
        <v>44255</v>
      </c>
      <c r="C515">
        <v>304</v>
      </c>
      <c r="D515">
        <f>LEN(Volumedata[[#This Row],[CLID]])</f>
        <v>7</v>
      </c>
      <c r="E515" t="s">
        <v>55</v>
      </c>
      <c r="F515" s="4" t="s">
        <v>906</v>
      </c>
      <c r="G515" s="4" t="s">
        <v>918</v>
      </c>
      <c r="H515" s="4" t="str">
        <f>VLOOKUP(Volumedata[[#This Row],[Date]],Table1[#All],3,TRUE)</f>
        <v>Q1 2021</v>
      </c>
    </row>
    <row r="516" spans="1:8" x14ac:dyDescent="0.25">
      <c r="A516" s="1" t="s">
        <v>11</v>
      </c>
      <c r="B516" s="3">
        <v>44227</v>
      </c>
      <c r="C516">
        <v>302</v>
      </c>
      <c r="D516">
        <f>LEN(Volumedata[[#This Row],[CLID]])</f>
        <v>7</v>
      </c>
      <c r="E516" t="s">
        <v>55</v>
      </c>
      <c r="F516" s="4" t="s">
        <v>906</v>
      </c>
      <c r="G516" s="4" t="s">
        <v>918</v>
      </c>
      <c r="H516" s="4" t="str">
        <f>VLOOKUP(Volumedata[[#This Row],[Date]],Table1[#All],3,TRUE)</f>
        <v>Q1 2021</v>
      </c>
    </row>
    <row r="517" spans="1:8" x14ac:dyDescent="0.25">
      <c r="A517" s="1" t="s">
        <v>7</v>
      </c>
      <c r="B517" s="3">
        <v>43861</v>
      </c>
      <c r="C517">
        <v>30584</v>
      </c>
      <c r="D517">
        <f>LEN(Volumedata[[#This Row],[CLID]])</f>
        <v>7</v>
      </c>
      <c r="E517" t="s">
        <v>57</v>
      </c>
      <c r="F517" s="4" t="s">
        <v>898</v>
      </c>
      <c r="G517" s="4" t="s">
        <v>913</v>
      </c>
      <c r="H517" s="4" t="str">
        <f>VLOOKUP(Volumedata[[#This Row],[Date]],Table1[#All],3,TRUE)</f>
        <v>Q1 2020</v>
      </c>
    </row>
    <row r="518" spans="1:8" x14ac:dyDescent="0.25">
      <c r="A518" s="1" t="s">
        <v>7</v>
      </c>
      <c r="B518" s="3">
        <v>43890</v>
      </c>
      <c r="C518">
        <v>27186</v>
      </c>
      <c r="D518">
        <f>LEN(Volumedata[[#This Row],[CLID]])</f>
        <v>7</v>
      </c>
      <c r="E518" t="s">
        <v>57</v>
      </c>
      <c r="F518" s="4" t="s">
        <v>898</v>
      </c>
      <c r="G518" s="4" t="s">
        <v>913</v>
      </c>
      <c r="H518" s="4" t="str">
        <f>VLOOKUP(Volumedata[[#This Row],[Date]],Table1[#All],3,TRUE)</f>
        <v>Q1 2020</v>
      </c>
    </row>
    <row r="519" spans="1:8" x14ac:dyDescent="0.25">
      <c r="A519" s="1" t="s">
        <v>7</v>
      </c>
      <c r="B519" s="3">
        <v>43921</v>
      </c>
      <c r="C519">
        <v>37383</v>
      </c>
      <c r="D519">
        <f>LEN(Volumedata[[#This Row],[CLID]])</f>
        <v>7</v>
      </c>
      <c r="E519" t="s">
        <v>57</v>
      </c>
      <c r="F519" s="4" t="s">
        <v>898</v>
      </c>
      <c r="G519" s="4" t="s">
        <v>913</v>
      </c>
      <c r="H519" s="4" t="str">
        <f>VLOOKUP(Volumedata[[#This Row],[Date]],Table1[#All],3,TRUE)</f>
        <v>Q1 2020</v>
      </c>
    </row>
    <row r="520" spans="1:8" x14ac:dyDescent="0.25">
      <c r="A520" s="1" t="s">
        <v>7</v>
      </c>
      <c r="B520" s="3">
        <v>43951</v>
      </c>
      <c r="C520">
        <v>37379</v>
      </c>
      <c r="D520">
        <f>LEN(Volumedata[[#This Row],[CLID]])</f>
        <v>7</v>
      </c>
      <c r="E520" t="s">
        <v>57</v>
      </c>
      <c r="F520" s="4" t="s">
        <v>898</v>
      </c>
      <c r="G520" s="4" t="s">
        <v>914</v>
      </c>
      <c r="H520" s="4" t="str">
        <f>VLOOKUP(Volumedata[[#This Row],[Date]],Table1[#All],3,TRUE)</f>
        <v>Q2 2020</v>
      </c>
    </row>
    <row r="521" spans="1:8" x14ac:dyDescent="0.25">
      <c r="A521" s="1" t="s">
        <v>7</v>
      </c>
      <c r="B521" s="3">
        <v>43982</v>
      </c>
      <c r="C521">
        <v>40779</v>
      </c>
      <c r="D521">
        <f>LEN(Volumedata[[#This Row],[CLID]])</f>
        <v>7</v>
      </c>
      <c r="E521" t="s">
        <v>57</v>
      </c>
      <c r="F521" s="4" t="s">
        <v>898</v>
      </c>
      <c r="G521" s="4" t="s">
        <v>914</v>
      </c>
      <c r="H521" s="4" t="str">
        <f>VLOOKUP(Volumedata[[#This Row],[Date]],Table1[#All],3,TRUE)</f>
        <v>Q2 2020</v>
      </c>
    </row>
    <row r="522" spans="1:8" x14ac:dyDescent="0.25">
      <c r="A522" s="1" t="s">
        <v>7</v>
      </c>
      <c r="B522" s="3">
        <v>44012</v>
      </c>
      <c r="C522">
        <v>23788</v>
      </c>
      <c r="D522">
        <f>LEN(Volumedata[[#This Row],[CLID]])</f>
        <v>7</v>
      </c>
      <c r="E522" t="s">
        <v>57</v>
      </c>
      <c r="F522" s="4" t="s">
        <v>898</v>
      </c>
      <c r="G522" s="4" t="s">
        <v>914</v>
      </c>
      <c r="H522" s="4" t="str">
        <f>VLOOKUP(Volumedata[[#This Row],[Date]],Table1[#All],3,TRUE)</f>
        <v>Q2 2020</v>
      </c>
    </row>
    <row r="523" spans="1:8" x14ac:dyDescent="0.25">
      <c r="A523" s="1" t="s">
        <v>7</v>
      </c>
      <c r="B523" s="3">
        <v>44043</v>
      </c>
      <c r="C523">
        <v>27188</v>
      </c>
      <c r="D523">
        <f>LEN(Volumedata[[#This Row],[CLID]])</f>
        <v>7</v>
      </c>
      <c r="E523" t="s">
        <v>57</v>
      </c>
      <c r="F523" s="4" t="s">
        <v>898</v>
      </c>
      <c r="G523" s="4" t="s">
        <v>915</v>
      </c>
      <c r="H523" s="4" t="str">
        <f>VLOOKUP(Volumedata[[#This Row],[Date]],Table1[#All],3,TRUE)</f>
        <v>Q3 2020</v>
      </c>
    </row>
    <row r="524" spans="1:8" x14ac:dyDescent="0.25">
      <c r="A524" s="1" t="s">
        <v>7</v>
      </c>
      <c r="B524" s="3">
        <v>44074</v>
      </c>
      <c r="C524">
        <v>16996</v>
      </c>
      <c r="D524">
        <f>LEN(Volumedata[[#This Row],[CLID]])</f>
        <v>7</v>
      </c>
      <c r="E524" t="s">
        <v>57</v>
      </c>
      <c r="F524" s="4" t="s">
        <v>898</v>
      </c>
      <c r="G524" s="4" t="s">
        <v>915</v>
      </c>
      <c r="H524" s="4" t="str">
        <f>VLOOKUP(Volumedata[[#This Row],[Date]],Table1[#All],3,TRUE)</f>
        <v>Q3 2020</v>
      </c>
    </row>
    <row r="525" spans="1:8" x14ac:dyDescent="0.25">
      <c r="A525" s="1" t="s">
        <v>7</v>
      </c>
      <c r="B525" s="3">
        <v>44104</v>
      </c>
      <c r="C525">
        <v>23792</v>
      </c>
      <c r="D525">
        <f>LEN(Volumedata[[#This Row],[CLID]])</f>
        <v>7</v>
      </c>
      <c r="E525" t="s">
        <v>57</v>
      </c>
      <c r="F525" s="4" t="s">
        <v>898</v>
      </c>
      <c r="G525" s="4" t="s">
        <v>915</v>
      </c>
      <c r="H525" s="4" t="str">
        <f>VLOOKUP(Volumedata[[#This Row],[Date]],Table1[#All],3,TRUE)</f>
        <v>Q3 2020</v>
      </c>
    </row>
    <row r="526" spans="1:8" x14ac:dyDescent="0.25">
      <c r="A526" s="1" t="s">
        <v>7</v>
      </c>
      <c r="B526" s="3">
        <v>44135</v>
      </c>
      <c r="C526">
        <v>20390</v>
      </c>
      <c r="D526">
        <f>LEN(Volumedata[[#This Row],[CLID]])</f>
        <v>7</v>
      </c>
      <c r="E526" t="s">
        <v>57</v>
      </c>
      <c r="F526" s="4" t="s">
        <v>898</v>
      </c>
      <c r="G526" s="4" t="s">
        <v>916</v>
      </c>
      <c r="H526" s="4" t="str">
        <f>VLOOKUP(Volumedata[[#This Row],[Date]],Table1[#All],3,TRUE)</f>
        <v>Q4 2020</v>
      </c>
    </row>
    <row r="527" spans="1:8" x14ac:dyDescent="0.25">
      <c r="A527" s="1" t="s">
        <v>7</v>
      </c>
      <c r="B527" s="3">
        <v>44165</v>
      </c>
      <c r="C527">
        <v>30586</v>
      </c>
      <c r="D527">
        <f>LEN(Volumedata[[#This Row],[CLID]])</f>
        <v>7</v>
      </c>
      <c r="E527" t="s">
        <v>57</v>
      </c>
      <c r="F527" s="4" t="s">
        <v>898</v>
      </c>
      <c r="G527" s="4" t="s">
        <v>916</v>
      </c>
      <c r="H527" s="4" t="str">
        <f>VLOOKUP(Volumedata[[#This Row],[Date]],Table1[#All],3,TRUE)</f>
        <v>Q4 2020</v>
      </c>
    </row>
    <row r="528" spans="1:8" x14ac:dyDescent="0.25">
      <c r="A528" s="1" t="s">
        <v>7</v>
      </c>
      <c r="B528" s="3">
        <v>44196</v>
      </c>
      <c r="C528">
        <v>23787</v>
      </c>
      <c r="D528">
        <f>LEN(Volumedata[[#This Row],[CLID]])</f>
        <v>7</v>
      </c>
      <c r="E528" t="s">
        <v>57</v>
      </c>
      <c r="F528" s="4" t="s">
        <v>898</v>
      </c>
      <c r="G528" s="4" t="s">
        <v>916</v>
      </c>
      <c r="H528" s="4" t="str">
        <f>VLOOKUP(Volumedata[[#This Row],[Date]],Table1[#All],3,TRUE)</f>
        <v>Q4 2020</v>
      </c>
    </row>
    <row r="529" spans="1:8" x14ac:dyDescent="0.25">
      <c r="A529" s="1" t="s">
        <v>7</v>
      </c>
      <c r="B529" s="3">
        <v>44377</v>
      </c>
      <c r="C529">
        <v>24737</v>
      </c>
      <c r="D529">
        <f>LEN(Volumedata[[#This Row],[CLID]])</f>
        <v>7</v>
      </c>
      <c r="E529" t="s">
        <v>57</v>
      </c>
      <c r="F529" s="4" t="s">
        <v>898</v>
      </c>
      <c r="G529" s="4" t="s">
        <v>917</v>
      </c>
      <c r="H529" s="4" t="str">
        <f>VLOOKUP(Volumedata[[#This Row],[Date]],Table1[#All],3,TRUE)</f>
        <v>Q2 2021</v>
      </c>
    </row>
    <row r="530" spans="1:8" x14ac:dyDescent="0.25">
      <c r="A530" s="1" t="s">
        <v>7</v>
      </c>
      <c r="B530" s="3">
        <v>44347</v>
      </c>
      <c r="C530">
        <v>41598</v>
      </c>
      <c r="D530">
        <f>LEN(Volumedata[[#This Row],[CLID]])</f>
        <v>7</v>
      </c>
      <c r="E530" t="s">
        <v>57</v>
      </c>
      <c r="F530" s="4" t="s">
        <v>898</v>
      </c>
      <c r="G530" s="4" t="s">
        <v>917</v>
      </c>
      <c r="H530" s="4" t="str">
        <f>VLOOKUP(Volumedata[[#This Row],[Date]],Table1[#All],3,TRUE)</f>
        <v>Q2 2021</v>
      </c>
    </row>
    <row r="531" spans="1:8" x14ac:dyDescent="0.25">
      <c r="A531" s="1" t="s">
        <v>7</v>
      </c>
      <c r="B531" s="3">
        <v>44316</v>
      </c>
      <c r="C531">
        <v>38878</v>
      </c>
      <c r="D531">
        <f>LEN(Volumedata[[#This Row],[CLID]])</f>
        <v>7</v>
      </c>
      <c r="E531" t="s">
        <v>57</v>
      </c>
      <c r="F531" s="4" t="s">
        <v>898</v>
      </c>
      <c r="G531" s="4" t="s">
        <v>917</v>
      </c>
      <c r="H531" s="4" t="str">
        <f>VLOOKUP(Volumedata[[#This Row],[Date]],Table1[#All],3,TRUE)</f>
        <v>Q2 2021</v>
      </c>
    </row>
    <row r="532" spans="1:8" x14ac:dyDescent="0.25">
      <c r="A532" s="1" t="s">
        <v>7</v>
      </c>
      <c r="B532" s="3">
        <v>44286</v>
      </c>
      <c r="C532">
        <v>39253</v>
      </c>
      <c r="D532">
        <f>LEN(Volumedata[[#This Row],[CLID]])</f>
        <v>7</v>
      </c>
      <c r="E532" t="s">
        <v>57</v>
      </c>
      <c r="F532" s="4" t="s">
        <v>898</v>
      </c>
      <c r="G532" s="4" t="s">
        <v>918</v>
      </c>
      <c r="H532" s="4" t="str">
        <f>VLOOKUP(Volumedata[[#This Row],[Date]],Table1[#All],3,TRUE)</f>
        <v>Q1 2021</v>
      </c>
    </row>
    <row r="533" spans="1:8" x14ac:dyDescent="0.25">
      <c r="A533" s="1" t="s">
        <v>7</v>
      </c>
      <c r="B533" s="3">
        <v>44255</v>
      </c>
      <c r="C533">
        <v>27048</v>
      </c>
      <c r="D533">
        <f>LEN(Volumedata[[#This Row],[CLID]])</f>
        <v>7</v>
      </c>
      <c r="E533" t="s">
        <v>57</v>
      </c>
      <c r="F533" s="4" t="s">
        <v>898</v>
      </c>
      <c r="G533" s="4" t="s">
        <v>918</v>
      </c>
      <c r="H533" s="4" t="str">
        <f>VLOOKUP(Volumedata[[#This Row],[Date]],Table1[#All],3,TRUE)</f>
        <v>Q1 2021</v>
      </c>
    </row>
    <row r="534" spans="1:8" x14ac:dyDescent="0.25">
      <c r="A534" s="1" t="s">
        <v>7</v>
      </c>
      <c r="B534" s="3">
        <v>44227</v>
      </c>
      <c r="C534">
        <v>32111</v>
      </c>
      <c r="D534">
        <f>LEN(Volumedata[[#This Row],[CLID]])</f>
        <v>7</v>
      </c>
      <c r="E534" t="s">
        <v>57</v>
      </c>
      <c r="F534" s="4" t="s">
        <v>898</v>
      </c>
      <c r="G534" s="4" t="s">
        <v>918</v>
      </c>
      <c r="H534" s="4" t="str">
        <f>VLOOKUP(Volumedata[[#This Row],[Date]],Table1[#All],3,TRUE)</f>
        <v>Q1 2021</v>
      </c>
    </row>
    <row r="535" spans="1:8" x14ac:dyDescent="0.25">
      <c r="A535" s="1" t="s">
        <v>31</v>
      </c>
      <c r="B535" s="3">
        <v>43861</v>
      </c>
      <c r="C535">
        <v>866</v>
      </c>
      <c r="D535">
        <f>LEN(Volumedata[[#This Row],[CLID]])</f>
        <v>7</v>
      </c>
      <c r="E535" t="s">
        <v>54</v>
      </c>
      <c r="F535" s="4" t="s">
        <v>900</v>
      </c>
      <c r="G535" s="4" t="s">
        <v>913</v>
      </c>
      <c r="H535" s="4" t="str">
        <f>VLOOKUP(Volumedata[[#This Row],[Date]],Table1[#All],3,TRUE)</f>
        <v>Q1 2020</v>
      </c>
    </row>
    <row r="536" spans="1:8" x14ac:dyDescent="0.25">
      <c r="A536" s="1" t="s">
        <v>31</v>
      </c>
      <c r="B536" s="3">
        <v>43890</v>
      </c>
      <c r="C536">
        <v>1101</v>
      </c>
      <c r="D536">
        <f>LEN(Volumedata[[#This Row],[CLID]])</f>
        <v>7</v>
      </c>
      <c r="E536" t="s">
        <v>54</v>
      </c>
      <c r="F536" s="4" t="s">
        <v>900</v>
      </c>
      <c r="G536" s="4" t="s">
        <v>913</v>
      </c>
      <c r="H536" s="4" t="str">
        <f>VLOOKUP(Volumedata[[#This Row],[Date]],Table1[#All],3,TRUE)</f>
        <v>Q1 2020</v>
      </c>
    </row>
    <row r="537" spans="1:8" x14ac:dyDescent="0.25">
      <c r="A537" s="1" t="s">
        <v>31</v>
      </c>
      <c r="B537" s="3">
        <v>43921</v>
      </c>
      <c r="C537">
        <v>1103</v>
      </c>
      <c r="D537">
        <f>LEN(Volumedata[[#This Row],[CLID]])</f>
        <v>7</v>
      </c>
      <c r="E537" t="s">
        <v>54</v>
      </c>
      <c r="F537" s="4" t="s">
        <v>900</v>
      </c>
      <c r="G537" s="4" t="s">
        <v>913</v>
      </c>
      <c r="H537" s="4" t="str">
        <f>VLOOKUP(Volumedata[[#This Row],[Date]],Table1[#All],3,TRUE)</f>
        <v>Q1 2020</v>
      </c>
    </row>
    <row r="538" spans="1:8" x14ac:dyDescent="0.25">
      <c r="A538" s="1" t="s">
        <v>31</v>
      </c>
      <c r="B538" s="3">
        <v>43951</v>
      </c>
      <c r="C538">
        <v>1447</v>
      </c>
      <c r="D538">
        <f>LEN(Volumedata[[#This Row],[CLID]])</f>
        <v>7</v>
      </c>
      <c r="E538" t="s">
        <v>54</v>
      </c>
      <c r="F538" s="4" t="s">
        <v>900</v>
      </c>
      <c r="G538" s="4" t="s">
        <v>914</v>
      </c>
      <c r="H538" s="4" t="str">
        <f>VLOOKUP(Volumedata[[#This Row],[Date]],Table1[#All],3,TRUE)</f>
        <v>Q2 2020</v>
      </c>
    </row>
    <row r="539" spans="1:8" x14ac:dyDescent="0.25">
      <c r="A539" s="1" t="s">
        <v>31</v>
      </c>
      <c r="B539" s="3">
        <v>43982</v>
      </c>
      <c r="C539">
        <v>1213</v>
      </c>
      <c r="D539">
        <f>LEN(Volumedata[[#This Row],[CLID]])</f>
        <v>7</v>
      </c>
      <c r="E539" t="s">
        <v>54</v>
      </c>
      <c r="F539" s="4" t="s">
        <v>900</v>
      </c>
      <c r="G539" s="4" t="s">
        <v>914</v>
      </c>
      <c r="H539" s="4" t="str">
        <f>VLOOKUP(Volumedata[[#This Row],[Date]],Table1[#All],3,TRUE)</f>
        <v>Q2 2020</v>
      </c>
    </row>
    <row r="540" spans="1:8" x14ac:dyDescent="0.25">
      <c r="A540" s="1" t="s">
        <v>31</v>
      </c>
      <c r="B540" s="3">
        <v>44012</v>
      </c>
      <c r="C540">
        <v>988</v>
      </c>
      <c r="D540">
        <f>LEN(Volumedata[[#This Row],[CLID]])</f>
        <v>7</v>
      </c>
      <c r="E540" t="s">
        <v>54</v>
      </c>
      <c r="F540" s="4" t="s">
        <v>900</v>
      </c>
      <c r="G540" s="4" t="s">
        <v>914</v>
      </c>
      <c r="H540" s="4" t="str">
        <f>VLOOKUP(Volumedata[[#This Row],[Date]],Table1[#All],3,TRUE)</f>
        <v>Q2 2020</v>
      </c>
    </row>
    <row r="541" spans="1:8" x14ac:dyDescent="0.25">
      <c r="A541" s="1" t="s">
        <v>31</v>
      </c>
      <c r="B541" s="3">
        <v>44043</v>
      </c>
      <c r="C541">
        <v>752</v>
      </c>
      <c r="D541">
        <f>LEN(Volumedata[[#This Row],[CLID]])</f>
        <v>7</v>
      </c>
      <c r="E541" t="s">
        <v>54</v>
      </c>
      <c r="F541" s="4" t="s">
        <v>900</v>
      </c>
      <c r="G541" s="4" t="s">
        <v>915</v>
      </c>
      <c r="H541" s="4" t="str">
        <f>VLOOKUP(Volumedata[[#This Row],[Date]],Table1[#All],3,TRUE)</f>
        <v>Q3 2020</v>
      </c>
    </row>
    <row r="542" spans="1:8" x14ac:dyDescent="0.25">
      <c r="A542" s="1" t="s">
        <v>31</v>
      </c>
      <c r="B542" s="3">
        <v>44074</v>
      </c>
      <c r="C542">
        <v>756</v>
      </c>
      <c r="D542">
        <f>LEN(Volumedata[[#This Row],[CLID]])</f>
        <v>7</v>
      </c>
      <c r="E542" t="s">
        <v>54</v>
      </c>
      <c r="F542" s="4" t="s">
        <v>900</v>
      </c>
      <c r="G542" s="4" t="s">
        <v>915</v>
      </c>
      <c r="H542" s="4" t="str">
        <f>VLOOKUP(Volumedata[[#This Row],[Date]],Table1[#All],3,TRUE)</f>
        <v>Q3 2020</v>
      </c>
    </row>
    <row r="543" spans="1:8" x14ac:dyDescent="0.25">
      <c r="A543" s="1" t="s">
        <v>31</v>
      </c>
      <c r="B543" s="3">
        <v>44104</v>
      </c>
      <c r="C543">
        <v>641</v>
      </c>
      <c r="D543">
        <f>LEN(Volumedata[[#This Row],[CLID]])</f>
        <v>7</v>
      </c>
      <c r="E543" t="s">
        <v>54</v>
      </c>
      <c r="F543" s="4" t="s">
        <v>900</v>
      </c>
      <c r="G543" s="4" t="s">
        <v>915</v>
      </c>
      <c r="H543" s="4" t="str">
        <f>VLOOKUP(Volumedata[[#This Row],[Date]],Table1[#All],3,TRUE)</f>
        <v>Q3 2020</v>
      </c>
    </row>
    <row r="544" spans="1:8" x14ac:dyDescent="0.25">
      <c r="A544" s="1" t="s">
        <v>31</v>
      </c>
      <c r="B544" s="3">
        <v>44135</v>
      </c>
      <c r="C544">
        <v>867</v>
      </c>
      <c r="D544">
        <f>LEN(Volumedata[[#This Row],[CLID]])</f>
        <v>7</v>
      </c>
      <c r="E544" t="s">
        <v>54</v>
      </c>
      <c r="F544" s="4" t="s">
        <v>900</v>
      </c>
      <c r="G544" s="4" t="s">
        <v>916</v>
      </c>
      <c r="H544" s="4" t="str">
        <f>VLOOKUP(Volumedata[[#This Row],[Date]],Table1[#All],3,TRUE)</f>
        <v>Q4 2020</v>
      </c>
    </row>
    <row r="545" spans="1:8" x14ac:dyDescent="0.25">
      <c r="A545" s="1" t="s">
        <v>31</v>
      </c>
      <c r="B545" s="3">
        <v>44165</v>
      </c>
      <c r="C545">
        <v>866</v>
      </c>
      <c r="D545">
        <f>LEN(Volumedata[[#This Row],[CLID]])</f>
        <v>7</v>
      </c>
      <c r="E545" t="s">
        <v>54</v>
      </c>
      <c r="F545" s="4" t="s">
        <v>900</v>
      </c>
      <c r="G545" s="4" t="s">
        <v>916</v>
      </c>
      <c r="H545" s="4" t="str">
        <f>VLOOKUP(Volumedata[[#This Row],[Date]],Table1[#All],3,TRUE)</f>
        <v>Q4 2020</v>
      </c>
    </row>
    <row r="546" spans="1:8" x14ac:dyDescent="0.25">
      <c r="A546" s="1" t="s">
        <v>31</v>
      </c>
      <c r="B546" s="3">
        <v>44196</v>
      </c>
      <c r="C546">
        <v>986</v>
      </c>
      <c r="D546">
        <f>LEN(Volumedata[[#This Row],[CLID]])</f>
        <v>7</v>
      </c>
      <c r="E546" t="s">
        <v>54</v>
      </c>
      <c r="F546" s="4" t="s">
        <v>900</v>
      </c>
      <c r="G546" s="4" t="s">
        <v>916</v>
      </c>
      <c r="H546" s="4" t="str">
        <f>VLOOKUP(Volumedata[[#This Row],[Date]],Table1[#All],3,TRUE)</f>
        <v>Q4 2020</v>
      </c>
    </row>
    <row r="547" spans="1:8" x14ac:dyDescent="0.25">
      <c r="A547" s="1" t="s">
        <v>31</v>
      </c>
      <c r="B547" s="3">
        <v>44377</v>
      </c>
      <c r="C547">
        <v>997</v>
      </c>
      <c r="D547">
        <f>LEN(Volumedata[[#This Row],[CLID]])</f>
        <v>7</v>
      </c>
      <c r="E547" t="s">
        <v>54</v>
      </c>
      <c r="F547" s="4" t="s">
        <v>900</v>
      </c>
      <c r="G547" s="4" t="s">
        <v>917</v>
      </c>
      <c r="H547" s="4" t="str">
        <f>VLOOKUP(Volumedata[[#This Row],[Date]],Table1[#All],3,TRUE)</f>
        <v>Q2 2021</v>
      </c>
    </row>
    <row r="548" spans="1:8" x14ac:dyDescent="0.25">
      <c r="A548" s="1" t="s">
        <v>31</v>
      </c>
      <c r="B548" s="3">
        <v>44347</v>
      </c>
      <c r="C548">
        <v>1206</v>
      </c>
      <c r="D548">
        <f>LEN(Volumedata[[#This Row],[CLID]])</f>
        <v>7</v>
      </c>
      <c r="E548" t="s">
        <v>54</v>
      </c>
      <c r="F548" s="4" t="s">
        <v>900</v>
      </c>
      <c r="G548" s="4" t="s">
        <v>917</v>
      </c>
      <c r="H548" s="4" t="str">
        <f>VLOOKUP(Volumedata[[#This Row],[Date]],Table1[#All],3,TRUE)</f>
        <v>Q2 2021</v>
      </c>
    </row>
    <row r="549" spans="1:8" x14ac:dyDescent="0.25">
      <c r="A549" s="1" t="s">
        <v>31</v>
      </c>
      <c r="B549" s="3">
        <v>44316</v>
      </c>
      <c r="C549">
        <v>1519</v>
      </c>
      <c r="D549">
        <f>LEN(Volumedata[[#This Row],[CLID]])</f>
        <v>7</v>
      </c>
      <c r="E549" t="s">
        <v>54</v>
      </c>
      <c r="F549" s="4" t="s">
        <v>900</v>
      </c>
      <c r="G549" s="4" t="s">
        <v>917</v>
      </c>
      <c r="H549" s="4" t="str">
        <f>VLOOKUP(Volumedata[[#This Row],[Date]],Table1[#All],3,TRUE)</f>
        <v>Q2 2021</v>
      </c>
    </row>
    <row r="550" spans="1:8" x14ac:dyDescent="0.25">
      <c r="A550" s="1" t="s">
        <v>31</v>
      </c>
      <c r="B550" s="3">
        <v>44286</v>
      </c>
      <c r="C550">
        <v>1096</v>
      </c>
      <c r="D550">
        <f>LEN(Volumedata[[#This Row],[CLID]])</f>
        <v>7</v>
      </c>
      <c r="E550" t="s">
        <v>54</v>
      </c>
      <c r="F550" s="4" t="s">
        <v>900</v>
      </c>
      <c r="G550" s="4" t="s">
        <v>918</v>
      </c>
      <c r="H550" s="4" t="str">
        <f>VLOOKUP(Volumedata[[#This Row],[Date]],Table1[#All],3,TRUE)</f>
        <v>Q1 2021</v>
      </c>
    </row>
    <row r="551" spans="1:8" x14ac:dyDescent="0.25">
      <c r="A551" s="1" t="s">
        <v>31</v>
      </c>
      <c r="B551" s="3">
        <v>44255</v>
      </c>
      <c r="C551">
        <v>1110</v>
      </c>
      <c r="D551">
        <f>LEN(Volumedata[[#This Row],[CLID]])</f>
        <v>7</v>
      </c>
      <c r="E551" t="s">
        <v>54</v>
      </c>
      <c r="F551" s="4" t="s">
        <v>900</v>
      </c>
      <c r="G551" s="4" t="s">
        <v>918</v>
      </c>
      <c r="H551" s="4" t="str">
        <f>VLOOKUP(Volumedata[[#This Row],[Date]],Table1[#All],3,TRUE)</f>
        <v>Q1 2021</v>
      </c>
    </row>
    <row r="552" spans="1:8" x14ac:dyDescent="0.25">
      <c r="A552" s="1" t="s">
        <v>31</v>
      </c>
      <c r="B552" s="3">
        <v>44227</v>
      </c>
      <c r="C552">
        <v>880</v>
      </c>
      <c r="D552">
        <f>LEN(Volumedata[[#This Row],[CLID]])</f>
        <v>7</v>
      </c>
      <c r="E552" t="s">
        <v>54</v>
      </c>
      <c r="F552" s="4" t="s">
        <v>900</v>
      </c>
      <c r="G552" s="4" t="s">
        <v>918</v>
      </c>
      <c r="H552" s="4" t="str">
        <f>VLOOKUP(Volumedata[[#This Row],[Date]],Table1[#All],3,TRUE)</f>
        <v>Q1 2021</v>
      </c>
    </row>
    <row r="553" spans="1:8" x14ac:dyDescent="0.25">
      <c r="A553" s="1" t="s">
        <v>53</v>
      </c>
      <c r="B553" s="3">
        <v>43861</v>
      </c>
      <c r="C553">
        <v>9422</v>
      </c>
      <c r="D553">
        <f>LEN(Volumedata[[#This Row],[CLID]])</f>
        <v>7</v>
      </c>
      <c r="E553" t="s">
        <v>56</v>
      </c>
      <c r="F553" s="4" t="s">
        <v>907</v>
      </c>
      <c r="G553" s="4" t="s">
        <v>913</v>
      </c>
      <c r="H553" s="4" t="str">
        <f>VLOOKUP(Volumedata[[#This Row],[Date]],Table1[#All],3,TRUE)</f>
        <v>Q1 2020</v>
      </c>
    </row>
    <row r="554" spans="1:8" x14ac:dyDescent="0.25">
      <c r="A554" s="1" t="s">
        <v>53</v>
      </c>
      <c r="B554" s="3">
        <v>43890</v>
      </c>
      <c r="C554">
        <v>7438</v>
      </c>
      <c r="D554">
        <f>LEN(Volumedata[[#This Row],[CLID]])</f>
        <v>7</v>
      </c>
      <c r="E554" t="s">
        <v>56</v>
      </c>
      <c r="F554" s="4" t="s">
        <v>907</v>
      </c>
      <c r="G554" s="4" t="s">
        <v>913</v>
      </c>
      <c r="H554" s="4" t="str">
        <f>VLOOKUP(Volumedata[[#This Row],[Date]],Table1[#All],3,TRUE)</f>
        <v>Q1 2020</v>
      </c>
    </row>
    <row r="555" spans="1:8" x14ac:dyDescent="0.25">
      <c r="A555" s="1" t="s">
        <v>53</v>
      </c>
      <c r="B555" s="3">
        <v>43921</v>
      </c>
      <c r="C555">
        <v>11403</v>
      </c>
      <c r="D555">
        <f>LEN(Volumedata[[#This Row],[CLID]])</f>
        <v>7</v>
      </c>
      <c r="E555" t="s">
        <v>56</v>
      </c>
      <c r="F555" s="4" t="s">
        <v>907</v>
      </c>
      <c r="G555" s="4" t="s">
        <v>913</v>
      </c>
      <c r="H555" s="4" t="str">
        <f>VLOOKUP(Volumedata[[#This Row],[Date]],Table1[#All],3,TRUE)</f>
        <v>Q1 2020</v>
      </c>
    </row>
    <row r="556" spans="1:8" x14ac:dyDescent="0.25">
      <c r="A556" s="1" t="s">
        <v>53</v>
      </c>
      <c r="B556" s="3">
        <v>43951</v>
      </c>
      <c r="C556">
        <v>10408</v>
      </c>
      <c r="D556">
        <f>LEN(Volumedata[[#This Row],[CLID]])</f>
        <v>7</v>
      </c>
      <c r="E556" t="s">
        <v>56</v>
      </c>
      <c r="F556" s="4" t="s">
        <v>907</v>
      </c>
      <c r="G556" s="4" t="s">
        <v>914</v>
      </c>
      <c r="H556" s="4" t="str">
        <f>VLOOKUP(Volumedata[[#This Row],[Date]],Table1[#All],3,TRUE)</f>
        <v>Q2 2020</v>
      </c>
    </row>
    <row r="557" spans="1:8" x14ac:dyDescent="0.25">
      <c r="A557" s="1" t="s">
        <v>53</v>
      </c>
      <c r="B557" s="3">
        <v>43982</v>
      </c>
      <c r="C557">
        <v>12392</v>
      </c>
      <c r="D557">
        <f>LEN(Volumedata[[#This Row],[CLID]])</f>
        <v>7</v>
      </c>
      <c r="E557" t="s">
        <v>56</v>
      </c>
      <c r="F557" s="4" t="s">
        <v>907</v>
      </c>
      <c r="G557" s="4" t="s">
        <v>914</v>
      </c>
      <c r="H557" s="4" t="str">
        <f>VLOOKUP(Volumedata[[#This Row],[Date]],Table1[#All],3,TRUE)</f>
        <v>Q2 2020</v>
      </c>
    </row>
    <row r="558" spans="1:8" x14ac:dyDescent="0.25">
      <c r="A558" s="1" t="s">
        <v>53</v>
      </c>
      <c r="B558" s="3">
        <v>44012</v>
      </c>
      <c r="C558">
        <v>6449</v>
      </c>
      <c r="D558">
        <f>LEN(Volumedata[[#This Row],[CLID]])</f>
        <v>7</v>
      </c>
      <c r="E558" t="s">
        <v>56</v>
      </c>
      <c r="F558" s="4" t="s">
        <v>907</v>
      </c>
      <c r="G558" s="4" t="s">
        <v>914</v>
      </c>
      <c r="H558" s="4" t="str">
        <f>VLOOKUP(Volumedata[[#This Row],[Date]],Table1[#All],3,TRUE)</f>
        <v>Q2 2020</v>
      </c>
    </row>
    <row r="559" spans="1:8" x14ac:dyDescent="0.25">
      <c r="A559" s="1" t="s">
        <v>53</v>
      </c>
      <c r="B559" s="3">
        <v>44043</v>
      </c>
      <c r="C559">
        <v>8425</v>
      </c>
      <c r="D559">
        <f>LEN(Volumedata[[#This Row],[CLID]])</f>
        <v>7</v>
      </c>
      <c r="E559" t="s">
        <v>56</v>
      </c>
      <c r="F559" s="4" t="s">
        <v>907</v>
      </c>
      <c r="G559" s="4" t="s">
        <v>915</v>
      </c>
      <c r="H559" s="4" t="str">
        <f>VLOOKUP(Volumedata[[#This Row],[Date]],Table1[#All],3,TRUE)</f>
        <v>Q3 2020</v>
      </c>
    </row>
    <row r="560" spans="1:8" x14ac:dyDescent="0.25">
      <c r="A560" s="1" t="s">
        <v>53</v>
      </c>
      <c r="B560" s="3">
        <v>44074</v>
      </c>
      <c r="C560">
        <v>4464</v>
      </c>
      <c r="D560">
        <f>LEN(Volumedata[[#This Row],[CLID]])</f>
        <v>7</v>
      </c>
      <c r="E560" t="s">
        <v>56</v>
      </c>
      <c r="F560" s="4" t="s">
        <v>907</v>
      </c>
      <c r="G560" s="4" t="s">
        <v>915</v>
      </c>
      <c r="H560" s="4" t="str">
        <f>VLOOKUP(Volumedata[[#This Row],[Date]],Table1[#All],3,TRUE)</f>
        <v>Q3 2020</v>
      </c>
    </row>
    <row r="561" spans="1:8" x14ac:dyDescent="0.25">
      <c r="A561" s="1" t="s">
        <v>53</v>
      </c>
      <c r="B561" s="3">
        <v>44104</v>
      </c>
      <c r="C561">
        <v>7440</v>
      </c>
      <c r="D561">
        <f>LEN(Volumedata[[#This Row],[CLID]])</f>
        <v>7</v>
      </c>
      <c r="E561" t="s">
        <v>56</v>
      </c>
      <c r="F561" s="4" t="s">
        <v>907</v>
      </c>
      <c r="G561" s="4" t="s">
        <v>915</v>
      </c>
      <c r="H561" s="4" t="str">
        <f>VLOOKUP(Volumedata[[#This Row],[Date]],Table1[#All],3,TRUE)</f>
        <v>Q3 2020</v>
      </c>
    </row>
    <row r="562" spans="1:8" x14ac:dyDescent="0.25">
      <c r="A562" s="1" t="s">
        <v>53</v>
      </c>
      <c r="B562" s="3">
        <v>44135</v>
      </c>
      <c r="C562">
        <v>5452</v>
      </c>
      <c r="D562">
        <f>LEN(Volumedata[[#This Row],[CLID]])</f>
        <v>7</v>
      </c>
      <c r="E562" t="s">
        <v>56</v>
      </c>
      <c r="F562" s="4" t="s">
        <v>907</v>
      </c>
      <c r="G562" s="4" t="s">
        <v>916</v>
      </c>
      <c r="H562" s="4" t="str">
        <f>VLOOKUP(Volumedata[[#This Row],[Date]],Table1[#All],3,TRUE)</f>
        <v>Q4 2020</v>
      </c>
    </row>
    <row r="563" spans="1:8" x14ac:dyDescent="0.25">
      <c r="A563" s="1" t="s">
        <v>53</v>
      </c>
      <c r="B563" s="3">
        <v>44165</v>
      </c>
      <c r="C563">
        <v>9422</v>
      </c>
      <c r="D563">
        <f>LEN(Volumedata[[#This Row],[CLID]])</f>
        <v>7</v>
      </c>
      <c r="E563" t="s">
        <v>56</v>
      </c>
      <c r="F563" s="4" t="s">
        <v>907</v>
      </c>
      <c r="G563" s="4" t="s">
        <v>916</v>
      </c>
      <c r="H563" s="4" t="str">
        <f>VLOOKUP(Volumedata[[#This Row],[Date]],Table1[#All],3,TRUE)</f>
        <v>Q4 2020</v>
      </c>
    </row>
    <row r="564" spans="1:8" x14ac:dyDescent="0.25">
      <c r="A564" s="1" t="s">
        <v>53</v>
      </c>
      <c r="B564" s="3">
        <v>44196</v>
      </c>
      <c r="C564">
        <v>6445</v>
      </c>
      <c r="D564">
        <f>LEN(Volumedata[[#This Row],[CLID]])</f>
        <v>7</v>
      </c>
      <c r="E564" t="s">
        <v>56</v>
      </c>
      <c r="F564" s="4" t="s">
        <v>907</v>
      </c>
      <c r="G564" s="4" t="s">
        <v>916</v>
      </c>
      <c r="H564" s="4" t="str">
        <f>VLOOKUP(Volumedata[[#This Row],[Date]],Table1[#All],3,TRUE)</f>
        <v>Q4 2020</v>
      </c>
    </row>
    <row r="565" spans="1:8" x14ac:dyDescent="0.25">
      <c r="A565" s="1" t="s">
        <v>53</v>
      </c>
      <c r="B565" s="3">
        <v>44377</v>
      </c>
      <c r="C565">
        <v>6576</v>
      </c>
      <c r="D565">
        <f>LEN(Volumedata[[#This Row],[CLID]])</f>
        <v>7</v>
      </c>
      <c r="E565" t="s">
        <v>56</v>
      </c>
      <c r="F565" s="4" t="s">
        <v>907</v>
      </c>
      <c r="G565" s="4" t="s">
        <v>917</v>
      </c>
      <c r="H565" s="4" t="str">
        <f>VLOOKUP(Volumedata[[#This Row],[Date]],Table1[#All],3,TRUE)</f>
        <v>Q2 2021</v>
      </c>
    </row>
    <row r="566" spans="1:8" x14ac:dyDescent="0.25">
      <c r="A566" s="1" t="s">
        <v>53</v>
      </c>
      <c r="B566" s="3">
        <v>44347</v>
      </c>
      <c r="C566">
        <v>13012</v>
      </c>
      <c r="D566">
        <f>LEN(Volumedata[[#This Row],[CLID]])</f>
        <v>7</v>
      </c>
      <c r="E566" t="s">
        <v>56</v>
      </c>
      <c r="F566" s="4" t="s">
        <v>907</v>
      </c>
      <c r="G566" s="4" t="s">
        <v>917</v>
      </c>
      <c r="H566" s="4" t="str">
        <f>VLOOKUP(Volumedata[[#This Row],[Date]],Table1[#All],3,TRUE)</f>
        <v>Q2 2021</v>
      </c>
    </row>
    <row r="567" spans="1:8" x14ac:dyDescent="0.25">
      <c r="A567" s="1" t="s">
        <v>53</v>
      </c>
      <c r="B567" s="3">
        <v>44316</v>
      </c>
      <c r="C567">
        <v>10308</v>
      </c>
      <c r="D567">
        <f>LEN(Volumedata[[#This Row],[CLID]])</f>
        <v>7</v>
      </c>
      <c r="E567" t="s">
        <v>56</v>
      </c>
      <c r="F567" s="4" t="s">
        <v>907</v>
      </c>
      <c r="G567" s="4" t="s">
        <v>917</v>
      </c>
      <c r="H567" s="4" t="str">
        <f>VLOOKUP(Volumedata[[#This Row],[Date]],Table1[#All],3,TRUE)</f>
        <v>Q2 2021</v>
      </c>
    </row>
    <row r="568" spans="1:8" x14ac:dyDescent="0.25">
      <c r="A568" s="1" t="s">
        <v>53</v>
      </c>
      <c r="B568" s="3">
        <v>44286</v>
      </c>
      <c r="C568">
        <v>11287</v>
      </c>
      <c r="D568">
        <f>LEN(Volumedata[[#This Row],[CLID]])</f>
        <v>7</v>
      </c>
      <c r="E568" t="s">
        <v>56</v>
      </c>
      <c r="F568" s="4" t="s">
        <v>907</v>
      </c>
      <c r="G568" s="4" t="s">
        <v>918</v>
      </c>
      <c r="H568" s="4" t="str">
        <f>VLOOKUP(Volumedata[[#This Row],[Date]],Table1[#All],3,TRUE)</f>
        <v>Q1 2021</v>
      </c>
    </row>
    <row r="569" spans="1:8" x14ac:dyDescent="0.25">
      <c r="A569" s="1" t="s">
        <v>53</v>
      </c>
      <c r="B569" s="3">
        <v>44255</v>
      </c>
      <c r="C569">
        <v>7361</v>
      </c>
      <c r="D569">
        <f>LEN(Volumedata[[#This Row],[CLID]])</f>
        <v>7</v>
      </c>
      <c r="E569" t="s">
        <v>56</v>
      </c>
      <c r="F569" s="4" t="s">
        <v>907</v>
      </c>
      <c r="G569" s="4" t="s">
        <v>918</v>
      </c>
      <c r="H569" s="4" t="str">
        <f>VLOOKUP(Volumedata[[#This Row],[Date]],Table1[#All],3,TRUE)</f>
        <v>Q1 2021</v>
      </c>
    </row>
    <row r="570" spans="1:8" x14ac:dyDescent="0.25">
      <c r="A570" s="1" t="s">
        <v>53</v>
      </c>
      <c r="B570" s="3">
        <v>44227</v>
      </c>
      <c r="C570">
        <v>9604</v>
      </c>
      <c r="D570">
        <f>LEN(Volumedata[[#This Row],[CLID]])</f>
        <v>7</v>
      </c>
      <c r="E570" t="s">
        <v>56</v>
      </c>
      <c r="F570" s="4" t="s">
        <v>907</v>
      </c>
      <c r="G570" s="4" t="s">
        <v>918</v>
      </c>
      <c r="H570" s="4" t="str">
        <f>VLOOKUP(Volumedata[[#This Row],[Date]],Table1[#All],3,TRUE)</f>
        <v>Q1 2021</v>
      </c>
    </row>
    <row r="571" spans="1:8" x14ac:dyDescent="0.25">
      <c r="A571" s="1" t="s">
        <v>27</v>
      </c>
      <c r="B571" s="3">
        <v>43861</v>
      </c>
      <c r="C571">
        <v>19257</v>
      </c>
      <c r="D571">
        <f>LEN(Volumedata[[#This Row],[CLID]])</f>
        <v>7</v>
      </c>
      <c r="E571" t="s">
        <v>54</v>
      </c>
      <c r="F571" s="4" t="s">
        <v>900</v>
      </c>
      <c r="G571" s="4" t="s">
        <v>913</v>
      </c>
      <c r="H571" s="4" t="str">
        <f>VLOOKUP(Volumedata[[#This Row],[Date]],Table1[#All],3,TRUE)</f>
        <v>Q1 2020</v>
      </c>
    </row>
    <row r="572" spans="1:8" x14ac:dyDescent="0.25">
      <c r="A572" s="1" t="s">
        <v>27</v>
      </c>
      <c r="B572" s="3">
        <v>43890</v>
      </c>
      <c r="C572">
        <v>19258</v>
      </c>
      <c r="D572">
        <f>LEN(Volumedata[[#This Row],[CLID]])</f>
        <v>7</v>
      </c>
      <c r="E572" t="s">
        <v>54</v>
      </c>
      <c r="F572" s="4" t="s">
        <v>900</v>
      </c>
      <c r="G572" s="4" t="s">
        <v>913</v>
      </c>
      <c r="H572" s="4" t="str">
        <f>VLOOKUP(Volumedata[[#This Row],[Date]],Table1[#All],3,TRUE)</f>
        <v>Q1 2020</v>
      </c>
    </row>
    <row r="573" spans="1:8" x14ac:dyDescent="0.25">
      <c r="A573" s="1" t="s">
        <v>27</v>
      </c>
      <c r="B573" s="3">
        <v>43921</v>
      </c>
      <c r="C573">
        <v>23787</v>
      </c>
      <c r="D573">
        <f>LEN(Volumedata[[#This Row],[CLID]])</f>
        <v>7</v>
      </c>
      <c r="E573" t="s">
        <v>54</v>
      </c>
      <c r="F573" s="4" t="s">
        <v>900</v>
      </c>
      <c r="G573" s="4" t="s">
        <v>913</v>
      </c>
      <c r="H573" s="4" t="str">
        <f>VLOOKUP(Volumedata[[#This Row],[Date]],Table1[#All],3,TRUE)</f>
        <v>Q1 2020</v>
      </c>
    </row>
    <row r="574" spans="1:8" x14ac:dyDescent="0.25">
      <c r="A574" s="1" t="s">
        <v>27</v>
      </c>
      <c r="B574" s="3">
        <v>43951</v>
      </c>
      <c r="C574">
        <v>26053</v>
      </c>
      <c r="D574">
        <f>LEN(Volumedata[[#This Row],[CLID]])</f>
        <v>7</v>
      </c>
      <c r="E574" t="s">
        <v>54</v>
      </c>
      <c r="F574" s="4" t="s">
        <v>900</v>
      </c>
      <c r="G574" s="4" t="s">
        <v>914</v>
      </c>
      <c r="H574" s="4" t="str">
        <f>VLOOKUP(Volumedata[[#This Row],[Date]],Table1[#All],3,TRUE)</f>
        <v>Q2 2020</v>
      </c>
    </row>
    <row r="575" spans="1:8" x14ac:dyDescent="0.25">
      <c r="A575" s="1" t="s">
        <v>27</v>
      </c>
      <c r="B575" s="3">
        <v>43982</v>
      </c>
      <c r="C575">
        <v>26056</v>
      </c>
      <c r="D575">
        <f>LEN(Volumedata[[#This Row],[CLID]])</f>
        <v>7</v>
      </c>
      <c r="E575" t="s">
        <v>54</v>
      </c>
      <c r="F575" s="4" t="s">
        <v>900</v>
      </c>
      <c r="G575" s="4" t="s">
        <v>914</v>
      </c>
      <c r="H575" s="4" t="str">
        <f>VLOOKUP(Volumedata[[#This Row],[Date]],Table1[#All],3,TRUE)</f>
        <v>Q2 2020</v>
      </c>
    </row>
    <row r="576" spans="1:8" x14ac:dyDescent="0.25">
      <c r="A576" s="1" t="s">
        <v>27</v>
      </c>
      <c r="B576" s="3">
        <v>44012</v>
      </c>
      <c r="C576">
        <v>16993</v>
      </c>
      <c r="D576">
        <f>LEN(Volumedata[[#This Row],[CLID]])</f>
        <v>7</v>
      </c>
      <c r="E576" t="s">
        <v>54</v>
      </c>
      <c r="F576" s="4" t="s">
        <v>900</v>
      </c>
      <c r="G576" s="4" t="s">
        <v>914</v>
      </c>
      <c r="H576" s="4" t="str">
        <f>VLOOKUP(Volumedata[[#This Row],[Date]],Table1[#All],3,TRUE)</f>
        <v>Q2 2020</v>
      </c>
    </row>
    <row r="577" spans="1:8" x14ac:dyDescent="0.25">
      <c r="A577" s="1" t="s">
        <v>27</v>
      </c>
      <c r="B577" s="3">
        <v>44043</v>
      </c>
      <c r="C577">
        <v>16994</v>
      </c>
      <c r="D577">
        <f>LEN(Volumedata[[#This Row],[CLID]])</f>
        <v>7</v>
      </c>
      <c r="E577" t="s">
        <v>54</v>
      </c>
      <c r="F577" s="4" t="s">
        <v>900</v>
      </c>
      <c r="G577" s="4" t="s">
        <v>915</v>
      </c>
      <c r="H577" s="4" t="str">
        <f>VLOOKUP(Volumedata[[#This Row],[Date]],Table1[#All],3,TRUE)</f>
        <v>Q3 2020</v>
      </c>
    </row>
    <row r="578" spans="1:8" x14ac:dyDescent="0.25">
      <c r="A578" s="1" t="s">
        <v>27</v>
      </c>
      <c r="B578" s="3">
        <v>44074</v>
      </c>
      <c r="C578">
        <v>12464</v>
      </c>
      <c r="D578">
        <f>LEN(Volumedata[[#This Row],[CLID]])</f>
        <v>7</v>
      </c>
      <c r="E578" t="s">
        <v>54</v>
      </c>
      <c r="F578" s="4" t="s">
        <v>900</v>
      </c>
      <c r="G578" s="4" t="s">
        <v>915</v>
      </c>
      <c r="H578" s="4" t="str">
        <f>VLOOKUP(Volumedata[[#This Row],[Date]],Table1[#All],3,TRUE)</f>
        <v>Q3 2020</v>
      </c>
    </row>
    <row r="579" spans="1:8" x14ac:dyDescent="0.25">
      <c r="A579" s="1" t="s">
        <v>27</v>
      </c>
      <c r="B579" s="3">
        <v>44104</v>
      </c>
      <c r="C579">
        <v>14726</v>
      </c>
      <c r="D579">
        <f>LEN(Volumedata[[#This Row],[CLID]])</f>
        <v>7</v>
      </c>
      <c r="E579" t="s">
        <v>54</v>
      </c>
      <c r="F579" s="4" t="s">
        <v>900</v>
      </c>
      <c r="G579" s="4" t="s">
        <v>915</v>
      </c>
      <c r="H579" s="4" t="str">
        <f>VLOOKUP(Volumedata[[#This Row],[Date]],Table1[#All],3,TRUE)</f>
        <v>Q3 2020</v>
      </c>
    </row>
    <row r="580" spans="1:8" x14ac:dyDescent="0.25">
      <c r="A580" s="1" t="s">
        <v>27</v>
      </c>
      <c r="B580" s="3">
        <v>44135</v>
      </c>
      <c r="C580">
        <v>14726</v>
      </c>
      <c r="D580">
        <f>LEN(Volumedata[[#This Row],[CLID]])</f>
        <v>7</v>
      </c>
      <c r="E580" t="s">
        <v>54</v>
      </c>
      <c r="F580" s="4" t="s">
        <v>900</v>
      </c>
      <c r="G580" s="4" t="s">
        <v>916</v>
      </c>
      <c r="H580" s="4" t="str">
        <f>VLOOKUP(Volumedata[[#This Row],[Date]],Table1[#All],3,TRUE)</f>
        <v>Q4 2020</v>
      </c>
    </row>
    <row r="581" spans="1:8" x14ac:dyDescent="0.25">
      <c r="A581" s="1" t="s">
        <v>27</v>
      </c>
      <c r="B581" s="3">
        <v>44165</v>
      </c>
      <c r="C581">
        <v>19258</v>
      </c>
      <c r="D581">
        <f>LEN(Volumedata[[#This Row],[CLID]])</f>
        <v>7</v>
      </c>
      <c r="E581" t="s">
        <v>54</v>
      </c>
      <c r="F581" s="4" t="s">
        <v>900</v>
      </c>
      <c r="G581" s="4" t="s">
        <v>916</v>
      </c>
      <c r="H581" s="4" t="str">
        <f>VLOOKUP(Volumedata[[#This Row],[Date]],Table1[#All],3,TRUE)</f>
        <v>Q4 2020</v>
      </c>
    </row>
    <row r="582" spans="1:8" x14ac:dyDescent="0.25">
      <c r="A582" s="1" t="s">
        <v>27</v>
      </c>
      <c r="B582" s="3">
        <v>44196</v>
      </c>
      <c r="C582">
        <v>16992</v>
      </c>
      <c r="D582">
        <f>LEN(Volumedata[[#This Row],[CLID]])</f>
        <v>7</v>
      </c>
      <c r="E582" t="s">
        <v>54</v>
      </c>
      <c r="F582" s="4" t="s">
        <v>900</v>
      </c>
      <c r="G582" s="4" t="s">
        <v>916</v>
      </c>
      <c r="H582" s="4" t="str">
        <f>VLOOKUP(Volumedata[[#This Row],[Date]],Table1[#All],3,TRUE)</f>
        <v>Q4 2020</v>
      </c>
    </row>
    <row r="583" spans="1:8" x14ac:dyDescent="0.25">
      <c r="A583" s="1" t="s">
        <v>27</v>
      </c>
      <c r="B583" s="3">
        <v>44377</v>
      </c>
      <c r="C583">
        <v>17501</v>
      </c>
      <c r="D583">
        <f>LEN(Volumedata[[#This Row],[CLID]])</f>
        <v>7</v>
      </c>
      <c r="E583" t="s">
        <v>54</v>
      </c>
      <c r="F583" s="4" t="s">
        <v>900</v>
      </c>
      <c r="G583" s="4" t="s">
        <v>917</v>
      </c>
      <c r="H583" s="4" t="str">
        <f>VLOOKUP(Volumedata[[#This Row],[Date]],Table1[#All],3,TRUE)</f>
        <v>Q2 2021</v>
      </c>
    </row>
    <row r="584" spans="1:8" x14ac:dyDescent="0.25">
      <c r="A584" s="1" t="s">
        <v>27</v>
      </c>
      <c r="B584" s="3">
        <v>44347</v>
      </c>
      <c r="C584">
        <v>26834</v>
      </c>
      <c r="D584">
        <f>LEN(Volumedata[[#This Row],[CLID]])</f>
        <v>7</v>
      </c>
      <c r="E584" t="s">
        <v>54</v>
      </c>
      <c r="F584" s="4" t="s">
        <v>900</v>
      </c>
      <c r="G584" s="4" t="s">
        <v>917</v>
      </c>
      <c r="H584" s="4" t="str">
        <f>VLOOKUP(Volumedata[[#This Row],[Date]],Table1[#All],3,TRUE)</f>
        <v>Q2 2021</v>
      </c>
    </row>
    <row r="585" spans="1:8" x14ac:dyDescent="0.25">
      <c r="A585" s="1" t="s">
        <v>27</v>
      </c>
      <c r="B585" s="3">
        <v>44316</v>
      </c>
      <c r="C585">
        <v>26840</v>
      </c>
      <c r="D585">
        <f>LEN(Volumedata[[#This Row],[CLID]])</f>
        <v>7</v>
      </c>
      <c r="E585" t="s">
        <v>54</v>
      </c>
      <c r="F585" s="4" t="s">
        <v>900</v>
      </c>
      <c r="G585" s="4" t="s">
        <v>917</v>
      </c>
      <c r="H585" s="4" t="str">
        <f>VLOOKUP(Volumedata[[#This Row],[Date]],Table1[#All],3,TRUE)</f>
        <v>Q2 2021</v>
      </c>
    </row>
    <row r="586" spans="1:8" x14ac:dyDescent="0.25">
      <c r="A586" s="1" t="s">
        <v>27</v>
      </c>
      <c r="B586" s="3">
        <v>44286</v>
      </c>
      <c r="C586">
        <v>23553</v>
      </c>
      <c r="D586">
        <f>LEN(Volumedata[[#This Row],[CLID]])</f>
        <v>7</v>
      </c>
      <c r="E586" t="s">
        <v>54</v>
      </c>
      <c r="F586" s="4" t="s">
        <v>900</v>
      </c>
      <c r="G586" s="4" t="s">
        <v>918</v>
      </c>
      <c r="H586" s="4" t="str">
        <f>VLOOKUP(Volumedata[[#This Row],[Date]],Table1[#All],3,TRUE)</f>
        <v>Q1 2021</v>
      </c>
    </row>
    <row r="587" spans="1:8" x14ac:dyDescent="0.25">
      <c r="A587" s="1" t="s">
        <v>27</v>
      </c>
      <c r="B587" s="3">
        <v>44255</v>
      </c>
      <c r="C587">
        <v>19839</v>
      </c>
      <c r="D587">
        <f>LEN(Volumedata[[#This Row],[CLID]])</f>
        <v>7</v>
      </c>
      <c r="E587" t="s">
        <v>54</v>
      </c>
      <c r="F587" s="4" t="s">
        <v>900</v>
      </c>
      <c r="G587" s="4" t="s">
        <v>918</v>
      </c>
      <c r="H587" s="4" t="str">
        <f>VLOOKUP(Volumedata[[#This Row],[Date]],Table1[#All],3,TRUE)</f>
        <v>Q1 2021</v>
      </c>
    </row>
    <row r="588" spans="1:8" x14ac:dyDescent="0.25">
      <c r="A588" s="1" t="s">
        <v>27</v>
      </c>
      <c r="B588" s="3">
        <v>44227</v>
      </c>
      <c r="C588">
        <v>20221</v>
      </c>
      <c r="D588">
        <f>LEN(Volumedata[[#This Row],[CLID]])</f>
        <v>7</v>
      </c>
      <c r="E588" t="s">
        <v>54</v>
      </c>
      <c r="F588" s="4" t="s">
        <v>900</v>
      </c>
      <c r="G588" s="4" t="s">
        <v>918</v>
      </c>
      <c r="H588" s="4" t="str">
        <f>VLOOKUP(Volumedata[[#This Row],[Date]],Table1[#All],3,TRUE)</f>
        <v>Q1 2021</v>
      </c>
    </row>
    <row r="589" spans="1:8" x14ac:dyDescent="0.25">
      <c r="A589" s="1" t="s">
        <v>10</v>
      </c>
      <c r="B589" s="3">
        <v>43861</v>
      </c>
      <c r="C589">
        <v>277</v>
      </c>
      <c r="D589">
        <f>LEN(Volumedata[[#This Row],[CLID]])</f>
        <v>7</v>
      </c>
      <c r="E589" t="s">
        <v>56</v>
      </c>
      <c r="F589" s="4" t="s">
        <v>907</v>
      </c>
      <c r="G589" s="4" t="s">
        <v>913</v>
      </c>
      <c r="H589" s="4" t="str">
        <f>VLOOKUP(Volumedata[[#This Row],[Date]],Table1[#All],3,TRUE)</f>
        <v>Q1 2020</v>
      </c>
    </row>
    <row r="590" spans="1:8" x14ac:dyDescent="0.25">
      <c r="A590" s="1" t="s">
        <v>10</v>
      </c>
      <c r="B590" s="3">
        <v>43890</v>
      </c>
      <c r="C590">
        <v>244</v>
      </c>
      <c r="D590">
        <f>LEN(Volumedata[[#This Row],[CLID]])</f>
        <v>7</v>
      </c>
      <c r="E590" t="s">
        <v>56</v>
      </c>
      <c r="F590" s="4" t="s">
        <v>907</v>
      </c>
      <c r="G590" s="4" t="s">
        <v>913</v>
      </c>
      <c r="H590" s="4" t="str">
        <f>VLOOKUP(Volumedata[[#This Row],[Date]],Table1[#All],3,TRUE)</f>
        <v>Q1 2020</v>
      </c>
    </row>
    <row r="591" spans="1:8" x14ac:dyDescent="0.25">
      <c r="A591" s="1" t="s">
        <v>10</v>
      </c>
      <c r="B591" s="3">
        <v>43921</v>
      </c>
      <c r="C591">
        <v>337</v>
      </c>
      <c r="D591">
        <f>LEN(Volumedata[[#This Row],[CLID]])</f>
        <v>7</v>
      </c>
      <c r="E591" t="s">
        <v>56</v>
      </c>
      <c r="F591" s="4" t="s">
        <v>907</v>
      </c>
      <c r="G591" s="4" t="s">
        <v>913</v>
      </c>
      <c r="H591" s="4" t="str">
        <f>VLOOKUP(Volumedata[[#This Row],[Date]],Table1[#All],3,TRUE)</f>
        <v>Q1 2020</v>
      </c>
    </row>
    <row r="592" spans="1:8" x14ac:dyDescent="0.25">
      <c r="A592" s="1" t="s">
        <v>10</v>
      </c>
      <c r="B592" s="3">
        <v>43951</v>
      </c>
      <c r="C592">
        <v>332</v>
      </c>
      <c r="D592">
        <f>LEN(Volumedata[[#This Row],[CLID]])</f>
        <v>7</v>
      </c>
      <c r="E592" t="s">
        <v>56</v>
      </c>
      <c r="F592" s="4" t="s">
        <v>907</v>
      </c>
      <c r="G592" s="4" t="s">
        <v>914</v>
      </c>
      <c r="H592" s="4" t="str">
        <f>VLOOKUP(Volumedata[[#This Row],[Date]],Table1[#All],3,TRUE)</f>
        <v>Q2 2020</v>
      </c>
    </row>
    <row r="593" spans="1:8" x14ac:dyDescent="0.25">
      <c r="A593" s="1" t="s">
        <v>10</v>
      </c>
      <c r="B593" s="3">
        <v>43982</v>
      </c>
      <c r="C593">
        <v>362</v>
      </c>
      <c r="D593">
        <f>LEN(Volumedata[[#This Row],[CLID]])</f>
        <v>7</v>
      </c>
      <c r="E593" t="s">
        <v>56</v>
      </c>
      <c r="F593" s="4" t="s">
        <v>907</v>
      </c>
      <c r="G593" s="4" t="s">
        <v>914</v>
      </c>
      <c r="H593" s="4" t="str">
        <f>VLOOKUP(Volumedata[[#This Row],[Date]],Table1[#All],3,TRUE)</f>
        <v>Q2 2020</v>
      </c>
    </row>
    <row r="594" spans="1:8" x14ac:dyDescent="0.25">
      <c r="A594" s="1" t="s">
        <v>10</v>
      </c>
      <c r="B594" s="3">
        <v>44012</v>
      </c>
      <c r="C594">
        <v>213</v>
      </c>
      <c r="D594">
        <f>LEN(Volumedata[[#This Row],[CLID]])</f>
        <v>7</v>
      </c>
      <c r="E594" t="s">
        <v>56</v>
      </c>
      <c r="F594" s="4" t="s">
        <v>907</v>
      </c>
      <c r="G594" s="4" t="s">
        <v>914</v>
      </c>
      <c r="H594" s="4" t="str">
        <f>VLOOKUP(Volumedata[[#This Row],[Date]],Table1[#All],3,TRUE)</f>
        <v>Q2 2020</v>
      </c>
    </row>
    <row r="595" spans="1:8" x14ac:dyDescent="0.25">
      <c r="A595" s="1" t="s">
        <v>10</v>
      </c>
      <c r="B595" s="3">
        <v>44043</v>
      </c>
      <c r="C595">
        <v>248</v>
      </c>
      <c r="D595">
        <f>LEN(Volumedata[[#This Row],[CLID]])</f>
        <v>7</v>
      </c>
      <c r="E595" t="s">
        <v>56</v>
      </c>
      <c r="F595" s="4" t="s">
        <v>907</v>
      </c>
      <c r="G595" s="4" t="s">
        <v>915</v>
      </c>
      <c r="H595" s="4" t="str">
        <f>VLOOKUP(Volumedata[[#This Row],[Date]],Table1[#All],3,TRUE)</f>
        <v>Q3 2020</v>
      </c>
    </row>
    <row r="596" spans="1:8" x14ac:dyDescent="0.25">
      <c r="A596" s="1" t="s">
        <v>10</v>
      </c>
      <c r="B596" s="3">
        <v>44074</v>
      </c>
      <c r="C596">
        <v>156</v>
      </c>
      <c r="D596">
        <f>LEN(Volumedata[[#This Row],[CLID]])</f>
        <v>7</v>
      </c>
      <c r="E596" t="s">
        <v>56</v>
      </c>
      <c r="F596" s="4" t="s">
        <v>907</v>
      </c>
      <c r="G596" s="4" t="s">
        <v>915</v>
      </c>
      <c r="H596" s="4" t="str">
        <f>VLOOKUP(Volumedata[[#This Row],[Date]],Table1[#All],3,TRUE)</f>
        <v>Q3 2020</v>
      </c>
    </row>
    <row r="597" spans="1:8" x14ac:dyDescent="0.25">
      <c r="A597" s="1" t="s">
        <v>10</v>
      </c>
      <c r="B597" s="3">
        <v>44104</v>
      </c>
      <c r="C597">
        <v>218</v>
      </c>
      <c r="D597">
        <f>LEN(Volumedata[[#This Row],[CLID]])</f>
        <v>7</v>
      </c>
      <c r="E597" t="s">
        <v>56</v>
      </c>
      <c r="F597" s="4" t="s">
        <v>907</v>
      </c>
      <c r="G597" s="4" t="s">
        <v>915</v>
      </c>
      <c r="H597" s="4" t="str">
        <f>VLOOKUP(Volumedata[[#This Row],[Date]],Table1[#All],3,TRUE)</f>
        <v>Q3 2020</v>
      </c>
    </row>
    <row r="598" spans="1:8" x14ac:dyDescent="0.25">
      <c r="A598" s="1" t="s">
        <v>10</v>
      </c>
      <c r="B598" s="3">
        <v>44135</v>
      </c>
      <c r="C598">
        <v>182</v>
      </c>
      <c r="D598">
        <f>LEN(Volumedata[[#This Row],[CLID]])</f>
        <v>7</v>
      </c>
      <c r="E598" t="s">
        <v>56</v>
      </c>
      <c r="F598" s="4" t="s">
        <v>907</v>
      </c>
      <c r="G598" s="4" t="s">
        <v>916</v>
      </c>
      <c r="H598" s="4" t="str">
        <f>VLOOKUP(Volumedata[[#This Row],[Date]],Table1[#All],3,TRUE)</f>
        <v>Q4 2020</v>
      </c>
    </row>
    <row r="599" spans="1:8" x14ac:dyDescent="0.25">
      <c r="A599" s="1" t="s">
        <v>10</v>
      </c>
      <c r="B599" s="3">
        <v>44165</v>
      </c>
      <c r="C599">
        <v>276</v>
      </c>
      <c r="D599">
        <f>LEN(Volumedata[[#This Row],[CLID]])</f>
        <v>7</v>
      </c>
      <c r="E599" t="s">
        <v>56</v>
      </c>
      <c r="F599" s="4" t="s">
        <v>907</v>
      </c>
      <c r="G599" s="4" t="s">
        <v>916</v>
      </c>
      <c r="H599" s="4" t="str">
        <f>VLOOKUP(Volumedata[[#This Row],[Date]],Table1[#All],3,TRUE)</f>
        <v>Q4 2020</v>
      </c>
    </row>
    <row r="600" spans="1:8" x14ac:dyDescent="0.25">
      <c r="A600" s="1" t="s">
        <v>10</v>
      </c>
      <c r="B600" s="3">
        <v>44196</v>
      </c>
      <c r="C600">
        <v>218</v>
      </c>
      <c r="D600">
        <f>LEN(Volumedata[[#This Row],[CLID]])</f>
        <v>7</v>
      </c>
      <c r="E600" t="s">
        <v>56</v>
      </c>
      <c r="F600" s="4" t="s">
        <v>907</v>
      </c>
      <c r="G600" s="4" t="s">
        <v>916</v>
      </c>
      <c r="H600" s="4" t="str">
        <f>VLOOKUP(Volumedata[[#This Row],[Date]],Table1[#All],3,TRUE)</f>
        <v>Q4 2020</v>
      </c>
    </row>
    <row r="601" spans="1:8" x14ac:dyDescent="0.25">
      <c r="A601" s="1" t="s">
        <v>10</v>
      </c>
      <c r="B601" s="3">
        <v>44377</v>
      </c>
      <c r="C601">
        <v>220</v>
      </c>
      <c r="D601">
        <f>LEN(Volumedata[[#This Row],[CLID]])</f>
        <v>7</v>
      </c>
      <c r="E601" t="s">
        <v>56</v>
      </c>
      <c r="F601" s="4" t="s">
        <v>907</v>
      </c>
      <c r="G601" s="4" t="s">
        <v>917</v>
      </c>
      <c r="H601" s="4" t="str">
        <f>VLOOKUP(Volumedata[[#This Row],[Date]],Table1[#All],3,TRUE)</f>
        <v>Q2 2021</v>
      </c>
    </row>
    <row r="602" spans="1:8" x14ac:dyDescent="0.25">
      <c r="A602" s="1" t="s">
        <v>10</v>
      </c>
      <c r="B602" s="3">
        <v>44347</v>
      </c>
      <c r="C602">
        <v>370</v>
      </c>
      <c r="D602">
        <f>LEN(Volumedata[[#This Row],[CLID]])</f>
        <v>7</v>
      </c>
      <c r="E602" t="s">
        <v>56</v>
      </c>
      <c r="F602" s="4" t="s">
        <v>907</v>
      </c>
      <c r="G602" s="4" t="s">
        <v>917</v>
      </c>
      <c r="H602" s="4" t="str">
        <f>VLOOKUP(Volumedata[[#This Row],[Date]],Table1[#All],3,TRUE)</f>
        <v>Q2 2021</v>
      </c>
    </row>
    <row r="603" spans="1:8" x14ac:dyDescent="0.25">
      <c r="A603" s="1" t="s">
        <v>10</v>
      </c>
      <c r="B603" s="3">
        <v>44316</v>
      </c>
      <c r="C603">
        <v>331</v>
      </c>
      <c r="D603">
        <f>LEN(Volumedata[[#This Row],[CLID]])</f>
        <v>7</v>
      </c>
      <c r="E603" t="s">
        <v>56</v>
      </c>
      <c r="F603" s="4" t="s">
        <v>907</v>
      </c>
      <c r="G603" s="4" t="s">
        <v>917</v>
      </c>
      <c r="H603" s="4" t="str">
        <f>VLOOKUP(Volumedata[[#This Row],[Date]],Table1[#All],3,TRUE)</f>
        <v>Q2 2021</v>
      </c>
    </row>
    <row r="604" spans="1:8" x14ac:dyDescent="0.25">
      <c r="A604" s="1" t="s">
        <v>10</v>
      </c>
      <c r="B604" s="3">
        <v>44286</v>
      </c>
      <c r="C604">
        <v>332</v>
      </c>
      <c r="D604">
        <f>LEN(Volumedata[[#This Row],[CLID]])</f>
        <v>7</v>
      </c>
      <c r="E604" t="s">
        <v>56</v>
      </c>
      <c r="F604" s="4" t="s">
        <v>907</v>
      </c>
      <c r="G604" s="4" t="s">
        <v>918</v>
      </c>
      <c r="H604" s="4" t="str">
        <f>VLOOKUP(Volumedata[[#This Row],[Date]],Table1[#All],3,TRUE)</f>
        <v>Q1 2021</v>
      </c>
    </row>
    <row r="605" spans="1:8" x14ac:dyDescent="0.25">
      <c r="A605" s="1" t="s">
        <v>10</v>
      </c>
      <c r="B605" s="3">
        <v>44255</v>
      </c>
      <c r="C605">
        <v>250</v>
      </c>
      <c r="D605">
        <f>LEN(Volumedata[[#This Row],[CLID]])</f>
        <v>7</v>
      </c>
      <c r="E605" t="s">
        <v>56</v>
      </c>
      <c r="F605" s="4" t="s">
        <v>907</v>
      </c>
      <c r="G605" s="4" t="s">
        <v>918</v>
      </c>
      <c r="H605" s="4" t="str">
        <f>VLOOKUP(Volumedata[[#This Row],[Date]],Table1[#All],3,TRUE)</f>
        <v>Q1 2021</v>
      </c>
    </row>
    <row r="606" spans="1:8" x14ac:dyDescent="0.25">
      <c r="A606" s="1" t="s">
        <v>10</v>
      </c>
      <c r="B606" s="3">
        <v>44227</v>
      </c>
      <c r="C606">
        <v>289</v>
      </c>
      <c r="D606">
        <f>LEN(Volumedata[[#This Row],[CLID]])</f>
        <v>7</v>
      </c>
      <c r="E606" t="s">
        <v>56</v>
      </c>
      <c r="F606" s="4" t="s">
        <v>907</v>
      </c>
      <c r="G606" s="4" t="s">
        <v>918</v>
      </c>
      <c r="H606" s="4" t="str">
        <f>VLOOKUP(Volumedata[[#This Row],[Date]],Table1[#All],3,TRUE)</f>
        <v>Q1 2021</v>
      </c>
    </row>
    <row r="607" spans="1:8" x14ac:dyDescent="0.25">
      <c r="A607" s="1" t="s">
        <v>46</v>
      </c>
      <c r="B607" s="3">
        <v>43861</v>
      </c>
      <c r="C607">
        <v>1586</v>
      </c>
      <c r="D607">
        <f>LEN(Volumedata[[#This Row],[CLID]])</f>
        <v>7</v>
      </c>
      <c r="E607" t="s">
        <v>57</v>
      </c>
      <c r="F607" s="4" t="s">
        <v>898</v>
      </c>
      <c r="G607" s="4" t="s">
        <v>913</v>
      </c>
      <c r="H607" s="4" t="str">
        <f>VLOOKUP(Volumedata[[#This Row],[Date]],Table1[#All],3,TRUE)</f>
        <v>Q1 2020</v>
      </c>
    </row>
    <row r="608" spans="1:8" x14ac:dyDescent="0.25">
      <c r="A608" s="1" t="s">
        <v>46</v>
      </c>
      <c r="B608" s="3">
        <v>43890</v>
      </c>
      <c r="C608">
        <v>1412</v>
      </c>
      <c r="D608">
        <f>LEN(Volumedata[[#This Row],[CLID]])</f>
        <v>7</v>
      </c>
      <c r="E608" t="s">
        <v>57</v>
      </c>
      <c r="F608" s="4" t="s">
        <v>898</v>
      </c>
      <c r="G608" s="4" t="s">
        <v>913</v>
      </c>
      <c r="H608" s="4" t="str">
        <f>VLOOKUP(Volumedata[[#This Row],[Date]],Table1[#All],3,TRUE)</f>
        <v>Q1 2020</v>
      </c>
    </row>
    <row r="609" spans="1:8" x14ac:dyDescent="0.25">
      <c r="A609" s="1" t="s">
        <v>46</v>
      </c>
      <c r="B609" s="3">
        <v>43921</v>
      </c>
      <c r="C609">
        <v>1936</v>
      </c>
      <c r="D609">
        <f>LEN(Volumedata[[#This Row],[CLID]])</f>
        <v>7</v>
      </c>
      <c r="E609" t="s">
        <v>57</v>
      </c>
      <c r="F609" s="4" t="s">
        <v>898</v>
      </c>
      <c r="G609" s="4" t="s">
        <v>913</v>
      </c>
      <c r="H609" s="4" t="str">
        <f>VLOOKUP(Volumedata[[#This Row],[Date]],Table1[#All],3,TRUE)</f>
        <v>Q1 2020</v>
      </c>
    </row>
    <row r="610" spans="1:8" x14ac:dyDescent="0.25">
      <c r="A610" s="1" t="s">
        <v>46</v>
      </c>
      <c r="B610" s="3">
        <v>43951</v>
      </c>
      <c r="C610">
        <v>1939</v>
      </c>
      <c r="D610">
        <f>LEN(Volumedata[[#This Row],[CLID]])</f>
        <v>7</v>
      </c>
      <c r="E610" t="s">
        <v>57</v>
      </c>
      <c r="F610" s="4" t="s">
        <v>898</v>
      </c>
      <c r="G610" s="4" t="s">
        <v>914</v>
      </c>
      <c r="H610" s="4" t="str">
        <f>VLOOKUP(Volumedata[[#This Row],[Date]],Table1[#All],3,TRUE)</f>
        <v>Q2 2020</v>
      </c>
    </row>
    <row r="611" spans="1:8" x14ac:dyDescent="0.25">
      <c r="A611" s="1" t="s">
        <v>46</v>
      </c>
      <c r="B611" s="3">
        <v>43982</v>
      </c>
      <c r="C611">
        <v>2112</v>
      </c>
      <c r="D611">
        <f>LEN(Volumedata[[#This Row],[CLID]])</f>
        <v>7</v>
      </c>
      <c r="E611" t="s">
        <v>57</v>
      </c>
      <c r="F611" s="4" t="s">
        <v>898</v>
      </c>
      <c r="G611" s="4" t="s">
        <v>914</v>
      </c>
      <c r="H611" s="4" t="str">
        <f>VLOOKUP(Volumedata[[#This Row],[Date]],Table1[#All],3,TRUE)</f>
        <v>Q2 2020</v>
      </c>
    </row>
    <row r="612" spans="1:8" x14ac:dyDescent="0.25">
      <c r="A612" s="1" t="s">
        <v>46</v>
      </c>
      <c r="B612" s="3">
        <v>44012</v>
      </c>
      <c r="C612">
        <v>1230</v>
      </c>
      <c r="D612">
        <f>LEN(Volumedata[[#This Row],[CLID]])</f>
        <v>7</v>
      </c>
      <c r="E612" t="s">
        <v>57</v>
      </c>
      <c r="F612" s="4" t="s">
        <v>898</v>
      </c>
      <c r="G612" s="4" t="s">
        <v>914</v>
      </c>
      <c r="H612" s="4" t="str">
        <f>VLOOKUP(Volumedata[[#This Row],[Date]],Table1[#All],3,TRUE)</f>
        <v>Q2 2020</v>
      </c>
    </row>
    <row r="613" spans="1:8" x14ac:dyDescent="0.25">
      <c r="A613" s="1" t="s">
        <v>46</v>
      </c>
      <c r="B613" s="3">
        <v>44043</v>
      </c>
      <c r="C613">
        <v>1407</v>
      </c>
      <c r="D613">
        <f>LEN(Volumedata[[#This Row],[CLID]])</f>
        <v>7</v>
      </c>
      <c r="E613" t="s">
        <v>57</v>
      </c>
      <c r="F613" s="4" t="s">
        <v>898</v>
      </c>
      <c r="G613" s="4" t="s">
        <v>915</v>
      </c>
      <c r="H613" s="4" t="str">
        <f>VLOOKUP(Volumedata[[#This Row],[Date]],Table1[#All],3,TRUE)</f>
        <v>Q3 2020</v>
      </c>
    </row>
    <row r="614" spans="1:8" x14ac:dyDescent="0.25">
      <c r="A614" s="1" t="s">
        <v>46</v>
      </c>
      <c r="B614" s="3">
        <v>44074</v>
      </c>
      <c r="C614">
        <v>880</v>
      </c>
      <c r="D614">
        <f>LEN(Volumedata[[#This Row],[CLID]])</f>
        <v>7</v>
      </c>
      <c r="E614" t="s">
        <v>57</v>
      </c>
      <c r="F614" s="4" t="s">
        <v>898</v>
      </c>
      <c r="G614" s="4" t="s">
        <v>915</v>
      </c>
      <c r="H614" s="4" t="str">
        <f>VLOOKUP(Volumedata[[#This Row],[Date]],Table1[#All],3,TRUE)</f>
        <v>Q3 2020</v>
      </c>
    </row>
    <row r="615" spans="1:8" x14ac:dyDescent="0.25">
      <c r="A615" s="1" t="s">
        <v>46</v>
      </c>
      <c r="B615" s="3">
        <v>44104</v>
      </c>
      <c r="C615">
        <v>1233</v>
      </c>
      <c r="D615">
        <f>LEN(Volumedata[[#This Row],[CLID]])</f>
        <v>7</v>
      </c>
      <c r="E615" t="s">
        <v>57</v>
      </c>
      <c r="F615" s="4" t="s">
        <v>898</v>
      </c>
      <c r="G615" s="4" t="s">
        <v>915</v>
      </c>
      <c r="H615" s="4" t="str">
        <f>VLOOKUP(Volumedata[[#This Row],[Date]],Table1[#All],3,TRUE)</f>
        <v>Q3 2020</v>
      </c>
    </row>
    <row r="616" spans="1:8" x14ac:dyDescent="0.25">
      <c r="A616" s="1" t="s">
        <v>46</v>
      </c>
      <c r="B616" s="3">
        <v>44135</v>
      </c>
      <c r="C616">
        <v>1059</v>
      </c>
      <c r="D616">
        <f>LEN(Volumedata[[#This Row],[CLID]])</f>
        <v>7</v>
      </c>
      <c r="E616" t="s">
        <v>57</v>
      </c>
      <c r="F616" s="4" t="s">
        <v>898</v>
      </c>
      <c r="G616" s="4" t="s">
        <v>916</v>
      </c>
      <c r="H616" s="4" t="str">
        <f>VLOOKUP(Volumedata[[#This Row],[Date]],Table1[#All],3,TRUE)</f>
        <v>Q4 2020</v>
      </c>
    </row>
    <row r="617" spans="1:8" x14ac:dyDescent="0.25">
      <c r="A617" s="1" t="s">
        <v>46</v>
      </c>
      <c r="B617" s="3">
        <v>44165</v>
      </c>
      <c r="C617">
        <v>1586</v>
      </c>
      <c r="D617">
        <f>LEN(Volumedata[[#This Row],[CLID]])</f>
        <v>7</v>
      </c>
      <c r="E617" t="s">
        <v>57</v>
      </c>
      <c r="F617" s="4" t="s">
        <v>898</v>
      </c>
      <c r="G617" s="4" t="s">
        <v>916</v>
      </c>
      <c r="H617" s="4" t="str">
        <f>VLOOKUP(Volumedata[[#This Row],[Date]],Table1[#All],3,TRUE)</f>
        <v>Q4 2020</v>
      </c>
    </row>
    <row r="618" spans="1:8" x14ac:dyDescent="0.25">
      <c r="A618" s="1" t="s">
        <v>46</v>
      </c>
      <c r="B618" s="3">
        <v>44196</v>
      </c>
      <c r="C618">
        <v>1230</v>
      </c>
      <c r="D618">
        <f>LEN(Volumedata[[#This Row],[CLID]])</f>
        <v>7</v>
      </c>
      <c r="E618" t="s">
        <v>57</v>
      </c>
      <c r="F618" s="4" t="s">
        <v>898</v>
      </c>
      <c r="G618" s="4" t="s">
        <v>916</v>
      </c>
      <c r="H618" s="4" t="str">
        <f>VLOOKUP(Volumedata[[#This Row],[Date]],Table1[#All],3,TRUE)</f>
        <v>Q4 2020</v>
      </c>
    </row>
    <row r="619" spans="1:8" x14ac:dyDescent="0.25">
      <c r="A619" s="1" t="s">
        <v>46</v>
      </c>
      <c r="B619" s="3">
        <v>44377</v>
      </c>
      <c r="C619">
        <v>1291</v>
      </c>
      <c r="D619">
        <f>LEN(Volumedata[[#This Row],[CLID]])</f>
        <v>7</v>
      </c>
      <c r="E619" t="s">
        <v>57</v>
      </c>
      <c r="F619" s="4" t="s">
        <v>898</v>
      </c>
      <c r="G619" s="4" t="s">
        <v>917</v>
      </c>
      <c r="H619" s="4" t="str">
        <f>VLOOKUP(Volumedata[[#This Row],[Date]],Table1[#All],3,TRUE)</f>
        <v>Q2 2021</v>
      </c>
    </row>
    <row r="620" spans="1:8" x14ac:dyDescent="0.25">
      <c r="A620" s="1" t="s">
        <v>46</v>
      </c>
      <c r="B620" s="3">
        <v>44347</v>
      </c>
      <c r="C620">
        <v>2150</v>
      </c>
      <c r="D620">
        <f>LEN(Volumedata[[#This Row],[CLID]])</f>
        <v>7</v>
      </c>
      <c r="E620" t="s">
        <v>57</v>
      </c>
      <c r="F620" s="4" t="s">
        <v>898</v>
      </c>
      <c r="G620" s="4" t="s">
        <v>917</v>
      </c>
      <c r="H620" s="4" t="str">
        <f>VLOOKUP(Volumedata[[#This Row],[Date]],Table1[#All],3,TRUE)</f>
        <v>Q2 2021</v>
      </c>
    </row>
    <row r="621" spans="1:8" x14ac:dyDescent="0.25">
      <c r="A621" s="1" t="s">
        <v>46</v>
      </c>
      <c r="B621" s="3">
        <v>44316</v>
      </c>
      <c r="C621">
        <v>1991</v>
      </c>
      <c r="D621">
        <f>LEN(Volumedata[[#This Row],[CLID]])</f>
        <v>7</v>
      </c>
      <c r="E621" t="s">
        <v>57</v>
      </c>
      <c r="F621" s="4" t="s">
        <v>898</v>
      </c>
      <c r="G621" s="4" t="s">
        <v>917</v>
      </c>
      <c r="H621" s="4" t="str">
        <f>VLOOKUP(Volumedata[[#This Row],[Date]],Table1[#All],3,TRUE)</f>
        <v>Q2 2021</v>
      </c>
    </row>
    <row r="622" spans="1:8" x14ac:dyDescent="0.25">
      <c r="A622" s="1" t="s">
        <v>46</v>
      </c>
      <c r="B622" s="3">
        <v>44286</v>
      </c>
      <c r="C622">
        <v>2032</v>
      </c>
      <c r="D622">
        <f>LEN(Volumedata[[#This Row],[CLID]])</f>
        <v>7</v>
      </c>
      <c r="E622" t="s">
        <v>57</v>
      </c>
      <c r="F622" s="4" t="s">
        <v>898</v>
      </c>
      <c r="G622" s="4" t="s">
        <v>918</v>
      </c>
      <c r="H622" s="4" t="str">
        <f>VLOOKUP(Volumedata[[#This Row],[Date]],Table1[#All],3,TRUE)</f>
        <v>Q1 2021</v>
      </c>
    </row>
    <row r="623" spans="1:8" x14ac:dyDescent="0.25">
      <c r="A623" s="1" t="s">
        <v>46</v>
      </c>
      <c r="B623" s="3">
        <v>44255</v>
      </c>
      <c r="C623">
        <v>1438</v>
      </c>
      <c r="D623">
        <f>LEN(Volumedata[[#This Row],[CLID]])</f>
        <v>7</v>
      </c>
      <c r="E623" t="s">
        <v>57</v>
      </c>
      <c r="F623" s="4" t="s">
        <v>898</v>
      </c>
      <c r="G623" s="4" t="s">
        <v>918</v>
      </c>
      <c r="H623" s="4" t="str">
        <f>VLOOKUP(Volumedata[[#This Row],[Date]],Table1[#All],3,TRUE)</f>
        <v>Q1 2021</v>
      </c>
    </row>
    <row r="624" spans="1:8" x14ac:dyDescent="0.25">
      <c r="A624" s="1" t="s">
        <v>46</v>
      </c>
      <c r="B624" s="3">
        <v>44227</v>
      </c>
      <c r="C624">
        <v>1569</v>
      </c>
      <c r="D624">
        <f>LEN(Volumedata[[#This Row],[CLID]])</f>
        <v>7</v>
      </c>
      <c r="E624" t="s">
        <v>57</v>
      </c>
      <c r="F624" s="4" t="s">
        <v>898</v>
      </c>
      <c r="G624" s="4" t="s">
        <v>918</v>
      </c>
      <c r="H624" s="4" t="str">
        <f>VLOOKUP(Volumedata[[#This Row],[Date]],Table1[#All],3,TRUE)</f>
        <v>Q1 2021</v>
      </c>
    </row>
    <row r="625" spans="1:8" x14ac:dyDescent="0.25">
      <c r="A625" s="1" t="s">
        <v>40</v>
      </c>
      <c r="B625" s="3">
        <v>43861</v>
      </c>
      <c r="C625">
        <v>1211</v>
      </c>
      <c r="D625">
        <f>LEN(Volumedata[[#This Row],[CLID]])</f>
        <v>7</v>
      </c>
      <c r="E625" t="s">
        <v>55</v>
      </c>
      <c r="F625" s="4" t="s">
        <v>906</v>
      </c>
      <c r="G625" s="4" t="s">
        <v>913</v>
      </c>
      <c r="H625" s="4" t="str">
        <f>VLOOKUP(Volumedata[[#This Row],[Date]],Table1[#All],3,TRUE)</f>
        <v>Q1 2020</v>
      </c>
    </row>
    <row r="626" spans="1:8" x14ac:dyDescent="0.25">
      <c r="A626" s="1" t="s">
        <v>40</v>
      </c>
      <c r="B626" s="3">
        <v>43890</v>
      </c>
      <c r="C626">
        <v>1358</v>
      </c>
      <c r="D626">
        <f>LEN(Volumedata[[#This Row],[CLID]])</f>
        <v>7</v>
      </c>
      <c r="E626" t="s">
        <v>55</v>
      </c>
      <c r="F626" s="4" t="s">
        <v>906</v>
      </c>
      <c r="G626" s="4" t="s">
        <v>913</v>
      </c>
      <c r="H626" s="4" t="str">
        <f>VLOOKUP(Volumedata[[#This Row],[Date]],Table1[#All],3,TRUE)</f>
        <v>Q1 2020</v>
      </c>
    </row>
    <row r="627" spans="1:8" x14ac:dyDescent="0.25">
      <c r="A627" s="1" t="s">
        <v>40</v>
      </c>
      <c r="B627" s="3">
        <v>43921</v>
      </c>
      <c r="C627">
        <v>1507</v>
      </c>
      <c r="D627">
        <f>LEN(Volumedata[[#This Row],[CLID]])</f>
        <v>7</v>
      </c>
      <c r="E627" t="s">
        <v>55</v>
      </c>
      <c r="F627" s="4" t="s">
        <v>906</v>
      </c>
      <c r="G627" s="4" t="s">
        <v>913</v>
      </c>
      <c r="H627" s="4" t="str">
        <f>VLOOKUP(Volumedata[[#This Row],[Date]],Table1[#All],3,TRUE)</f>
        <v>Q1 2020</v>
      </c>
    </row>
    <row r="628" spans="1:8" x14ac:dyDescent="0.25">
      <c r="A628" s="1" t="s">
        <v>40</v>
      </c>
      <c r="B628" s="3">
        <v>43951</v>
      </c>
      <c r="C628">
        <v>1812</v>
      </c>
      <c r="D628">
        <f>LEN(Volumedata[[#This Row],[CLID]])</f>
        <v>7</v>
      </c>
      <c r="E628" t="s">
        <v>55</v>
      </c>
      <c r="F628" s="4" t="s">
        <v>906</v>
      </c>
      <c r="G628" s="4" t="s">
        <v>914</v>
      </c>
      <c r="H628" s="4" t="str">
        <f>VLOOKUP(Volumedata[[#This Row],[Date]],Table1[#All],3,TRUE)</f>
        <v>Q2 2020</v>
      </c>
    </row>
    <row r="629" spans="1:8" x14ac:dyDescent="0.25">
      <c r="A629" s="1" t="s">
        <v>40</v>
      </c>
      <c r="B629" s="3">
        <v>43982</v>
      </c>
      <c r="C629">
        <v>1663</v>
      </c>
      <c r="D629">
        <f>LEN(Volumedata[[#This Row],[CLID]])</f>
        <v>7</v>
      </c>
      <c r="E629" t="s">
        <v>55</v>
      </c>
      <c r="F629" s="4" t="s">
        <v>906</v>
      </c>
      <c r="G629" s="4" t="s">
        <v>914</v>
      </c>
      <c r="H629" s="4" t="str">
        <f>VLOOKUP(Volumedata[[#This Row],[Date]],Table1[#All],3,TRUE)</f>
        <v>Q2 2020</v>
      </c>
    </row>
    <row r="630" spans="1:8" x14ac:dyDescent="0.25">
      <c r="A630" s="1" t="s">
        <v>40</v>
      </c>
      <c r="B630" s="3">
        <v>44012</v>
      </c>
      <c r="C630">
        <v>1205</v>
      </c>
      <c r="D630">
        <f>LEN(Volumedata[[#This Row],[CLID]])</f>
        <v>7</v>
      </c>
      <c r="E630" t="s">
        <v>55</v>
      </c>
      <c r="F630" s="4" t="s">
        <v>906</v>
      </c>
      <c r="G630" s="4" t="s">
        <v>914</v>
      </c>
      <c r="H630" s="4" t="str">
        <f>VLOOKUP(Volumedata[[#This Row],[Date]],Table1[#All],3,TRUE)</f>
        <v>Q2 2020</v>
      </c>
    </row>
    <row r="631" spans="1:8" x14ac:dyDescent="0.25">
      <c r="A631" s="1" t="s">
        <v>40</v>
      </c>
      <c r="B631" s="3">
        <v>44043</v>
      </c>
      <c r="C631">
        <v>1059</v>
      </c>
      <c r="D631">
        <f>LEN(Volumedata[[#This Row],[CLID]])</f>
        <v>7</v>
      </c>
      <c r="E631" t="s">
        <v>55</v>
      </c>
      <c r="F631" s="4" t="s">
        <v>906</v>
      </c>
      <c r="G631" s="4" t="s">
        <v>915</v>
      </c>
      <c r="H631" s="4" t="str">
        <f>VLOOKUP(Volumedata[[#This Row],[Date]],Table1[#All],3,TRUE)</f>
        <v>Q3 2020</v>
      </c>
    </row>
    <row r="632" spans="1:8" x14ac:dyDescent="0.25">
      <c r="A632" s="1" t="s">
        <v>40</v>
      </c>
      <c r="B632" s="3">
        <v>44074</v>
      </c>
      <c r="C632">
        <v>910</v>
      </c>
      <c r="D632">
        <f>LEN(Volumedata[[#This Row],[CLID]])</f>
        <v>7</v>
      </c>
      <c r="E632" t="s">
        <v>55</v>
      </c>
      <c r="F632" s="4" t="s">
        <v>906</v>
      </c>
      <c r="G632" s="4" t="s">
        <v>915</v>
      </c>
      <c r="H632" s="4" t="str">
        <f>VLOOKUP(Volumedata[[#This Row],[Date]],Table1[#All],3,TRUE)</f>
        <v>Q3 2020</v>
      </c>
    </row>
    <row r="633" spans="1:8" x14ac:dyDescent="0.25">
      <c r="A633" s="1" t="s">
        <v>40</v>
      </c>
      <c r="B633" s="3">
        <v>44104</v>
      </c>
      <c r="C633">
        <v>910</v>
      </c>
      <c r="D633">
        <f>LEN(Volumedata[[#This Row],[CLID]])</f>
        <v>7</v>
      </c>
      <c r="E633" t="s">
        <v>55</v>
      </c>
      <c r="F633" s="4" t="s">
        <v>906</v>
      </c>
      <c r="G633" s="4" t="s">
        <v>915</v>
      </c>
      <c r="H633" s="4" t="str">
        <f>VLOOKUP(Volumedata[[#This Row],[Date]],Table1[#All],3,TRUE)</f>
        <v>Q3 2020</v>
      </c>
    </row>
    <row r="634" spans="1:8" x14ac:dyDescent="0.25">
      <c r="A634" s="1" t="s">
        <v>40</v>
      </c>
      <c r="B634" s="3">
        <v>44135</v>
      </c>
      <c r="C634">
        <v>1060</v>
      </c>
      <c r="D634">
        <f>LEN(Volumedata[[#This Row],[CLID]])</f>
        <v>7</v>
      </c>
      <c r="E634" t="s">
        <v>55</v>
      </c>
      <c r="F634" s="4" t="s">
        <v>906</v>
      </c>
      <c r="G634" s="4" t="s">
        <v>916</v>
      </c>
      <c r="H634" s="4" t="str">
        <f>VLOOKUP(Volumedata[[#This Row],[Date]],Table1[#All],3,TRUE)</f>
        <v>Q4 2020</v>
      </c>
    </row>
    <row r="635" spans="1:8" x14ac:dyDescent="0.25">
      <c r="A635" s="1" t="s">
        <v>40</v>
      </c>
      <c r="B635" s="3">
        <v>44165</v>
      </c>
      <c r="C635">
        <v>1205</v>
      </c>
      <c r="D635">
        <f>LEN(Volumedata[[#This Row],[CLID]])</f>
        <v>7</v>
      </c>
      <c r="E635" t="s">
        <v>55</v>
      </c>
      <c r="F635" s="4" t="s">
        <v>906</v>
      </c>
      <c r="G635" s="4" t="s">
        <v>916</v>
      </c>
      <c r="H635" s="4" t="str">
        <f>VLOOKUP(Volumedata[[#This Row],[Date]],Table1[#All],3,TRUE)</f>
        <v>Q4 2020</v>
      </c>
    </row>
    <row r="636" spans="1:8" x14ac:dyDescent="0.25">
      <c r="A636" s="1" t="s">
        <v>40</v>
      </c>
      <c r="B636" s="3">
        <v>44196</v>
      </c>
      <c r="C636">
        <v>1211</v>
      </c>
      <c r="D636">
        <f>LEN(Volumedata[[#This Row],[CLID]])</f>
        <v>7</v>
      </c>
      <c r="E636" t="s">
        <v>55</v>
      </c>
      <c r="F636" s="4" t="s">
        <v>906</v>
      </c>
      <c r="G636" s="4" t="s">
        <v>916</v>
      </c>
      <c r="H636" s="4" t="str">
        <f>VLOOKUP(Volumedata[[#This Row],[Date]],Table1[#All],3,TRUE)</f>
        <v>Q4 2020</v>
      </c>
    </row>
    <row r="637" spans="1:8" x14ac:dyDescent="0.25">
      <c r="A637" s="1" t="s">
        <v>40</v>
      </c>
      <c r="B637" s="3">
        <v>44377</v>
      </c>
      <c r="C637">
        <v>1193</v>
      </c>
      <c r="D637">
        <f>LEN(Volumedata[[#This Row],[CLID]])</f>
        <v>7</v>
      </c>
      <c r="E637" t="s">
        <v>55</v>
      </c>
      <c r="F637" s="4" t="s">
        <v>906</v>
      </c>
      <c r="G637" s="4" t="s">
        <v>917</v>
      </c>
      <c r="H637" s="4" t="str">
        <f>VLOOKUP(Volumedata[[#This Row],[Date]],Table1[#All],3,TRUE)</f>
        <v>Q2 2021</v>
      </c>
    </row>
    <row r="638" spans="1:8" x14ac:dyDescent="0.25">
      <c r="A638" s="1" t="s">
        <v>40</v>
      </c>
      <c r="B638" s="3">
        <v>44347</v>
      </c>
      <c r="C638">
        <v>1694</v>
      </c>
      <c r="D638">
        <f>LEN(Volumedata[[#This Row],[CLID]])</f>
        <v>7</v>
      </c>
      <c r="E638" t="s">
        <v>55</v>
      </c>
      <c r="F638" s="4" t="s">
        <v>906</v>
      </c>
      <c r="G638" s="4" t="s">
        <v>917</v>
      </c>
      <c r="H638" s="4" t="str">
        <f>VLOOKUP(Volumedata[[#This Row],[Date]],Table1[#All],3,TRUE)</f>
        <v>Q2 2021</v>
      </c>
    </row>
    <row r="639" spans="1:8" x14ac:dyDescent="0.25">
      <c r="A639" s="1" t="s">
        <v>40</v>
      </c>
      <c r="B639" s="3">
        <v>44316</v>
      </c>
      <c r="C639">
        <v>1791</v>
      </c>
      <c r="D639">
        <f>LEN(Volumedata[[#This Row],[CLID]])</f>
        <v>7</v>
      </c>
      <c r="E639" t="s">
        <v>55</v>
      </c>
      <c r="F639" s="4" t="s">
        <v>906</v>
      </c>
      <c r="G639" s="4" t="s">
        <v>917</v>
      </c>
      <c r="H639" s="4" t="str">
        <f>VLOOKUP(Volumedata[[#This Row],[Date]],Table1[#All],3,TRUE)</f>
        <v>Q2 2021</v>
      </c>
    </row>
    <row r="640" spans="1:8" x14ac:dyDescent="0.25">
      <c r="A640" s="1" t="s">
        <v>40</v>
      </c>
      <c r="B640" s="3">
        <v>44286</v>
      </c>
      <c r="C640">
        <v>1568</v>
      </c>
      <c r="D640">
        <f>LEN(Volumedata[[#This Row],[CLID]])</f>
        <v>7</v>
      </c>
      <c r="E640" t="s">
        <v>55</v>
      </c>
      <c r="F640" s="4" t="s">
        <v>906</v>
      </c>
      <c r="G640" s="4" t="s">
        <v>918</v>
      </c>
      <c r="H640" s="4" t="str">
        <f>VLOOKUP(Volumedata[[#This Row],[Date]],Table1[#All],3,TRUE)</f>
        <v>Q1 2021</v>
      </c>
    </row>
    <row r="641" spans="1:8" x14ac:dyDescent="0.25">
      <c r="A641" s="1" t="s">
        <v>40</v>
      </c>
      <c r="B641" s="3">
        <v>44255</v>
      </c>
      <c r="C641">
        <v>1399</v>
      </c>
      <c r="D641">
        <f>LEN(Volumedata[[#This Row],[CLID]])</f>
        <v>7</v>
      </c>
      <c r="E641" t="s">
        <v>55</v>
      </c>
      <c r="F641" s="4" t="s">
        <v>906</v>
      </c>
      <c r="G641" s="4" t="s">
        <v>918</v>
      </c>
      <c r="H641" s="4" t="str">
        <f>VLOOKUP(Volumedata[[#This Row],[Date]],Table1[#All],3,TRUE)</f>
        <v>Q1 2021</v>
      </c>
    </row>
    <row r="642" spans="1:8" x14ac:dyDescent="0.25">
      <c r="A642" s="1" t="s">
        <v>40</v>
      </c>
      <c r="B642" s="3">
        <v>44227</v>
      </c>
      <c r="C642">
        <v>1255</v>
      </c>
      <c r="D642">
        <f>LEN(Volumedata[[#This Row],[CLID]])</f>
        <v>7</v>
      </c>
      <c r="E642" t="s">
        <v>55</v>
      </c>
      <c r="F642" s="4" t="s">
        <v>906</v>
      </c>
      <c r="G642" s="4" t="s">
        <v>918</v>
      </c>
      <c r="H642" s="4" t="str">
        <f>VLOOKUP(Volumedata[[#This Row],[Date]],Table1[#All],3,TRUE)</f>
        <v>Q1 2021</v>
      </c>
    </row>
    <row r="643" spans="1:8" x14ac:dyDescent="0.25">
      <c r="A643" s="1" t="s">
        <v>2</v>
      </c>
      <c r="B643" s="3">
        <v>43861</v>
      </c>
      <c r="C643">
        <v>53</v>
      </c>
      <c r="D643">
        <f>LEN(Volumedata[[#This Row],[CLID]])</f>
        <v>7</v>
      </c>
      <c r="E643" t="s">
        <v>56</v>
      </c>
      <c r="F643" s="4" t="s">
        <v>907</v>
      </c>
      <c r="G643" s="4" t="s">
        <v>913</v>
      </c>
      <c r="H643" s="4" t="str">
        <f>VLOOKUP(Volumedata[[#This Row],[Date]],Table1[#All],3,TRUE)</f>
        <v>Q1 2020</v>
      </c>
    </row>
    <row r="644" spans="1:8" x14ac:dyDescent="0.25">
      <c r="A644" s="1" t="s">
        <v>2</v>
      </c>
      <c r="B644" s="3">
        <v>43890</v>
      </c>
      <c r="C644">
        <v>40</v>
      </c>
      <c r="D644">
        <f>LEN(Volumedata[[#This Row],[CLID]])</f>
        <v>7</v>
      </c>
      <c r="E644" t="s">
        <v>56</v>
      </c>
      <c r="F644" s="4" t="s">
        <v>907</v>
      </c>
      <c r="G644" s="4" t="s">
        <v>913</v>
      </c>
      <c r="H644" s="4" t="str">
        <f>VLOOKUP(Volumedata[[#This Row],[Date]],Table1[#All],3,TRUE)</f>
        <v>Q1 2020</v>
      </c>
    </row>
    <row r="645" spans="1:8" x14ac:dyDescent="0.25">
      <c r="A645" s="1" t="s">
        <v>2</v>
      </c>
      <c r="B645" s="3">
        <v>43921</v>
      </c>
      <c r="C645">
        <v>65</v>
      </c>
      <c r="D645">
        <f>LEN(Volumedata[[#This Row],[CLID]])</f>
        <v>7</v>
      </c>
      <c r="E645" t="s">
        <v>56</v>
      </c>
      <c r="F645" s="4" t="s">
        <v>907</v>
      </c>
      <c r="G645" s="4" t="s">
        <v>913</v>
      </c>
      <c r="H645" s="4" t="str">
        <f>VLOOKUP(Volumedata[[#This Row],[Date]],Table1[#All],3,TRUE)</f>
        <v>Q1 2020</v>
      </c>
    </row>
    <row r="646" spans="1:8" x14ac:dyDescent="0.25">
      <c r="A646" s="1" t="s">
        <v>2</v>
      </c>
      <c r="B646" s="3">
        <v>43951</v>
      </c>
      <c r="C646">
        <v>56</v>
      </c>
      <c r="D646">
        <f>LEN(Volumedata[[#This Row],[CLID]])</f>
        <v>7</v>
      </c>
      <c r="E646" t="s">
        <v>56</v>
      </c>
      <c r="F646" s="4" t="s">
        <v>907</v>
      </c>
      <c r="G646" s="4" t="s">
        <v>914</v>
      </c>
      <c r="H646" s="4" t="str">
        <f>VLOOKUP(Volumedata[[#This Row],[Date]],Table1[#All],3,TRUE)</f>
        <v>Q2 2020</v>
      </c>
    </row>
    <row r="647" spans="1:8" x14ac:dyDescent="0.25">
      <c r="A647" s="1" t="s">
        <v>2</v>
      </c>
      <c r="B647" s="3">
        <v>43982</v>
      </c>
      <c r="C647">
        <v>65</v>
      </c>
      <c r="D647">
        <f>LEN(Volumedata[[#This Row],[CLID]])</f>
        <v>7</v>
      </c>
      <c r="E647" t="s">
        <v>56</v>
      </c>
      <c r="F647" s="4" t="s">
        <v>907</v>
      </c>
      <c r="G647" s="4" t="s">
        <v>914</v>
      </c>
      <c r="H647" s="4" t="str">
        <f>VLOOKUP(Volumedata[[#This Row],[Date]],Table1[#All],3,TRUE)</f>
        <v>Q2 2020</v>
      </c>
    </row>
    <row r="648" spans="1:8" x14ac:dyDescent="0.25">
      <c r="A648" s="1" t="s">
        <v>2</v>
      </c>
      <c r="B648" s="3">
        <v>44012</v>
      </c>
      <c r="C648">
        <v>34</v>
      </c>
      <c r="D648">
        <f>LEN(Volumedata[[#This Row],[CLID]])</f>
        <v>7</v>
      </c>
      <c r="E648" t="s">
        <v>56</v>
      </c>
      <c r="F648" s="4" t="s">
        <v>907</v>
      </c>
      <c r="G648" s="4" t="s">
        <v>914</v>
      </c>
      <c r="H648" s="4" t="str">
        <f>VLOOKUP(Volumedata[[#This Row],[Date]],Table1[#All],3,TRUE)</f>
        <v>Q2 2020</v>
      </c>
    </row>
    <row r="649" spans="1:8" x14ac:dyDescent="0.25">
      <c r="A649" s="1" t="s">
        <v>2</v>
      </c>
      <c r="B649" s="3">
        <v>44043</v>
      </c>
      <c r="C649">
        <v>50</v>
      </c>
      <c r="D649">
        <f>LEN(Volumedata[[#This Row],[CLID]])</f>
        <v>7</v>
      </c>
      <c r="E649" t="s">
        <v>56</v>
      </c>
      <c r="F649" s="4" t="s">
        <v>907</v>
      </c>
      <c r="G649" s="4" t="s">
        <v>915</v>
      </c>
      <c r="H649" s="4" t="str">
        <f>VLOOKUP(Volumedata[[#This Row],[Date]],Table1[#All],3,TRUE)</f>
        <v>Q3 2020</v>
      </c>
    </row>
    <row r="650" spans="1:8" x14ac:dyDescent="0.25">
      <c r="A650" s="1" t="s">
        <v>2</v>
      </c>
      <c r="B650" s="3">
        <v>44074</v>
      </c>
      <c r="C650">
        <v>26</v>
      </c>
      <c r="D650">
        <f>LEN(Volumedata[[#This Row],[CLID]])</f>
        <v>7</v>
      </c>
      <c r="E650" t="s">
        <v>56</v>
      </c>
      <c r="F650" s="4" t="s">
        <v>907</v>
      </c>
      <c r="G650" s="4" t="s">
        <v>915</v>
      </c>
      <c r="H650" s="4" t="str">
        <f>VLOOKUP(Volumedata[[#This Row],[Date]],Table1[#All],3,TRUE)</f>
        <v>Q3 2020</v>
      </c>
    </row>
    <row r="651" spans="1:8" x14ac:dyDescent="0.25">
      <c r="A651" s="1" t="s">
        <v>2</v>
      </c>
      <c r="B651" s="3">
        <v>44104</v>
      </c>
      <c r="C651">
        <v>43</v>
      </c>
      <c r="D651">
        <f>LEN(Volumedata[[#This Row],[CLID]])</f>
        <v>7</v>
      </c>
      <c r="E651" t="s">
        <v>56</v>
      </c>
      <c r="F651" s="4" t="s">
        <v>907</v>
      </c>
      <c r="G651" s="4" t="s">
        <v>915</v>
      </c>
      <c r="H651" s="4" t="str">
        <f>VLOOKUP(Volumedata[[#This Row],[Date]],Table1[#All],3,TRUE)</f>
        <v>Q3 2020</v>
      </c>
    </row>
    <row r="652" spans="1:8" x14ac:dyDescent="0.25">
      <c r="A652" s="1" t="s">
        <v>2</v>
      </c>
      <c r="B652" s="3">
        <v>44135</v>
      </c>
      <c r="C652">
        <v>32</v>
      </c>
      <c r="D652">
        <f>LEN(Volumedata[[#This Row],[CLID]])</f>
        <v>7</v>
      </c>
      <c r="E652" t="s">
        <v>56</v>
      </c>
      <c r="F652" s="4" t="s">
        <v>907</v>
      </c>
      <c r="G652" s="4" t="s">
        <v>916</v>
      </c>
      <c r="H652" s="4" t="str">
        <f>VLOOKUP(Volumedata[[#This Row],[Date]],Table1[#All],3,TRUE)</f>
        <v>Q4 2020</v>
      </c>
    </row>
    <row r="653" spans="1:8" x14ac:dyDescent="0.25">
      <c r="A653" s="1" t="s">
        <v>2</v>
      </c>
      <c r="B653" s="3">
        <v>44165</v>
      </c>
      <c r="C653">
        <v>54</v>
      </c>
      <c r="D653">
        <f>LEN(Volumedata[[#This Row],[CLID]])</f>
        <v>7</v>
      </c>
      <c r="E653" t="s">
        <v>56</v>
      </c>
      <c r="F653" s="4" t="s">
        <v>907</v>
      </c>
      <c r="G653" s="4" t="s">
        <v>916</v>
      </c>
      <c r="H653" s="4" t="str">
        <f>VLOOKUP(Volumedata[[#This Row],[Date]],Table1[#All],3,TRUE)</f>
        <v>Q4 2020</v>
      </c>
    </row>
    <row r="654" spans="1:8" x14ac:dyDescent="0.25">
      <c r="A654" s="1" t="s">
        <v>2</v>
      </c>
      <c r="B654" s="3">
        <v>44196</v>
      </c>
      <c r="C654">
        <v>38</v>
      </c>
      <c r="D654">
        <f>LEN(Volumedata[[#This Row],[CLID]])</f>
        <v>7</v>
      </c>
      <c r="E654" t="s">
        <v>56</v>
      </c>
      <c r="F654" s="4" t="s">
        <v>907</v>
      </c>
      <c r="G654" s="4" t="s">
        <v>916</v>
      </c>
      <c r="H654" s="4" t="str">
        <f>VLOOKUP(Volumedata[[#This Row],[Date]],Table1[#All],3,TRUE)</f>
        <v>Q4 2020</v>
      </c>
    </row>
    <row r="655" spans="1:8" x14ac:dyDescent="0.25">
      <c r="A655" s="1" t="s">
        <v>2</v>
      </c>
      <c r="B655" s="3">
        <v>44377</v>
      </c>
      <c r="C655">
        <v>38</v>
      </c>
      <c r="D655">
        <f>LEN(Volumedata[[#This Row],[CLID]])</f>
        <v>7</v>
      </c>
      <c r="E655" t="s">
        <v>56</v>
      </c>
      <c r="F655" s="4" t="s">
        <v>907</v>
      </c>
      <c r="G655" s="4" t="s">
        <v>917</v>
      </c>
      <c r="H655" s="4" t="str">
        <f>VLOOKUP(Volumedata[[#This Row],[Date]],Table1[#All],3,TRUE)</f>
        <v>Q2 2021</v>
      </c>
    </row>
    <row r="656" spans="1:8" x14ac:dyDescent="0.25">
      <c r="A656" s="1" t="s">
        <v>2</v>
      </c>
      <c r="B656" s="3">
        <v>44347</v>
      </c>
      <c r="C656">
        <v>71</v>
      </c>
      <c r="D656">
        <f>LEN(Volumedata[[#This Row],[CLID]])</f>
        <v>7</v>
      </c>
      <c r="E656" t="s">
        <v>56</v>
      </c>
      <c r="F656" s="4" t="s">
        <v>907</v>
      </c>
      <c r="G656" s="4" t="s">
        <v>917</v>
      </c>
      <c r="H656" s="4" t="str">
        <f>VLOOKUP(Volumedata[[#This Row],[Date]],Table1[#All],3,TRUE)</f>
        <v>Q2 2021</v>
      </c>
    </row>
    <row r="657" spans="1:8" x14ac:dyDescent="0.25">
      <c r="A657" s="1" t="s">
        <v>2</v>
      </c>
      <c r="B657" s="3">
        <v>44316</v>
      </c>
      <c r="C657">
        <v>60</v>
      </c>
      <c r="D657">
        <f>LEN(Volumedata[[#This Row],[CLID]])</f>
        <v>7</v>
      </c>
      <c r="E657" t="s">
        <v>56</v>
      </c>
      <c r="F657" s="4" t="s">
        <v>907</v>
      </c>
      <c r="G657" s="4" t="s">
        <v>917</v>
      </c>
      <c r="H657" s="4" t="str">
        <f>VLOOKUP(Volumedata[[#This Row],[Date]],Table1[#All],3,TRUE)</f>
        <v>Q2 2021</v>
      </c>
    </row>
    <row r="658" spans="1:8" x14ac:dyDescent="0.25">
      <c r="A658" s="1" t="s">
        <v>2</v>
      </c>
      <c r="B658" s="3">
        <v>44286</v>
      </c>
      <c r="C658">
        <v>65</v>
      </c>
      <c r="D658">
        <f>LEN(Volumedata[[#This Row],[CLID]])</f>
        <v>7</v>
      </c>
      <c r="E658" t="s">
        <v>56</v>
      </c>
      <c r="F658" s="4" t="s">
        <v>907</v>
      </c>
      <c r="G658" s="4" t="s">
        <v>918</v>
      </c>
      <c r="H658" s="4" t="str">
        <f>VLOOKUP(Volumedata[[#This Row],[Date]],Table1[#All],3,TRUE)</f>
        <v>Q1 2021</v>
      </c>
    </row>
    <row r="659" spans="1:8" x14ac:dyDescent="0.25">
      <c r="A659" s="1" t="s">
        <v>2</v>
      </c>
      <c r="B659" s="3">
        <v>44255</v>
      </c>
      <c r="C659">
        <v>45</v>
      </c>
      <c r="D659">
        <f>LEN(Volumedata[[#This Row],[CLID]])</f>
        <v>7</v>
      </c>
      <c r="E659" t="s">
        <v>56</v>
      </c>
      <c r="F659" s="4" t="s">
        <v>907</v>
      </c>
      <c r="G659" s="4" t="s">
        <v>918</v>
      </c>
      <c r="H659" s="4" t="str">
        <f>VLOOKUP(Volumedata[[#This Row],[Date]],Table1[#All],3,TRUE)</f>
        <v>Q1 2021</v>
      </c>
    </row>
    <row r="660" spans="1:8" x14ac:dyDescent="0.25">
      <c r="A660" s="1" t="s">
        <v>2</v>
      </c>
      <c r="B660" s="3">
        <v>44227</v>
      </c>
      <c r="C660">
        <v>56</v>
      </c>
      <c r="D660">
        <f>LEN(Volumedata[[#This Row],[CLID]])</f>
        <v>7</v>
      </c>
      <c r="E660" t="s">
        <v>56</v>
      </c>
      <c r="F660" s="4" t="s">
        <v>907</v>
      </c>
      <c r="G660" s="4" t="s">
        <v>918</v>
      </c>
      <c r="H660" s="4" t="str">
        <f>VLOOKUP(Volumedata[[#This Row],[Date]],Table1[#All],3,TRUE)</f>
        <v>Q1 2021</v>
      </c>
    </row>
    <row r="661" spans="1:8" x14ac:dyDescent="0.25">
      <c r="A661" s="1" t="s">
        <v>45</v>
      </c>
      <c r="B661" s="3">
        <v>43861</v>
      </c>
      <c r="C661">
        <v>1283</v>
      </c>
      <c r="D661">
        <f>LEN(Volumedata[[#This Row],[CLID]])</f>
        <v>7</v>
      </c>
      <c r="E661" t="s">
        <v>57</v>
      </c>
      <c r="F661" s="4" t="s">
        <v>898</v>
      </c>
      <c r="G661" s="4" t="s">
        <v>913</v>
      </c>
      <c r="H661" s="4" t="str">
        <f>VLOOKUP(Volumedata[[#This Row],[Date]],Table1[#All],3,TRUE)</f>
        <v>Q1 2020</v>
      </c>
    </row>
    <row r="662" spans="1:8" x14ac:dyDescent="0.25">
      <c r="A662" s="1" t="s">
        <v>45</v>
      </c>
      <c r="B662" s="3">
        <v>43890</v>
      </c>
      <c r="C662">
        <v>1622</v>
      </c>
      <c r="D662">
        <f>LEN(Volumedata[[#This Row],[CLID]])</f>
        <v>7</v>
      </c>
      <c r="E662" t="s">
        <v>57</v>
      </c>
      <c r="F662" s="4" t="s">
        <v>898</v>
      </c>
      <c r="G662" s="4" t="s">
        <v>913</v>
      </c>
      <c r="H662" s="4" t="str">
        <f>VLOOKUP(Volumedata[[#This Row],[Date]],Table1[#All],3,TRUE)</f>
        <v>Q1 2020</v>
      </c>
    </row>
    <row r="663" spans="1:8" x14ac:dyDescent="0.25">
      <c r="A663" s="1" t="s">
        <v>45</v>
      </c>
      <c r="B663" s="3">
        <v>43921</v>
      </c>
      <c r="C663">
        <v>1628</v>
      </c>
      <c r="D663">
        <f>LEN(Volumedata[[#This Row],[CLID]])</f>
        <v>7</v>
      </c>
      <c r="E663" t="s">
        <v>57</v>
      </c>
      <c r="F663" s="4" t="s">
        <v>898</v>
      </c>
      <c r="G663" s="4" t="s">
        <v>913</v>
      </c>
      <c r="H663" s="4" t="str">
        <f>VLOOKUP(Volumedata[[#This Row],[Date]],Table1[#All],3,TRUE)</f>
        <v>Q1 2020</v>
      </c>
    </row>
    <row r="664" spans="1:8" x14ac:dyDescent="0.25">
      <c r="A664" s="1" t="s">
        <v>45</v>
      </c>
      <c r="B664" s="3">
        <v>43951</v>
      </c>
      <c r="C664">
        <v>2137</v>
      </c>
      <c r="D664">
        <f>LEN(Volumedata[[#This Row],[CLID]])</f>
        <v>7</v>
      </c>
      <c r="E664" t="s">
        <v>57</v>
      </c>
      <c r="F664" s="4" t="s">
        <v>898</v>
      </c>
      <c r="G664" s="4" t="s">
        <v>914</v>
      </c>
      <c r="H664" s="4" t="str">
        <f>VLOOKUP(Volumedata[[#This Row],[Date]],Table1[#All],3,TRUE)</f>
        <v>Q2 2020</v>
      </c>
    </row>
    <row r="665" spans="1:8" x14ac:dyDescent="0.25">
      <c r="A665" s="1" t="s">
        <v>45</v>
      </c>
      <c r="B665" s="3">
        <v>43982</v>
      </c>
      <c r="C665">
        <v>1795</v>
      </c>
      <c r="D665">
        <f>LEN(Volumedata[[#This Row],[CLID]])</f>
        <v>7</v>
      </c>
      <c r="E665" t="s">
        <v>57</v>
      </c>
      <c r="F665" s="4" t="s">
        <v>898</v>
      </c>
      <c r="G665" s="4" t="s">
        <v>914</v>
      </c>
      <c r="H665" s="4" t="str">
        <f>VLOOKUP(Volumedata[[#This Row],[Date]],Table1[#All],3,TRUE)</f>
        <v>Q2 2020</v>
      </c>
    </row>
    <row r="666" spans="1:8" x14ac:dyDescent="0.25">
      <c r="A666" s="1" t="s">
        <v>45</v>
      </c>
      <c r="B666" s="3">
        <v>44012</v>
      </c>
      <c r="C666">
        <v>1456</v>
      </c>
      <c r="D666">
        <f>LEN(Volumedata[[#This Row],[CLID]])</f>
        <v>7</v>
      </c>
      <c r="E666" t="s">
        <v>57</v>
      </c>
      <c r="F666" s="4" t="s">
        <v>898</v>
      </c>
      <c r="G666" s="4" t="s">
        <v>914</v>
      </c>
      <c r="H666" s="4" t="str">
        <f>VLOOKUP(Volumedata[[#This Row],[Date]],Table1[#All],3,TRUE)</f>
        <v>Q2 2020</v>
      </c>
    </row>
    <row r="667" spans="1:8" x14ac:dyDescent="0.25">
      <c r="A667" s="1" t="s">
        <v>45</v>
      </c>
      <c r="B667" s="3">
        <v>44043</v>
      </c>
      <c r="C667">
        <v>1112</v>
      </c>
      <c r="D667">
        <f>LEN(Volumedata[[#This Row],[CLID]])</f>
        <v>7</v>
      </c>
      <c r="E667" t="s">
        <v>57</v>
      </c>
      <c r="F667" s="4" t="s">
        <v>898</v>
      </c>
      <c r="G667" s="4" t="s">
        <v>915</v>
      </c>
      <c r="H667" s="4" t="str">
        <f>VLOOKUP(Volumedata[[#This Row],[Date]],Table1[#All],3,TRUE)</f>
        <v>Q3 2020</v>
      </c>
    </row>
    <row r="668" spans="1:8" x14ac:dyDescent="0.25">
      <c r="A668" s="1" t="s">
        <v>45</v>
      </c>
      <c r="B668" s="3">
        <v>44074</v>
      </c>
      <c r="C668">
        <v>1116</v>
      </c>
      <c r="D668">
        <f>LEN(Volumedata[[#This Row],[CLID]])</f>
        <v>7</v>
      </c>
      <c r="E668" t="s">
        <v>57</v>
      </c>
      <c r="F668" s="4" t="s">
        <v>898</v>
      </c>
      <c r="G668" s="4" t="s">
        <v>915</v>
      </c>
      <c r="H668" s="4" t="str">
        <f>VLOOKUP(Volumedata[[#This Row],[Date]],Table1[#All],3,TRUE)</f>
        <v>Q3 2020</v>
      </c>
    </row>
    <row r="669" spans="1:8" x14ac:dyDescent="0.25">
      <c r="A669" s="1" t="s">
        <v>45</v>
      </c>
      <c r="B669" s="3">
        <v>44104</v>
      </c>
      <c r="C669">
        <v>939</v>
      </c>
      <c r="D669">
        <f>LEN(Volumedata[[#This Row],[CLID]])</f>
        <v>7</v>
      </c>
      <c r="E669" t="s">
        <v>57</v>
      </c>
      <c r="F669" s="4" t="s">
        <v>898</v>
      </c>
      <c r="G669" s="4" t="s">
        <v>915</v>
      </c>
      <c r="H669" s="4" t="str">
        <f>VLOOKUP(Volumedata[[#This Row],[Date]],Table1[#All],3,TRUE)</f>
        <v>Q3 2020</v>
      </c>
    </row>
    <row r="670" spans="1:8" x14ac:dyDescent="0.25">
      <c r="A670" s="1" t="s">
        <v>45</v>
      </c>
      <c r="B670" s="3">
        <v>44135</v>
      </c>
      <c r="C670">
        <v>1282</v>
      </c>
      <c r="D670">
        <f>LEN(Volumedata[[#This Row],[CLID]])</f>
        <v>7</v>
      </c>
      <c r="E670" t="s">
        <v>57</v>
      </c>
      <c r="F670" s="4" t="s">
        <v>898</v>
      </c>
      <c r="G670" s="4" t="s">
        <v>916</v>
      </c>
      <c r="H670" s="4" t="str">
        <f>VLOOKUP(Volumedata[[#This Row],[Date]],Table1[#All],3,TRUE)</f>
        <v>Q4 2020</v>
      </c>
    </row>
    <row r="671" spans="1:8" x14ac:dyDescent="0.25">
      <c r="A671" s="1" t="s">
        <v>45</v>
      </c>
      <c r="B671" s="3">
        <v>44165</v>
      </c>
      <c r="C671">
        <v>1285</v>
      </c>
      <c r="D671">
        <f>LEN(Volumedata[[#This Row],[CLID]])</f>
        <v>7</v>
      </c>
      <c r="E671" t="s">
        <v>57</v>
      </c>
      <c r="F671" s="4" t="s">
        <v>898</v>
      </c>
      <c r="G671" s="4" t="s">
        <v>916</v>
      </c>
      <c r="H671" s="4" t="str">
        <f>VLOOKUP(Volumedata[[#This Row],[Date]],Table1[#All],3,TRUE)</f>
        <v>Q4 2020</v>
      </c>
    </row>
    <row r="672" spans="1:8" x14ac:dyDescent="0.25">
      <c r="A672" s="1" t="s">
        <v>45</v>
      </c>
      <c r="B672" s="3">
        <v>44196</v>
      </c>
      <c r="C672">
        <v>1452</v>
      </c>
      <c r="D672">
        <f>LEN(Volumedata[[#This Row],[CLID]])</f>
        <v>7</v>
      </c>
      <c r="E672" t="s">
        <v>57</v>
      </c>
      <c r="F672" s="4" t="s">
        <v>898</v>
      </c>
      <c r="G672" s="4" t="s">
        <v>916</v>
      </c>
      <c r="H672" s="4" t="str">
        <f>VLOOKUP(Volumedata[[#This Row],[Date]],Table1[#All],3,TRUE)</f>
        <v>Q4 2020</v>
      </c>
    </row>
    <row r="673" spans="1:8" x14ac:dyDescent="0.25">
      <c r="A673" s="1" t="s">
        <v>45</v>
      </c>
      <c r="B673" s="3">
        <v>44377</v>
      </c>
      <c r="C673">
        <v>1480</v>
      </c>
      <c r="D673">
        <f>LEN(Volumedata[[#This Row],[CLID]])</f>
        <v>7</v>
      </c>
      <c r="E673" t="s">
        <v>57</v>
      </c>
      <c r="F673" s="4" t="s">
        <v>898</v>
      </c>
      <c r="G673" s="4" t="s">
        <v>917</v>
      </c>
      <c r="H673" s="4" t="str">
        <f>VLOOKUP(Volumedata[[#This Row],[Date]],Table1[#All],3,TRUE)</f>
        <v>Q2 2021</v>
      </c>
    </row>
    <row r="674" spans="1:8" x14ac:dyDescent="0.25">
      <c r="A674" s="1" t="s">
        <v>45</v>
      </c>
      <c r="B674" s="3">
        <v>44347</v>
      </c>
      <c r="C674">
        <v>1869</v>
      </c>
      <c r="D674">
        <f>LEN(Volumedata[[#This Row],[CLID]])</f>
        <v>7</v>
      </c>
      <c r="E674" t="s">
        <v>57</v>
      </c>
      <c r="F674" s="4" t="s">
        <v>898</v>
      </c>
      <c r="G674" s="4" t="s">
        <v>917</v>
      </c>
      <c r="H674" s="4" t="str">
        <f>VLOOKUP(Volumedata[[#This Row],[Date]],Table1[#All],3,TRUE)</f>
        <v>Q2 2021</v>
      </c>
    </row>
    <row r="675" spans="1:8" x14ac:dyDescent="0.25">
      <c r="A675" s="1" t="s">
        <v>45</v>
      </c>
      <c r="B675" s="3">
        <v>44316</v>
      </c>
      <c r="C675">
        <v>2242</v>
      </c>
      <c r="D675">
        <f>LEN(Volumedata[[#This Row],[CLID]])</f>
        <v>7</v>
      </c>
      <c r="E675" t="s">
        <v>57</v>
      </c>
      <c r="F675" s="4" t="s">
        <v>898</v>
      </c>
      <c r="G675" s="4" t="s">
        <v>917</v>
      </c>
      <c r="H675" s="4" t="str">
        <f>VLOOKUP(Volumedata[[#This Row],[Date]],Table1[#All],3,TRUE)</f>
        <v>Q2 2021</v>
      </c>
    </row>
    <row r="676" spans="1:8" x14ac:dyDescent="0.25">
      <c r="A676" s="1" t="s">
        <v>45</v>
      </c>
      <c r="B676" s="3">
        <v>44286</v>
      </c>
      <c r="C676">
        <v>1655</v>
      </c>
      <c r="D676">
        <f>LEN(Volumedata[[#This Row],[CLID]])</f>
        <v>7</v>
      </c>
      <c r="E676" t="s">
        <v>57</v>
      </c>
      <c r="F676" s="4" t="s">
        <v>898</v>
      </c>
      <c r="G676" s="4" t="s">
        <v>918</v>
      </c>
      <c r="H676" s="4" t="str">
        <f>VLOOKUP(Volumedata[[#This Row],[Date]],Table1[#All],3,TRUE)</f>
        <v>Q1 2021</v>
      </c>
    </row>
    <row r="677" spans="1:8" x14ac:dyDescent="0.25">
      <c r="A677" s="1" t="s">
        <v>45</v>
      </c>
      <c r="B677" s="3">
        <v>44255</v>
      </c>
      <c r="C677">
        <v>1693</v>
      </c>
      <c r="D677">
        <f>LEN(Volumedata[[#This Row],[CLID]])</f>
        <v>7</v>
      </c>
      <c r="E677" t="s">
        <v>57</v>
      </c>
      <c r="F677" s="4" t="s">
        <v>898</v>
      </c>
      <c r="G677" s="4" t="s">
        <v>918</v>
      </c>
      <c r="H677" s="4" t="str">
        <f>VLOOKUP(Volumedata[[#This Row],[Date]],Table1[#All],3,TRUE)</f>
        <v>Q1 2021</v>
      </c>
    </row>
    <row r="678" spans="1:8" x14ac:dyDescent="0.25">
      <c r="A678" s="1" t="s">
        <v>45</v>
      </c>
      <c r="B678" s="3">
        <v>44227</v>
      </c>
      <c r="C678">
        <v>1275</v>
      </c>
      <c r="D678">
        <f>LEN(Volumedata[[#This Row],[CLID]])</f>
        <v>7</v>
      </c>
      <c r="E678" t="s">
        <v>57</v>
      </c>
      <c r="F678" s="4" t="s">
        <v>898</v>
      </c>
      <c r="G678" s="4" t="s">
        <v>918</v>
      </c>
      <c r="H678" s="4" t="str">
        <f>VLOOKUP(Volumedata[[#This Row],[Date]],Table1[#All],3,TRUE)</f>
        <v>Q1 2021</v>
      </c>
    </row>
    <row r="679" spans="1:8" x14ac:dyDescent="0.25">
      <c r="A679" s="1" t="s">
        <v>42</v>
      </c>
      <c r="B679" s="3">
        <v>43861</v>
      </c>
      <c r="C679">
        <v>1207</v>
      </c>
      <c r="D679">
        <f>LEN(Volumedata[[#This Row],[CLID]])</f>
        <v>7</v>
      </c>
      <c r="E679" t="s">
        <v>56</v>
      </c>
      <c r="F679" s="4" t="s">
        <v>907</v>
      </c>
      <c r="G679" s="4" t="s">
        <v>913</v>
      </c>
      <c r="H679" s="4" t="str">
        <f>VLOOKUP(Volumedata[[#This Row],[Date]],Table1[#All],3,TRUE)</f>
        <v>Q1 2020</v>
      </c>
    </row>
    <row r="680" spans="1:8" x14ac:dyDescent="0.25">
      <c r="A680" s="1" t="s">
        <v>42</v>
      </c>
      <c r="B680" s="3">
        <v>43890</v>
      </c>
      <c r="C680">
        <v>1530</v>
      </c>
      <c r="D680">
        <f>LEN(Volumedata[[#This Row],[CLID]])</f>
        <v>7</v>
      </c>
      <c r="E680" t="s">
        <v>56</v>
      </c>
      <c r="F680" s="4" t="s">
        <v>907</v>
      </c>
      <c r="G680" s="4" t="s">
        <v>913</v>
      </c>
      <c r="H680" s="4" t="str">
        <f>VLOOKUP(Volumedata[[#This Row],[Date]],Table1[#All],3,TRUE)</f>
        <v>Q1 2020</v>
      </c>
    </row>
    <row r="681" spans="1:8" x14ac:dyDescent="0.25">
      <c r="A681" s="1" t="s">
        <v>42</v>
      </c>
      <c r="B681" s="3">
        <v>43921</v>
      </c>
      <c r="C681">
        <v>1532</v>
      </c>
      <c r="D681">
        <f>LEN(Volumedata[[#This Row],[CLID]])</f>
        <v>7</v>
      </c>
      <c r="E681" t="s">
        <v>56</v>
      </c>
      <c r="F681" s="4" t="s">
        <v>907</v>
      </c>
      <c r="G681" s="4" t="s">
        <v>913</v>
      </c>
      <c r="H681" s="4" t="str">
        <f>VLOOKUP(Volumedata[[#This Row],[Date]],Table1[#All],3,TRUE)</f>
        <v>Q1 2020</v>
      </c>
    </row>
    <row r="682" spans="1:8" x14ac:dyDescent="0.25">
      <c r="A682" s="1" t="s">
        <v>42</v>
      </c>
      <c r="B682" s="3">
        <v>43951</v>
      </c>
      <c r="C682">
        <v>2014</v>
      </c>
      <c r="D682">
        <f>LEN(Volumedata[[#This Row],[CLID]])</f>
        <v>7</v>
      </c>
      <c r="E682" t="s">
        <v>56</v>
      </c>
      <c r="F682" s="4" t="s">
        <v>907</v>
      </c>
      <c r="G682" s="4" t="s">
        <v>914</v>
      </c>
      <c r="H682" s="4" t="str">
        <f>VLOOKUP(Volumedata[[#This Row],[Date]],Table1[#All],3,TRUE)</f>
        <v>Q2 2020</v>
      </c>
    </row>
    <row r="683" spans="1:8" x14ac:dyDescent="0.25">
      <c r="A683" s="1" t="s">
        <v>42</v>
      </c>
      <c r="B683" s="3">
        <v>43982</v>
      </c>
      <c r="C683">
        <v>1688</v>
      </c>
      <c r="D683">
        <f>LEN(Volumedata[[#This Row],[CLID]])</f>
        <v>7</v>
      </c>
      <c r="E683" t="s">
        <v>56</v>
      </c>
      <c r="F683" s="4" t="s">
        <v>907</v>
      </c>
      <c r="G683" s="4" t="s">
        <v>914</v>
      </c>
      <c r="H683" s="4" t="str">
        <f>VLOOKUP(Volumedata[[#This Row],[Date]],Table1[#All],3,TRUE)</f>
        <v>Q2 2020</v>
      </c>
    </row>
    <row r="684" spans="1:8" x14ac:dyDescent="0.25">
      <c r="A684" s="1" t="s">
        <v>42</v>
      </c>
      <c r="B684" s="3">
        <v>44012</v>
      </c>
      <c r="C684">
        <v>1368</v>
      </c>
      <c r="D684">
        <f>LEN(Volumedata[[#This Row],[CLID]])</f>
        <v>7</v>
      </c>
      <c r="E684" t="s">
        <v>56</v>
      </c>
      <c r="F684" s="4" t="s">
        <v>907</v>
      </c>
      <c r="G684" s="4" t="s">
        <v>914</v>
      </c>
      <c r="H684" s="4" t="str">
        <f>VLOOKUP(Volumedata[[#This Row],[Date]],Table1[#All],3,TRUE)</f>
        <v>Q2 2020</v>
      </c>
    </row>
    <row r="685" spans="1:8" x14ac:dyDescent="0.25">
      <c r="A685" s="1" t="s">
        <v>42</v>
      </c>
      <c r="B685" s="3">
        <v>44043</v>
      </c>
      <c r="C685">
        <v>1047</v>
      </c>
      <c r="D685">
        <f>LEN(Volumedata[[#This Row],[CLID]])</f>
        <v>7</v>
      </c>
      <c r="E685" t="s">
        <v>56</v>
      </c>
      <c r="F685" s="4" t="s">
        <v>907</v>
      </c>
      <c r="G685" s="4" t="s">
        <v>915</v>
      </c>
      <c r="H685" s="4" t="str">
        <f>VLOOKUP(Volumedata[[#This Row],[Date]],Table1[#All],3,TRUE)</f>
        <v>Q3 2020</v>
      </c>
    </row>
    <row r="686" spans="1:8" x14ac:dyDescent="0.25">
      <c r="A686" s="1" t="s">
        <v>42</v>
      </c>
      <c r="B686" s="3">
        <v>44074</v>
      </c>
      <c r="C686">
        <v>1050</v>
      </c>
      <c r="D686">
        <f>LEN(Volumedata[[#This Row],[CLID]])</f>
        <v>7</v>
      </c>
      <c r="E686" t="s">
        <v>56</v>
      </c>
      <c r="F686" s="4" t="s">
        <v>907</v>
      </c>
      <c r="G686" s="4" t="s">
        <v>915</v>
      </c>
      <c r="H686" s="4" t="str">
        <f>VLOOKUP(Volumedata[[#This Row],[Date]],Table1[#All],3,TRUE)</f>
        <v>Q3 2020</v>
      </c>
    </row>
    <row r="687" spans="1:8" x14ac:dyDescent="0.25">
      <c r="A687" s="1" t="s">
        <v>42</v>
      </c>
      <c r="B687" s="3">
        <v>44104</v>
      </c>
      <c r="C687">
        <v>890</v>
      </c>
      <c r="D687">
        <f>LEN(Volumedata[[#This Row],[CLID]])</f>
        <v>7</v>
      </c>
      <c r="E687" t="s">
        <v>56</v>
      </c>
      <c r="F687" s="4" t="s">
        <v>907</v>
      </c>
      <c r="G687" s="4" t="s">
        <v>915</v>
      </c>
      <c r="H687" s="4" t="str">
        <f>VLOOKUP(Volumedata[[#This Row],[Date]],Table1[#All],3,TRUE)</f>
        <v>Q3 2020</v>
      </c>
    </row>
    <row r="688" spans="1:8" x14ac:dyDescent="0.25">
      <c r="A688" s="1" t="s">
        <v>42</v>
      </c>
      <c r="B688" s="3">
        <v>44135</v>
      </c>
      <c r="C688">
        <v>1208</v>
      </c>
      <c r="D688">
        <f>LEN(Volumedata[[#This Row],[CLID]])</f>
        <v>7</v>
      </c>
      <c r="E688" t="s">
        <v>56</v>
      </c>
      <c r="F688" s="4" t="s">
        <v>907</v>
      </c>
      <c r="G688" s="4" t="s">
        <v>916</v>
      </c>
      <c r="H688" s="4" t="str">
        <f>VLOOKUP(Volumedata[[#This Row],[Date]],Table1[#All],3,TRUE)</f>
        <v>Q4 2020</v>
      </c>
    </row>
    <row r="689" spans="1:8" x14ac:dyDescent="0.25">
      <c r="A689" s="1" t="s">
        <v>42</v>
      </c>
      <c r="B689" s="3">
        <v>44165</v>
      </c>
      <c r="C689">
        <v>1205</v>
      </c>
      <c r="D689">
        <f>LEN(Volumedata[[#This Row],[CLID]])</f>
        <v>7</v>
      </c>
      <c r="E689" t="s">
        <v>56</v>
      </c>
      <c r="F689" s="4" t="s">
        <v>907</v>
      </c>
      <c r="G689" s="4" t="s">
        <v>916</v>
      </c>
      <c r="H689" s="4" t="str">
        <f>VLOOKUP(Volumedata[[#This Row],[Date]],Table1[#All],3,TRUE)</f>
        <v>Q4 2020</v>
      </c>
    </row>
    <row r="690" spans="1:8" x14ac:dyDescent="0.25">
      <c r="A690" s="1" t="s">
        <v>42</v>
      </c>
      <c r="B690" s="3">
        <v>44196</v>
      </c>
      <c r="C690">
        <v>1366</v>
      </c>
      <c r="D690">
        <f>LEN(Volumedata[[#This Row],[CLID]])</f>
        <v>7</v>
      </c>
      <c r="E690" t="s">
        <v>56</v>
      </c>
      <c r="F690" s="4" t="s">
        <v>907</v>
      </c>
      <c r="G690" s="4" t="s">
        <v>916</v>
      </c>
      <c r="H690" s="4" t="str">
        <f>VLOOKUP(Volumedata[[#This Row],[Date]],Table1[#All],3,TRUE)</f>
        <v>Q4 2020</v>
      </c>
    </row>
    <row r="691" spans="1:8" x14ac:dyDescent="0.25">
      <c r="A691" s="1" t="s">
        <v>42</v>
      </c>
      <c r="B691" s="3">
        <v>44377</v>
      </c>
      <c r="C691">
        <v>1397</v>
      </c>
      <c r="D691">
        <f>LEN(Volumedata[[#This Row],[CLID]])</f>
        <v>7</v>
      </c>
      <c r="E691" t="s">
        <v>56</v>
      </c>
      <c r="F691" s="4" t="s">
        <v>907</v>
      </c>
      <c r="G691" s="4" t="s">
        <v>917</v>
      </c>
      <c r="H691" s="4" t="str">
        <f>VLOOKUP(Volumedata[[#This Row],[Date]],Table1[#All],3,TRUE)</f>
        <v>Q2 2021</v>
      </c>
    </row>
    <row r="692" spans="1:8" x14ac:dyDescent="0.25">
      <c r="A692" s="1" t="s">
        <v>42</v>
      </c>
      <c r="B692" s="3">
        <v>44347</v>
      </c>
      <c r="C692">
        <v>1757</v>
      </c>
      <c r="D692">
        <f>LEN(Volumedata[[#This Row],[CLID]])</f>
        <v>7</v>
      </c>
      <c r="E692" t="s">
        <v>56</v>
      </c>
      <c r="F692" s="4" t="s">
        <v>907</v>
      </c>
      <c r="G692" s="4" t="s">
        <v>917</v>
      </c>
      <c r="H692" s="4" t="str">
        <f>VLOOKUP(Volumedata[[#This Row],[Date]],Table1[#All],3,TRUE)</f>
        <v>Q2 2021</v>
      </c>
    </row>
    <row r="693" spans="1:8" x14ac:dyDescent="0.25">
      <c r="A693" s="1" t="s">
        <v>42</v>
      </c>
      <c r="B693" s="3">
        <v>44316</v>
      </c>
      <c r="C693">
        <v>2092</v>
      </c>
      <c r="D693">
        <f>LEN(Volumedata[[#This Row],[CLID]])</f>
        <v>7</v>
      </c>
      <c r="E693" t="s">
        <v>56</v>
      </c>
      <c r="F693" s="4" t="s">
        <v>907</v>
      </c>
      <c r="G693" s="4" t="s">
        <v>917</v>
      </c>
      <c r="H693" s="4" t="str">
        <f>VLOOKUP(Volumedata[[#This Row],[Date]],Table1[#All],3,TRUE)</f>
        <v>Q2 2021</v>
      </c>
    </row>
    <row r="694" spans="1:8" x14ac:dyDescent="0.25">
      <c r="A694" s="1" t="s">
        <v>42</v>
      </c>
      <c r="B694" s="3">
        <v>44286</v>
      </c>
      <c r="C694">
        <v>1544</v>
      </c>
      <c r="D694">
        <f>LEN(Volumedata[[#This Row],[CLID]])</f>
        <v>7</v>
      </c>
      <c r="E694" t="s">
        <v>56</v>
      </c>
      <c r="F694" s="4" t="s">
        <v>907</v>
      </c>
      <c r="G694" s="4" t="s">
        <v>918</v>
      </c>
      <c r="H694" s="4" t="str">
        <f>VLOOKUP(Volumedata[[#This Row],[Date]],Table1[#All],3,TRUE)</f>
        <v>Q1 2021</v>
      </c>
    </row>
    <row r="695" spans="1:8" x14ac:dyDescent="0.25">
      <c r="A695" s="1" t="s">
        <v>42</v>
      </c>
      <c r="B695" s="3">
        <v>44255</v>
      </c>
      <c r="C695">
        <v>1547</v>
      </c>
      <c r="D695">
        <f>LEN(Volumedata[[#This Row],[CLID]])</f>
        <v>7</v>
      </c>
      <c r="E695" t="s">
        <v>56</v>
      </c>
      <c r="F695" s="4" t="s">
        <v>907</v>
      </c>
      <c r="G695" s="4" t="s">
        <v>918</v>
      </c>
      <c r="H695" s="4" t="str">
        <f>VLOOKUP(Volumedata[[#This Row],[Date]],Table1[#All],3,TRUE)</f>
        <v>Q1 2021</v>
      </c>
    </row>
    <row r="696" spans="1:8" x14ac:dyDescent="0.25">
      <c r="A696" s="1" t="s">
        <v>42</v>
      </c>
      <c r="B696" s="3">
        <v>44227</v>
      </c>
      <c r="C696">
        <v>1265</v>
      </c>
      <c r="D696">
        <f>LEN(Volumedata[[#This Row],[CLID]])</f>
        <v>7</v>
      </c>
      <c r="E696" t="s">
        <v>56</v>
      </c>
      <c r="F696" s="4" t="s">
        <v>907</v>
      </c>
      <c r="G696" s="4" t="s">
        <v>918</v>
      </c>
      <c r="H696" s="4" t="str">
        <f>VLOOKUP(Volumedata[[#This Row],[Date]],Table1[#All],3,TRUE)</f>
        <v>Q1 2021</v>
      </c>
    </row>
    <row r="697" spans="1:8" x14ac:dyDescent="0.25">
      <c r="A697" s="1" t="s">
        <v>50</v>
      </c>
      <c r="B697" s="3">
        <v>43861</v>
      </c>
      <c r="C697">
        <v>3405</v>
      </c>
      <c r="D697">
        <f>LEN(Volumedata[[#This Row],[CLID]])</f>
        <v>7</v>
      </c>
      <c r="E697" t="s">
        <v>55</v>
      </c>
      <c r="F697" s="4" t="s">
        <v>906</v>
      </c>
      <c r="G697" s="4" t="s">
        <v>913</v>
      </c>
      <c r="H697" s="4" t="str">
        <f>VLOOKUP(Volumedata[[#This Row],[Date]],Table1[#All],3,TRUE)</f>
        <v>Q1 2020</v>
      </c>
    </row>
    <row r="698" spans="1:8" x14ac:dyDescent="0.25">
      <c r="A698" s="1" t="s">
        <v>50</v>
      </c>
      <c r="B698" s="3">
        <v>43890</v>
      </c>
      <c r="C698">
        <v>3827</v>
      </c>
      <c r="D698">
        <f>LEN(Volumedata[[#This Row],[CLID]])</f>
        <v>7</v>
      </c>
      <c r="E698" t="s">
        <v>55</v>
      </c>
      <c r="F698" s="4" t="s">
        <v>906</v>
      </c>
      <c r="G698" s="4" t="s">
        <v>913</v>
      </c>
      <c r="H698" s="4" t="str">
        <f>VLOOKUP(Volumedata[[#This Row],[Date]],Table1[#All],3,TRUE)</f>
        <v>Q1 2020</v>
      </c>
    </row>
    <row r="699" spans="1:8" x14ac:dyDescent="0.25">
      <c r="A699" s="1" t="s">
        <v>50</v>
      </c>
      <c r="B699" s="3">
        <v>43921</v>
      </c>
      <c r="C699">
        <v>4248</v>
      </c>
      <c r="D699">
        <f>LEN(Volumedata[[#This Row],[CLID]])</f>
        <v>7</v>
      </c>
      <c r="E699" t="s">
        <v>55</v>
      </c>
      <c r="F699" s="4" t="s">
        <v>906</v>
      </c>
      <c r="G699" s="4" t="s">
        <v>913</v>
      </c>
      <c r="H699" s="4" t="str">
        <f>VLOOKUP(Volumedata[[#This Row],[Date]],Table1[#All],3,TRUE)</f>
        <v>Q1 2020</v>
      </c>
    </row>
    <row r="700" spans="1:8" x14ac:dyDescent="0.25">
      <c r="A700" s="1" t="s">
        <v>50</v>
      </c>
      <c r="B700" s="3">
        <v>43951</v>
      </c>
      <c r="C700">
        <v>5101</v>
      </c>
      <c r="D700">
        <f>LEN(Volumedata[[#This Row],[CLID]])</f>
        <v>7</v>
      </c>
      <c r="E700" t="s">
        <v>55</v>
      </c>
      <c r="F700" s="4" t="s">
        <v>906</v>
      </c>
      <c r="G700" s="4" t="s">
        <v>914</v>
      </c>
      <c r="H700" s="4" t="str">
        <f>VLOOKUP(Volumedata[[#This Row],[Date]],Table1[#All],3,TRUE)</f>
        <v>Q2 2020</v>
      </c>
    </row>
    <row r="701" spans="1:8" x14ac:dyDescent="0.25">
      <c r="A701" s="1" t="s">
        <v>50</v>
      </c>
      <c r="B701" s="3">
        <v>43982</v>
      </c>
      <c r="C701">
        <v>4675</v>
      </c>
      <c r="D701">
        <f>LEN(Volumedata[[#This Row],[CLID]])</f>
        <v>7</v>
      </c>
      <c r="E701" t="s">
        <v>55</v>
      </c>
      <c r="F701" s="4" t="s">
        <v>906</v>
      </c>
      <c r="G701" s="4" t="s">
        <v>914</v>
      </c>
      <c r="H701" s="4" t="str">
        <f>VLOOKUP(Volumedata[[#This Row],[Date]],Table1[#All],3,TRUE)</f>
        <v>Q2 2020</v>
      </c>
    </row>
    <row r="702" spans="1:8" x14ac:dyDescent="0.25">
      <c r="A702" s="1" t="s">
        <v>50</v>
      </c>
      <c r="B702" s="3">
        <v>44012</v>
      </c>
      <c r="C702">
        <v>3400</v>
      </c>
      <c r="D702">
        <f>LEN(Volumedata[[#This Row],[CLID]])</f>
        <v>7</v>
      </c>
      <c r="E702" t="s">
        <v>55</v>
      </c>
      <c r="F702" s="4" t="s">
        <v>906</v>
      </c>
      <c r="G702" s="4" t="s">
        <v>914</v>
      </c>
      <c r="H702" s="4" t="str">
        <f>VLOOKUP(Volumedata[[#This Row],[Date]],Table1[#All],3,TRUE)</f>
        <v>Q2 2020</v>
      </c>
    </row>
    <row r="703" spans="1:8" x14ac:dyDescent="0.25">
      <c r="A703" s="1" t="s">
        <v>50</v>
      </c>
      <c r="B703" s="3">
        <v>44043</v>
      </c>
      <c r="C703">
        <v>2976</v>
      </c>
      <c r="D703">
        <f>LEN(Volumedata[[#This Row],[CLID]])</f>
        <v>7</v>
      </c>
      <c r="E703" t="s">
        <v>55</v>
      </c>
      <c r="F703" s="4" t="s">
        <v>906</v>
      </c>
      <c r="G703" s="4" t="s">
        <v>915</v>
      </c>
      <c r="H703" s="4" t="str">
        <f>VLOOKUP(Volumedata[[#This Row],[Date]],Table1[#All],3,TRUE)</f>
        <v>Q3 2020</v>
      </c>
    </row>
    <row r="704" spans="1:8" x14ac:dyDescent="0.25">
      <c r="A704" s="1" t="s">
        <v>50</v>
      </c>
      <c r="B704" s="3">
        <v>44074</v>
      </c>
      <c r="C704">
        <v>2552</v>
      </c>
      <c r="D704">
        <f>LEN(Volumedata[[#This Row],[CLID]])</f>
        <v>7</v>
      </c>
      <c r="E704" t="s">
        <v>55</v>
      </c>
      <c r="F704" s="4" t="s">
        <v>906</v>
      </c>
      <c r="G704" s="4" t="s">
        <v>915</v>
      </c>
      <c r="H704" s="4" t="str">
        <f>VLOOKUP(Volumedata[[#This Row],[Date]],Table1[#All],3,TRUE)</f>
        <v>Q3 2020</v>
      </c>
    </row>
    <row r="705" spans="1:8" x14ac:dyDescent="0.25">
      <c r="A705" s="1" t="s">
        <v>50</v>
      </c>
      <c r="B705" s="3">
        <v>44104</v>
      </c>
      <c r="C705">
        <v>2550</v>
      </c>
      <c r="D705">
        <f>LEN(Volumedata[[#This Row],[CLID]])</f>
        <v>7</v>
      </c>
      <c r="E705" t="s">
        <v>55</v>
      </c>
      <c r="F705" s="4" t="s">
        <v>906</v>
      </c>
      <c r="G705" s="4" t="s">
        <v>915</v>
      </c>
      <c r="H705" s="4" t="str">
        <f>VLOOKUP(Volumedata[[#This Row],[Date]],Table1[#All],3,TRUE)</f>
        <v>Q3 2020</v>
      </c>
    </row>
    <row r="706" spans="1:8" x14ac:dyDescent="0.25">
      <c r="A706" s="1" t="s">
        <v>50</v>
      </c>
      <c r="B706" s="3">
        <v>44135</v>
      </c>
      <c r="C706">
        <v>2975</v>
      </c>
      <c r="D706">
        <f>LEN(Volumedata[[#This Row],[CLID]])</f>
        <v>7</v>
      </c>
      <c r="E706" t="s">
        <v>55</v>
      </c>
      <c r="F706" s="4" t="s">
        <v>906</v>
      </c>
      <c r="G706" s="4" t="s">
        <v>916</v>
      </c>
      <c r="H706" s="4" t="str">
        <f>VLOOKUP(Volumedata[[#This Row],[Date]],Table1[#All],3,TRUE)</f>
        <v>Q4 2020</v>
      </c>
    </row>
    <row r="707" spans="1:8" x14ac:dyDescent="0.25">
      <c r="A707" s="1" t="s">
        <v>50</v>
      </c>
      <c r="B707" s="3">
        <v>44165</v>
      </c>
      <c r="C707">
        <v>3399</v>
      </c>
      <c r="D707">
        <f>LEN(Volumedata[[#This Row],[CLID]])</f>
        <v>7</v>
      </c>
      <c r="E707" t="s">
        <v>55</v>
      </c>
      <c r="F707" s="4" t="s">
        <v>906</v>
      </c>
      <c r="G707" s="4" t="s">
        <v>916</v>
      </c>
      <c r="H707" s="4" t="str">
        <f>VLOOKUP(Volumedata[[#This Row],[Date]],Table1[#All],3,TRUE)</f>
        <v>Q4 2020</v>
      </c>
    </row>
    <row r="708" spans="1:8" x14ac:dyDescent="0.25">
      <c r="A708" s="1" t="s">
        <v>50</v>
      </c>
      <c r="B708" s="3">
        <v>44196</v>
      </c>
      <c r="C708">
        <v>3404</v>
      </c>
      <c r="D708">
        <f>LEN(Volumedata[[#This Row],[CLID]])</f>
        <v>7</v>
      </c>
      <c r="E708" t="s">
        <v>55</v>
      </c>
      <c r="F708" s="4" t="s">
        <v>906</v>
      </c>
      <c r="G708" s="4" t="s">
        <v>916</v>
      </c>
      <c r="H708" s="4" t="str">
        <f>VLOOKUP(Volumedata[[#This Row],[Date]],Table1[#All],3,TRUE)</f>
        <v>Q4 2020</v>
      </c>
    </row>
    <row r="709" spans="1:8" x14ac:dyDescent="0.25">
      <c r="A709" s="1" t="s">
        <v>50</v>
      </c>
      <c r="B709" s="3">
        <v>44377</v>
      </c>
      <c r="C709">
        <v>3501</v>
      </c>
      <c r="D709">
        <f>LEN(Volumedata[[#This Row],[CLID]])</f>
        <v>7</v>
      </c>
      <c r="E709" t="s">
        <v>55</v>
      </c>
      <c r="F709" s="4" t="s">
        <v>906</v>
      </c>
      <c r="G709" s="4" t="s">
        <v>917</v>
      </c>
      <c r="H709" s="4" t="str">
        <f>VLOOKUP(Volumedata[[#This Row],[Date]],Table1[#All],3,TRUE)</f>
        <v>Q2 2021</v>
      </c>
    </row>
    <row r="710" spans="1:8" x14ac:dyDescent="0.25">
      <c r="A710" s="1" t="s">
        <v>50</v>
      </c>
      <c r="B710" s="3">
        <v>44347</v>
      </c>
      <c r="C710">
        <v>4768</v>
      </c>
      <c r="D710">
        <f>LEN(Volumedata[[#This Row],[CLID]])</f>
        <v>7</v>
      </c>
      <c r="E710" t="s">
        <v>55</v>
      </c>
      <c r="F710" s="4" t="s">
        <v>906</v>
      </c>
      <c r="G710" s="4" t="s">
        <v>917</v>
      </c>
      <c r="H710" s="4" t="str">
        <f>VLOOKUP(Volumedata[[#This Row],[Date]],Table1[#All],3,TRUE)</f>
        <v>Q2 2021</v>
      </c>
    </row>
    <row r="711" spans="1:8" x14ac:dyDescent="0.25">
      <c r="A711" s="1" t="s">
        <v>50</v>
      </c>
      <c r="B711" s="3">
        <v>44316</v>
      </c>
      <c r="C711">
        <v>5254</v>
      </c>
      <c r="D711">
        <f>LEN(Volumedata[[#This Row],[CLID]])</f>
        <v>7</v>
      </c>
      <c r="E711" t="s">
        <v>55</v>
      </c>
      <c r="F711" s="4" t="s">
        <v>906</v>
      </c>
      <c r="G711" s="4" t="s">
        <v>917</v>
      </c>
      <c r="H711" s="4" t="str">
        <f>VLOOKUP(Volumedata[[#This Row],[Date]],Table1[#All],3,TRUE)</f>
        <v>Q2 2021</v>
      </c>
    </row>
    <row r="712" spans="1:8" x14ac:dyDescent="0.25">
      <c r="A712" s="1" t="s">
        <v>50</v>
      </c>
      <c r="B712" s="3">
        <v>44286</v>
      </c>
      <c r="C712">
        <v>4212</v>
      </c>
      <c r="D712">
        <f>LEN(Volumedata[[#This Row],[CLID]])</f>
        <v>7</v>
      </c>
      <c r="E712" t="s">
        <v>55</v>
      </c>
      <c r="F712" s="4" t="s">
        <v>906</v>
      </c>
      <c r="G712" s="4" t="s">
        <v>918</v>
      </c>
      <c r="H712" s="4" t="str">
        <f>VLOOKUP(Volumedata[[#This Row],[Date]],Table1[#All],3,TRUE)</f>
        <v>Q1 2021</v>
      </c>
    </row>
    <row r="713" spans="1:8" x14ac:dyDescent="0.25">
      <c r="A713" s="1" t="s">
        <v>50</v>
      </c>
      <c r="B713" s="3">
        <v>44255</v>
      </c>
      <c r="C713">
        <v>3808</v>
      </c>
      <c r="D713">
        <f>LEN(Volumedata[[#This Row],[CLID]])</f>
        <v>7</v>
      </c>
      <c r="E713" t="s">
        <v>55</v>
      </c>
      <c r="F713" s="4" t="s">
        <v>906</v>
      </c>
      <c r="G713" s="4" t="s">
        <v>918</v>
      </c>
      <c r="H713" s="4" t="str">
        <f>VLOOKUP(Volumedata[[#This Row],[Date]],Table1[#All],3,TRUE)</f>
        <v>Q1 2021</v>
      </c>
    </row>
    <row r="714" spans="1:8" x14ac:dyDescent="0.25">
      <c r="A714" s="1" t="s">
        <v>50</v>
      </c>
      <c r="B714" s="3">
        <v>44227</v>
      </c>
      <c r="C714">
        <v>3575</v>
      </c>
      <c r="D714">
        <f>LEN(Volumedata[[#This Row],[CLID]])</f>
        <v>7</v>
      </c>
      <c r="E714" t="s">
        <v>55</v>
      </c>
      <c r="F714" s="4" t="s">
        <v>906</v>
      </c>
      <c r="G714" s="4" t="s">
        <v>918</v>
      </c>
      <c r="H714" s="4" t="str">
        <f>VLOOKUP(Volumedata[[#This Row],[Date]],Table1[#All],3,TRUE)</f>
        <v>Q1 2021</v>
      </c>
    </row>
    <row r="715" spans="1:8" x14ac:dyDescent="0.25">
      <c r="A715" s="1" t="s">
        <v>18</v>
      </c>
      <c r="B715" s="3">
        <v>43861</v>
      </c>
      <c r="C715">
        <v>627</v>
      </c>
      <c r="D715">
        <f>LEN(Volumedata[[#This Row],[CLID]])</f>
        <v>7</v>
      </c>
      <c r="E715" t="s">
        <v>54</v>
      </c>
      <c r="F715" s="4" t="s">
        <v>900</v>
      </c>
      <c r="G715" s="4" t="s">
        <v>913</v>
      </c>
      <c r="H715" s="4" t="str">
        <f>VLOOKUP(Volumedata[[#This Row],[Date]],Table1[#All],3,TRUE)</f>
        <v>Q1 2020</v>
      </c>
    </row>
    <row r="716" spans="1:8" x14ac:dyDescent="0.25">
      <c r="A716" s="1" t="s">
        <v>18</v>
      </c>
      <c r="B716" s="3">
        <v>43890</v>
      </c>
      <c r="C716">
        <v>495</v>
      </c>
      <c r="D716">
        <f>LEN(Volumedata[[#This Row],[CLID]])</f>
        <v>7</v>
      </c>
      <c r="E716" t="s">
        <v>54</v>
      </c>
      <c r="F716" s="4" t="s">
        <v>900</v>
      </c>
      <c r="G716" s="4" t="s">
        <v>913</v>
      </c>
      <c r="H716" s="4" t="str">
        <f>VLOOKUP(Volumedata[[#This Row],[Date]],Table1[#All],3,TRUE)</f>
        <v>Q1 2020</v>
      </c>
    </row>
    <row r="717" spans="1:8" x14ac:dyDescent="0.25">
      <c r="A717" s="1" t="s">
        <v>18</v>
      </c>
      <c r="B717" s="3">
        <v>43921</v>
      </c>
      <c r="C717">
        <v>755</v>
      </c>
      <c r="D717">
        <f>LEN(Volumedata[[#This Row],[CLID]])</f>
        <v>7</v>
      </c>
      <c r="E717" t="s">
        <v>54</v>
      </c>
      <c r="F717" s="4" t="s">
        <v>900</v>
      </c>
      <c r="G717" s="4" t="s">
        <v>913</v>
      </c>
      <c r="H717" s="4" t="str">
        <f>VLOOKUP(Volumedata[[#This Row],[Date]],Table1[#All],3,TRUE)</f>
        <v>Q1 2020</v>
      </c>
    </row>
    <row r="718" spans="1:8" x14ac:dyDescent="0.25">
      <c r="A718" s="1" t="s">
        <v>18</v>
      </c>
      <c r="B718" s="3">
        <v>43951</v>
      </c>
      <c r="C718">
        <v>689</v>
      </c>
      <c r="D718">
        <f>LEN(Volumedata[[#This Row],[CLID]])</f>
        <v>7</v>
      </c>
      <c r="E718" t="s">
        <v>54</v>
      </c>
      <c r="F718" s="4" t="s">
        <v>900</v>
      </c>
      <c r="G718" s="4" t="s">
        <v>914</v>
      </c>
      <c r="H718" s="4" t="str">
        <f>VLOOKUP(Volumedata[[#This Row],[Date]],Table1[#All],3,TRUE)</f>
        <v>Q2 2020</v>
      </c>
    </row>
    <row r="719" spans="1:8" x14ac:dyDescent="0.25">
      <c r="A719" s="1" t="s">
        <v>18</v>
      </c>
      <c r="B719" s="3">
        <v>43982</v>
      </c>
      <c r="C719">
        <v>817</v>
      </c>
      <c r="D719">
        <f>LEN(Volumedata[[#This Row],[CLID]])</f>
        <v>7</v>
      </c>
      <c r="E719" t="s">
        <v>54</v>
      </c>
      <c r="F719" s="4" t="s">
        <v>900</v>
      </c>
      <c r="G719" s="4" t="s">
        <v>914</v>
      </c>
      <c r="H719" s="4" t="str">
        <f>VLOOKUP(Volumedata[[#This Row],[Date]],Table1[#All],3,TRUE)</f>
        <v>Q2 2020</v>
      </c>
    </row>
    <row r="720" spans="1:8" x14ac:dyDescent="0.25">
      <c r="A720" s="1" t="s">
        <v>18</v>
      </c>
      <c r="B720" s="3">
        <v>44012</v>
      </c>
      <c r="C720">
        <v>426</v>
      </c>
      <c r="D720">
        <f>LEN(Volumedata[[#This Row],[CLID]])</f>
        <v>7</v>
      </c>
      <c r="E720" t="s">
        <v>54</v>
      </c>
      <c r="F720" s="4" t="s">
        <v>900</v>
      </c>
      <c r="G720" s="4" t="s">
        <v>914</v>
      </c>
      <c r="H720" s="4" t="str">
        <f>VLOOKUP(Volumedata[[#This Row],[Date]],Table1[#All],3,TRUE)</f>
        <v>Q2 2020</v>
      </c>
    </row>
    <row r="721" spans="1:8" x14ac:dyDescent="0.25">
      <c r="A721" s="1" t="s">
        <v>18</v>
      </c>
      <c r="B721" s="3">
        <v>44043</v>
      </c>
      <c r="C721">
        <v>559</v>
      </c>
      <c r="D721">
        <f>LEN(Volumedata[[#This Row],[CLID]])</f>
        <v>7</v>
      </c>
      <c r="E721" t="s">
        <v>54</v>
      </c>
      <c r="F721" s="4" t="s">
        <v>900</v>
      </c>
      <c r="G721" s="4" t="s">
        <v>915</v>
      </c>
      <c r="H721" s="4" t="str">
        <f>VLOOKUP(Volumedata[[#This Row],[Date]],Table1[#All],3,TRUE)</f>
        <v>Q3 2020</v>
      </c>
    </row>
    <row r="722" spans="1:8" x14ac:dyDescent="0.25">
      <c r="A722" s="1" t="s">
        <v>18</v>
      </c>
      <c r="B722" s="3">
        <v>44074</v>
      </c>
      <c r="C722">
        <v>300</v>
      </c>
      <c r="D722">
        <f>LEN(Volumedata[[#This Row],[CLID]])</f>
        <v>7</v>
      </c>
      <c r="E722" t="s">
        <v>54</v>
      </c>
      <c r="F722" s="4" t="s">
        <v>900</v>
      </c>
      <c r="G722" s="4" t="s">
        <v>915</v>
      </c>
      <c r="H722" s="4" t="str">
        <f>VLOOKUP(Volumedata[[#This Row],[Date]],Table1[#All],3,TRUE)</f>
        <v>Q3 2020</v>
      </c>
    </row>
    <row r="723" spans="1:8" x14ac:dyDescent="0.25">
      <c r="A723" s="1" t="s">
        <v>18</v>
      </c>
      <c r="B723" s="3">
        <v>44104</v>
      </c>
      <c r="C723">
        <v>493</v>
      </c>
      <c r="D723">
        <f>LEN(Volumedata[[#This Row],[CLID]])</f>
        <v>7</v>
      </c>
      <c r="E723" t="s">
        <v>54</v>
      </c>
      <c r="F723" s="4" t="s">
        <v>900</v>
      </c>
      <c r="G723" s="4" t="s">
        <v>915</v>
      </c>
      <c r="H723" s="4" t="str">
        <f>VLOOKUP(Volumedata[[#This Row],[Date]],Table1[#All],3,TRUE)</f>
        <v>Q3 2020</v>
      </c>
    </row>
    <row r="724" spans="1:8" x14ac:dyDescent="0.25">
      <c r="A724" s="1" t="s">
        <v>18</v>
      </c>
      <c r="B724" s="3">
        <v>44135</v>
      </c>
      <c r="C724">
        <v>364</v>
      </c>
      <c r="D724">
        <f>LEN(Volumedata[[#This Row],[CLID]])</f>
        <v>7</v>
      </c>
      <c r="E724" t="s">
        <v>54</v>
      </c>
      <c r="F724" s="4" t="s">
        <v>900</v>
      </c>
      <c r="G724" s="4" t="s">
        <v>916</v>
      </c>
      <c r="H724" s="4" t="str">
        <f>VLOOKUP(Volumedata[[#This Row],[Date]],Table1[#All],3,TRUE)</f>
        <v>Q4 2020</v>
      </c>
    </row>
    <row r="725" spans="1:8" x14ac:dyDescent="0.25">
      <c r="A725" s="1" t="s">
        <v>18</v>
      </c>
      <c r="B725" s="3">
        <v>44165</v>
      </c>
      <c r="C725">
        <v>627</v>
      </c>
      <c r="D725">
        <f>LEN(Volumedata[[#This Row],[CLID]])</f>
        <v>7</v>
      </c>
      <c r="E725" t="s">
        <v>54</v>
      </c>
      <c r="F725" s="4" t="s">
        <v>900</v>
      </c>
      <c r="G725" s="4" t="s">
        <v>916</v>
      </c>
      <c r="H725" s="4" t="str">
        <f>VLOOKUP(Volumedata[[#This Row],[Date]],Table1[#All],3,TRUE)</f>
        <v>Q4 2020</v>
      </c>
    </row>
    <row r="726" spans="1:8" x14ac:dyDescent="0.25">
      <c r="A726" s="1" t="s">
        <v>18</v>
      </c>
      <c r="B726" s="3">
        <v>44196</v>
      </c>
      <c r="C726">
        <v>429</v>
      </c>
      <c r="D726">
        <f>LEN(Volumedata[[#This Row],[CLID]])</f>
        <v>7</v>
      </c>
      <c r="E726" t="s">
        <v>54</v>
      </c>
      <c r="F726" s="4" t="s">
        <v>900</v>
      </c>
      <c r="G726" s="4" t="s">
        <v>916</v>
      </c>
      <c r="H726" s="4" t="str">
        <f>VLOOKUP(Volumedata[[#This Row],[Date]],Table1[#All],3,TRUE)</f>
        <v>Q4 2020</v>
      </c>
    </row>
    <row r="727" spans="1:8" x14ac:dyDescent="0.25">
      <c r="A727" s="1" t="s">
        <v>18</v>
      </c>
      <c r="B727" s="3">
        <v>44377</v>
      </c>
      <c r="C727">
        <v>441</v>
      </c>
      <c r="D727">
        <f>LEN(Volumedata[[#This Row],[CLID]])</f>
        <v>7</v>
      </c>
      <c r="E727" t="s">
        <v>54</v>
      </c>
      <c r="F727" s="4" t="s">
        <v>900</v>
      </c>
      <c r="G727" s="4" t="s">
        <v>917</v>
      </c>
      <c r="H727" s="4" t="str">
        <f>VLOOKUP(Volumedata[[#This Row],[Date]],Table1[#All],3,TRUE)</f>
        <v>Q2 2021</v>
      </c>
    </row>
    <row r="728" spans="1:8" x14ac:dyDescent="0.25">
      <c r="A728" s="1" t="s">
        <v>18</v>
      </c>
      <c r="B728" s="3">
        <v>44347</v>
      </c>
      <c r="C728">
        <v>813</v>
      </c>
      <c r="D728">
        <f>LEN(Volumedata[[#This Row],[CLID]])</f>
        <v>7</v>
      </c>
      <c r="E728" t="s">
        <v>54</v>
      </c>
      <c r="F728" s="4" t="s">
        <v>900</v>
      </c>
      <c r="G728" s="4" t="s">
        <v>917</v>
      </c>
      <c r="H728" s="4" t="str">
        <f>VLOOKUP(Volumedata[[#This Row],[Date]],Table1[#All],3,TRUE)</f>
        <v>Q2 2021</v>
      </c>
    </row>
    <row r="729" spans="1:8" x14ac:dyDescent="0.25">
      <c r="A729" s="1" t="s">
        <v>18</v>
      </c>
      <c r="B729" s="3">
        <v>44316</v>
      </c>
      <c r="C729">
        <v>689</v>
      </c>
      <c r="D729">
        <f>LEN(Volumedata[[#This Row],[CLID]])</f>
        <v>7</v>
      </c>
      <c r="E729" t="s">
        <v>54</v>
      </c>
      <c r="F729" s="4" t="s">
        <v>900</v>
      </c>
      <c r="G729" s="4" t="s">
        <v>917</v>
      </c>
      <c r="H729" s="4" t="str">
        <f>VLOOKUP(Volumedata[[#This Row],[Date]],Table1[#All],3,TRUE)</f>
        <v>Q2 2021</v>
      </c>
    </row>
    <row r="730" spans="1:8" x14ac:dyDescent="0.25">
      <c r="A730" s="1" t="s">
        <v>18</v>
      </c>
      <c r="B730" s="3">
        <v>44286</v>
      </c>
      <c r="C730">
        <v>769</v>
      </c>
      <c r="D730">
        <f>LEN(Volumedata[[#This Row],[CLID]])</f>
        <v>7</v>
      </c>
      <c r="E730" t="s">
        <v>54</v>
      </c>
      <c r="F730" s="4" t="s">
        <v>900</v>
      </c>
      <c r="G730" s="4" t="s">
        <v>918</v>
      </c>
      <c r="H730" s="4" t="str">
        <f>VLOOKUP(Volumedata[[#This Row],[Date]],Table1[#All],3,TRUE)</f>
        <v>Q1 2021</v>
      </c>
    </row>
    <row r="731" spans="1:8" x14ac:dyDescent="0.25">
      <c r="A731" s="1" t="s">
        <v>18</v>
      </c>
      <c r="B731" s="3">
        <v>44255</v>
      </c>
      <c r="C731">
        <v>504</v>
      </c>
      <c r="D731">
        <f>LEN(Volumedata[[#This Row],[CLID]])</f>
        <v>7</v>
      </c>
      <c r="E731" t="s">
        <v>54</v>
      </c>
      <c r="F731" s="4" t="s">
        <v>900</v>
      </c>
      <c r="G731" s="4" t="s">
        <v>918</v>
      </c>
      <c r="H731" s="4" t="str">
        <f>VLOOKUP(Volumedata[[#This Row],[Date]],Table1[#All],3,TRUE)</f>
        <v>Q1 2021</v>
      </c>
    </row>
    <row r="732" spans="1:8" x14ac:dyDescent="0.25">
      <c r="A732" s="1" t="s">
        <v>18</v>
      </c>
      <c r="B732" s="3">
        <v>44227</v>
      </c>
      <c r="C732">
        <v>618</v>
      </c>
      <c r="D732">
        <f>LEN(Volumedata[[#This Row],[CLID]])</f>
        <v>7</v>
      </c>
      <c r="E732" t="s">
        <v>54</v>
      </c>
      <c r="F732" s="4" t="s">
        <v>900</v>
      </c>
      <c r="G732" s="4" t="s">
        <v>918</v>
      </c>
      <c r="H732" s="4" t="str">
        <f>VLOOKUP(Volumedata[[#This Row],[Date]],Table1[#All],3,TRUE)</f>
        <v>Q1 2021</v>
      </c>
    </row>
    <row r="733" spans="1:8" x14ac:dyDescent="0.25">
      <c r="A733" s="1" t="s">
        <v>20</v>
      </c>
      <c r="B733" s="3">
        <v>43861</v>
      </c>
      <c r="C733">
        <v>19825</v>
      </c>
      <c r="D733">
        <f>LEN(Volumedata[[#This Row],[CLID]])</f>
        <v>7</v>
      </c>
      <c r="E733" t="s">
        <v>54</v>
      </c>
      <c r="F733" s="4" t="s">
        <v>900</v>
      </c>
      <c r="G733" s="4" t="s">
        <v>913</v>
      </c>
      <c r="H733" s="4" t="str">
        <f>VLOOKUP(Volumedata[[#This Row],[Date]],Table1[#All],3,TRUE)</f>
        <v>Q1 2020</v>
      </c>
    </row>
    <row r="734" spans="1:8" x14ac:dyDescent="0.25">
      <c r="A734" s="1" t="s">
        <v>20</v>
      </c>
      <c r="B734" s="3">
        <v>43890</v>
      </c>
      <c r="C734">
        <v>28323</v>
      </c>
      <c r="D734">
        <f>LEN(Volumedata[[#This Row],[CLID]])</f>
        <v>7</v>
      </c>
      <c r="E734" t="s">
        <v>54</v>
      </c>
      <c r="F734" s="4" t="s">
        <v>900</v>
      </c>
      <c r="G734" s="4" t="s">
        <v>913</v>
      </c>
      <c r="H734" s="4" t="str">
        <f>VLOOKUP(Volumedata[[#This Row],[Date]],Table1[#All],3,TRUE)</f>
        <v>Q1 2020</v>
      </c>
    </row>
    <row r="735" spans="1:8" x14ac:dyDescent="0.25">
      <c r="A735" s="1" t="s">
        <v>20</v>
      </c>
      <c r="B735" s="3">
        <v>43921</v>
      </c>
      <c r="C735">
        <v>25490</v>
      </c>
      <c r="D735">
        <f>LEN(Volumedata[[#This Row],[CLID]])</f>
        <v>7</v>
      </c>
      <c r="E735" t="s">
        <v>54</v>
      </c>
      <c r="F735" s="4" t="s">
        <v>900</v>
      </c>
      <c r="G735" s="4" t="s">
        <v>913</v>
      </c>
      <c r="H735" s="4" t="str">
        <f>VLOOKUP(Volumedata[[#This Row],[Date]],Table1[#All],3,TRUE)</f>
        <v>Q1 2020</v>
      </c>
    </row>
    <row r="736" spans="1:8" x14ac:dyDescent="0.25">
      <c r="A736" s="1" t="s">
        <v>20</v>
      </c>
      <c r="B736" s="3">
        <v>43951</v>
      </c>
      <c r="C736">
        <v>36816</v>
      </c>
      <c r="D736">
        <f>LEN(Volumedata[[#This Row],[CLID]])</f>
        <v>7</v>
      </c>
      <c r="E736" t="s">
        <v>54</v>
      </c>
      <c r="F736" s="4" t="s">
        <v>900</v>
      </c>
      <c r="G736" s="4" t="s">
        <v>914</v>
      </c>
      <c r="H736" s="4" t="str">
        <f>VLOOKUP(Volumedata[[#This Row],[Date]],Table1[#All],3,TRUE)</f>
        <v>Q2 2020</v>
      </c>
    </row>
    <row r="737" spans="1:8" x14ac:dyDescent="0.25">
      <c r="A737" s="1" t="s">
        <v>20</v>
      </c>
      <c r="B737" s="3">
        <v>43982</v>
      </c>
      <c r="C737">
        <v>28322</v>
      </c>
      <c r="D737">
        <f>LEN(Volumedata[[#This Row],[CLID]])</f>
        <v>7</v>
      </c>
      <c r="E737" t="s">
        <v>54</v>
      </c>
      <c r="F737" s="4" t="s">
        <v>900</v>
      </c>
      <c r="G737" s="4" t="s">
        <v>914</v>
      </c>
      <c r="H737" s="4" t="str">
        <f>VLOOKUP(Volumedata[[#This Row],[Date]],Table1[#All],3,TRUE)</f>
        <v>Q2 2020</v>
      </c>
    </row>
    <row r="738" spans="1:8" x14ac:dyDescent="0.25">
      <c r="A738" s="1" t="s">
        <v>20</v>
      </c>
      <c r="B738" s="3">
        <v>44012</v>
      </c>
      <c r="C738">
        <v>25486</v>
      </c>
      <c r="D738">
        <f>LEN(Volumedata[[#This Row],[CLID]])</f>
        <v>7</v>
      </c>
      <c r="E738" t="s">
        <v>54</v>
      </c>
      <c r="F738" s="4" t="s">
        <v>900</v>
      </c>
      <c r="G738" s="4" t="s">
        <v>914</v>
      </c>
      <c r="H738" s="4" t="str">
        <f>VLOOKUP(Volumedata[[#This Row],[Date]],Table1[#All],3,TRUE)</f>
        <v>Q2 2020</v>
      </c>
    </row>
    <row r="739" spans="1:8" x14ac:dyDescent="0.25">
      <c r="A739" s="1" t="s">
        <v>20</v>
      </c>
      <c r="B739" s="3">
        <v>44043</v>
      </c>
      <c r="C739">
        <v>16995</v>
      </c>
      <c r="D739">
        <f>LEN(Volumedata[[#This Row],[CLID]])</f>
        <v>7</v>
      </c>
      <c r="E739" t="s">
        <v>54</v>
      </c>
      <c r="F739" s="4" t="s">
        <v>900</v>
      </c>
      <c r="G739" s="4" t="s">
        <v>915</v>
      </c>
      <c r="H739" s="4" t="str">
        <f>VLOOKUP(Volumedata[[#This Row],[Date]],Table1[#All],3,TRUE)</f>
        <v>Q3 2020</v>
      </c>
    </row>
    <row r="740" spans="1:8" x14ac:dyDescent="0.25">
      <c r="A740" s="1" t="s">
        <v>20</v>
      </c>
      <c r="B740" s="3">
        <v>44074</v>
      </c>
      <c r="C740">
        <v>19826</v>
      </c>
      <c r="D740">
        <f>LEN(Volumedata[[#This Row],[CLID]])</f>
        <v>7</v>
      </c>
      <c r="E740" t="s">
        <v>54</v>
      </c>
      <c r="F740" s="4" t="s">
        <v>900</v>
      </c>
      <c r="G740" s="4" t="s">
        <v>915</v>
      </c>
      <c r="H740" s="4" t="str">
        <f>VLOOKUP(Volumedata[[#This Row],[Date]],Table1[#All],3,TRUE)</f>
        <v>Q3 2020</v>
      </c>
    </row>
    <row r="741" spans="1:8" x14ac:dyDescent="0.25">
      <c r="A741" s="1" t="s">
        <v>20</v>
      </c>
      <c r="B741" s="3">
        <v>44104</v>
      </c>
      <c r="C741">
        <v>14163</v>
      </c>
      <c r="D741">
        <f>LEN(Volumedata[[#This Row],[CLID]])</f>
        <v>7</v>
      </c>
      <c r="E741" t="s">
        <v>54</v>
      </c>
      <c r="F741" s="4" t="s">
        <v>900</v>
      </c>
      <c r="G741" s="4" t="s">
        <v>915</v>
      </c>
      <c r="H741" s="4" t="str">
        <f>VLOOKUP(Volumedata[[#This Row],[Date]],Table1[#All],3,TRUE)</f>
        <v>Q3 2020</v>
      </c>
    </row>
    <row r="742" spans="1:8" x14ac:dyDescent="0.25">
      <c r="A742" s="1" t="s">
        <v>20</v>
      </c>
      <c r="B742" s="3">
        <v>44135</v>
      </c>
      <c r="C742">
        <v>22655</v>
      </c>
      <c r="D742">
        <f>LEN(Volumedata[[#This Row],[CLID]])</f>
        <v>7</v>
      </c>
      <c r="E742" t="s">
        <v>54</v>
      </c>
      <c r="F742" s="4" t="s">
        <v>900</v>
      </c>
      <c r="G742" s="4" t="s">
        <v>916</v>
      </c>
      <c r="H742" s="4" t="str">
        <f>VLOOKUP(Volumedata[[#This Row],[Date]],Table1[#All],3,TRUE)</f>
        <v>Q4 2020</v>
      </c>
    </row>
    <row r="743" spans="1:8" x14ac:dyDescent="0.25">
      <c r="A743" s="1" t="s">
        <v>20</v>
      </c>
      <c r="B743" s="3">
        <v>44165</v>
      </c>
      <c r="C743">
        <v>19822</v>
      </c>
      <c r="D743">
        <f>LEN(Volumedata[[#This Row],[CLID]])</f>
        <v>7</v>
      </c>
      <c r="E743" t="s">
        <v>54</v>
      </c>
      <c r="F743" s="4" t="s">
        <v>900</v>
      </c>
      <c r="G743" s="4" t="s">
        <v>916</v>
      </c>
      <c r="H743" s="4" t="str">
        <f>VLOOKUP(Volumedata[[#This Row],[Date]],Table1[#All],3,TRUE)</f>
        <v>Q4 2020</v>
      </c>
    </row>
    <row r="744" spans="1:8" x14ac:dyDescent="0.25">
      <c r="A744" s="1" t="s">
        <v>20</v>
      </c>
      <c r="B744" s="3">
        <v>44196</v>
      </c>
      <c r="C744">
        <v>25485</v>
      </c>
      <c r="D744">
        <f>LEN(Volumedata[[#This Row],[CLID]])</f>
        <v>7</v>
      </c>
      <c r="E744" t="s">
        <v>54</v>
      </c>
      <c r="F744" s="4" t="s">
        <v>900</v>
      </c>
      <c r="G744" s="4" t="s">
        <v>916</v>
      </c>
      <c r="H744" s="4" t="str">
        <f>VLOOKUP(Volumedata[[#This Row],[Date]],Table1[#All],3,TRUE)</f>
        <v>Q4 2020</v>
      </c>
    </row>
    <row r="745" spans="1:8" x14ac:dyDescent="0.25">
      <c r="A745" s="1" t="s">
        <v>20</v>
      </c>
      <c r="B745" s="3">
        <v>44377</v>
      </c>
      <c r="C745">
        <v>26509</v>
      </c>
      <c r="D745">
        <f>LEN(Volumedata[[#This Row],[CLID]])</f>
        <v>7</v>
      </c>
      <c r="E745" t="s">
        <v>54</v>
      </c>
      <c r="F745" s="4" t="s">
        <v>900</v>
      </c>
      <c r="G745" s="4" t="s">
        <v>917</v>
      </c>
      <c r="H745" s="4" t="str">
        <f>VLOOKUP(Volumedata[[#This Row],[Date]],Table1[#All],3,TRUE)</f>
        <v>Q2 2021</v>
      </c>
    </row>
    <row r="746" spans="1:8" x14ac:dyDescent="0.25">
      <c r="A746" s="1" t="s">
        <v>20</v>
      </c>
      <c r="B746" s="3">
        <v>44347</v>
      </c>
      <c r="C746">
        <v>28176</v>
      </c>
      <c r="D746">
        <f>LEN(Volumedata[[#This Row],[CLID]])</f>
        <v>7</v>
      </c>
      <c r="E746" t="s">
        <v>54</v>
      </c>
      <c r="F746" s="4" t="s">
        <v>900</v>
      </c>
      <c r="G746" s="4" t="s">
        <v>917</v>
      </c>
      <c r="H746" s="4" t="str">
        <f>VLOOKUP(Volumedata[[#This Row],[Date]],Table1[#All],3,TRUE)</f>
        <v>Q2 2021</v>
      </c>
    </row>
    <row r="747" spans="1:8" x14ac:dyDescent="0.25">
      <c r="A747" s="1" t="s">
        <v>20</v>
      </c>
      <c r="B747" s="3">
        <v>44316</v>
      </c>
      <c r="C747">
        <v>37182</v>
      </c>
      <c r="D747">
        <f>LEN(Volumedata[[#This Row],[CLID]])</f>
        <v>7</v>
      </c>
      <c r="E747" t="s">
        <v>54</v>
      </c>
      <c r="F747" s="4" t="s">
        <v>900</v>
      </c>
      <c r="G747" s="4" t="s">
        <v>917</v>
      </c>
      <c r="H747" s="4" t="str">
        <f>VLOOKUP(Volumedata[[#This Row],[Date]],Table1[#All],3,TRUE)</f>
        <v>Q2 2021</v>
      </c>
    </row>
    <row r="748" spans="1:8" x14ac:dyDescent="0.25">
      <c r="A748" s="1" t="s">
        <v>20</v>
      </c>
      <c r="B748" s="3">
        <v>44286</v>
      </c>
      <c r="C748">
        <v>25741</v>
      </c>
      <c r="D748">
        <f>LEN(Volumedata[[#This Row],[CLID]])</f>
        <v>7</v>
      </c>
      <c r="E748" t="s">
        <v>54</v>
      </c>
      <c r="F748" s="4" t="s">
        <v>900</v>
      </c>
      <c r="G748" s="4" t="s">
        <v>918</v>
      </c>
      <c r="H748" s="4" t="str">
        <f>VLOOKUP(Volumedata[[#This Row],[Date]],Table1[#All],3,TRUE)</f>
        <v>Q1 2021</v>
      </c>
    </row>
    <row r="749" spans="1:8" x14ac:dyDescent="0.25">
      <c r="A749" s="1" t="s">
        <v>20</v>
      </c>
      <c r="B749" s="3">
        <v>44255</v>
      </c>
      <c r="C749">
        <v>28605</v>
      </c>
      <c r="D749">
        <f>LEN(Volumedata[[#This Row],[CLID]])</f>
        <v>7</v>
      </c>
      <c r="E749" t="s">
        <v>54</v>
      </c>
      <c r="F749" s="4" t="s">
        <v>900</v>
      </c>
      <c r="G749" s="4" t="s">
        <v>918</v>
      </c>
      <c r="H749" s="4" t="str">
        <f>VLOOKUP(Volumedata[[#This Row],[Date]],Table1[#All],3,TRUE)</f>
        <v>Q1 2021</v>
      </c>
    </row>
    <row r="750" spans="1:8" x14ac:dyDescent="0.25">
      <c r="A750" s="1" t="s">
        <v>20</v>
      </c>
      <c r="B750" s="3">
        <v>44227</v>
      </c>
      <c r="C750">
        <v>20218</v>
      </c>
      <c r="D750">
        <f>LEN(Volumedata[[#This Row],[CLID]])</f>
        <v>7</v>
      </c>
      <c r="E750" t="s">
        <v>54</v>
      </c>
      <c r="F750" s="4" t="s">
        <v>900</v>
      </c>
      <c r="G750" s="4" t="s">
        <v>918</v>
      </c>
      <c r="H750" s="4" t="str">
        <f>VLOOKUP(Volumedata[[#This Row],[Date]],Table1[#All],3,TRUE)</f>
        <v>Q1 2021</v>
      </c>
    </row>
    <row r="751" spans="1:8" x14ac:dyDescent="0.25">
      <c r="A751" s="1" t="s">
        <v>32</v>
      </c>
      <c r="B751" s="3">
        <v>43861</v>
      </c>
      <c r="C751">
        <v>967</v>
      </c>
      <c r="D751">
        <f>LEN(Volumedata[[#This Row],[CLID]])</f>
        <v>7</v>
      </c>
      <c r="E751" t="s">
        <v>54</v>
      </c>
      <c r="F751" s="4" t="s">
        <v>900</v>
      </c>
      <c r="G751" s="4" t="s">
        <v>913</v>
      </c>
      <c r="H751" s="4" t="str">
        <f>VLOOKUP(Volumedata[[#This Row],[Date]],Table1[#All],3,TRUE)</f>
        <v>Q1 2020</v>
      </c>
    </row>
    <row r="752" spans="1:8" x14ac:dyDescent="0.25">
      <c r="A752" s="1" t="s">
        <v>32</v>
      </c>
      <c r="B752" s="3">
        <v>43890</v>
      </c>
      <c r="C752">
        <v>1088</v>
      </c>
      <c r="D752">
        <f>LEN(Volumedata[[#This Row],[CLID]])</f>
        <v>7</v>
      </c>
      <c r="E752" t="s">
        <v>54</v>
      </c>
      <c r="F752" s="4" t="s">
        <v>900</v>
      </c>
      <c r="G752" s="4" t="s">
        <v>913</v>
      </c>
      <c r="H752" s="4" t="str">
        <f>VLOOKUP(Volumedata[[#This Row],[Date]],Table1[#All],3,TRUE)</f>
        <v>Q1 2020</v>
      </c>
    </row>
    <row r="753" spans="1:8" x14ac:dyDescent="0.25">
      <c r="A753" s="1" t="s">
        <v>32</v>
      </c>
      <c r="B753" s="3">
        <v>43921</v>
      </c>
      <c r="C753">
        <v>1209</v>
      </c>
      <c r="D753">
        <f>LEN(Volumedata[[#This Row],[CLID]])</f>
        <v>7</v>
      </c>
      <c r="E753" t="s">
        <v>54</v>
      </c>
      <c r="F753" s="4" t="s">
        <v>900</v>
      </c>
      <c r="G753" s="4" t="s">
        <v>913</v>
      </c>
      <c r="H753" s="4" t="str">
        <f>VLOOKUP(Volumedata[[#This Row],[Date]],Table1[#All],3,TRUE)</f>
        <v>Q1 2020</v>
      </c>
    </row>
    <row r="754" spans="1:8" x14ac:dyDescent="0.25">
      <c r="A754" s="1" t="s">
        <v>32</v>
      </c>
      <c r="B754" s="3">
        <v>43951</v>
      </c>
      <c r="C754">
        <v>1449</v>
      </c>
      <c r="D754">
        <f>LEN(Volumedata[[#This Row],[CLID]])</f>
        <v>7</v>
      </c>
      <c r="E754" t="s">
        <v>54</v>
      </c>
      <c r="F754" s="4" t="s">
        <v>900</v>
      </c>
      <c r="G754" s="4" t="s">
        <v>914</v>
      </c>
      <c r="H754" s="4" t="str">
        <f>VLOOKUP(Volumedata[[#This Row],[Date]],Table1[#All],3,TRUE)</f>
        <v>Q2 2020</v>
      </c>
    </row>
    <row r="755" spans="1:8" x14ac:dyDescent="0.25">
      <c r="A755" s="1" t="s">
        <v>32</v>
      </c>
      <c r="B755" s="3">
        <v>43982</v>
      </c>
      <c r="C755">
        <v>1327</v>
      </c>
      <c r="D755">
        <f>LEN(Volumedata[[#This Row],[CLID]])</f>
        <v>7</v>
      </c>
      <c r="E755" t="s">
        <v>54</v>
      </c>
      <c r="F755" s="4" t="s">
        <v>900</v>
      </c>
      <c r="G755" s="4" t="s">
        <v>914</v>
      </c>
      <c r="H755" s="4" t="str">
        <f>VLOOKUP(Volumedata[[#This Row],[Date]],Table1[#All],3,TRUE)</f>
        <v>Q2 2020</v>
      </c>
    </row>
    <row r="756" spans="1:8" x14ac:dyDescent="0.25">
      <c r="A756" s="1" t="s">
        <v>32</v>
      </c>
      <c r="B756" s="3">
        <v>44012</v>
      </c>
      <c r="C756">
        <v>964</v>
      </c>
      <c r="D756">
        <f>LEN(Volumedata[[#This Row],[CLID]])</f>
        <v>7</v>
      </c>
      <c r="E756" t="s">
        <v>54</v>
      </c>
      <c r="F756" s="4" t="s">
        <v>900</v>
      </c>
      <c r="G756" s="4" t="s">
        <v>914</v>
      </c>
      <c r="H756" s="4" t="str">
        <f>VLOOKUP(Volumedata[[#This Row],[Date]],Table1[#All],3,TRUE)</f>
        <v>Q2 2020</v>
      </c>
    </row>
    <row r="757" spans="1:8" x14ac:dyDescent="0.25">
      <c r="A757" s="1" t="s">
        <v>32</v>
      </c>
      <c r="B757" s="3">
        <v>44043</v>
      </c>
      <c r="C757">
        <v>844</v>
      </c>
      <c r="D757">
        <f>LEN(Volumedata[[#This Row],[CLID]])</f>
        <v>7</v>
      </c>
      <c r="E757" t="s">
        <v>54</v>
      </c>
      <c r="F757" s="4" t="s">
        <v>900</v>
      </c>
      <c r="G757" s="4" t="s">
        <v>915</v>
      </c>
      <c r="H757" s="4" t="str">
        <f>VLOOKUP(Volumedata[[#This Row],[Date]],Table1[#All],3,TRUE)</f>
        <v>Q3 2020</v>
      </c>
    </row>
    <row r="758" spans="1:8" x14ac:dyDescent="0.25">
      <c r="A758" s="1" t="s">
        <v>32</v>
      </c>
      <c r="B758" s="3">
        <v>44074</v>
      </c>
      <c r="C758">
        <v>728</v>
      </c>
      <c r="D758">
        <f>LEN(Volumedata[[#This Row],[CLID]])</f>
        <v>7</v>
      </c>
      <c r="E758" t="s">
        <v>54</v>
      </c>
      <c r="F758" s="4" t="s">
        <v>900</v>
      </c>
      <c r="G758" s="4" t="s">
        <v>915</v>
      </c>
      <c r="H758" s="4" t="str">
        <f>VLOOKUP(Volumedata[[#This Row],[Date]],Table1[#All],3,TRUE)</f>
        <v>Q3 2020</v>
      </c>
    </row>
    <row r="759" spans="1:8" x14ac:dyDescent="0.25">
      <c r="A759" s="1" t="s">
        <v>32</v>
      </c>
      <c r="B759" s="3">
        <v>44104</v>
      </c>
      <c r="C759">
        <v>729</v>
      </c>
      <c r="D759">
        <f>LEN(Volumedata[[#This Row],[CLID]])</f>
        <v>7</v>
      </c>
      <c r="E759" t="s">
        <v>54</v>
      </c>
      <c r="F759" s="4" t="s">
        <v>900</v>
      </c>
      <c r="G759" s="4" t="s">
        <v>915</v>
      </c>
      <c r="H759" s="4" t="str">
        <f>VLOOKUP(Volumedata[[#This Row],[Date]],Table1[#All],3,TRUE)</f>
        <v>Q3 2020</v>
      </c>
    </row>
    <row r="760" spans="1:8" x14ac:dyDescent="0.25">
      <c r="A760" s="1" t="s">
        <v>32</v>
      </c>
      <c r="B760" s="3">
        <v>44135</v>
      </c>
      <c r="C760">
        <v>849</v>
      </c>
      <c r="D760">
        <f>LEN(Volumedata[[#This Row],[CLID]])</f>
        <v>7</v>
      </c>
      <c r="E760" t="s">
        <v>54</v>
      </c>
      <c r="F760" s="4" t="s">
        <v>900</v>
      </c>
      <c r="G760" s="4" t="s">
        <v>916</v>
      </c>
      <c r="H760" s="4" t="str">
        <f>VLOOKUP(Volumedata[[#This Row],[Date]],Table1[#All],3,TRUE)</f>
        <v>Q4 2020</v>
      </c>
    </row>
    <row r="761" spans="1:8" x14ac:dyDescent="0.25">
      <c r="A761" s="1" t="s">
        <v>32</v>
      </c>
      <c r="B761" s="3">
        <v>44165</v>
      </c>
      <c r="C761">
        <v>970</v>
      </c>
      <c r="D761">
        <f>LEN(Volumedata[[#This Row],[CLID]])</f>
        <v>7</v>
      </c>
      <c r="E761" t="s">
        <v>54</v>
      </c>
      <c r="F761" s="4" t="s">
        <v>900</v>
      </c>
      <c r="G761" s="4" t="s">
        <v>916</v>
      </c>
      <c r="H761" s="4" t="str">
        <f>VLOOKUP(Volumedata[[#This Row],[Date]],Table1[#All],3,TRUE)</f>
        <v>Q4 2020</v>
      </c>
    </row>
    <row r="762" spans="1:8" x14ac:dyDescent="0.25">
      <c r="A762" s="1" t="s">
        <v>32</v>
      </c>
      <c r="B762" s="3">
        <v>44196</v>
      </c>
      <c r="C762">
        <v>965</v>
      </c>
      <c r="D762">
        <f>LEN(Volumedata[[#This Row],[CLID]])</f>
        <v>7</v>
      </c>
      <c r="E762" t="s">
        <v>54</v>
      </c>
      <c r="F762" s="4" t="s">
        <v>900</v>
      </c>
      <c r="G762" s="4" t="s">
        <v>916</v>
      </c>
      <c r="H762" s="4" t="str">
        <f>VLOOKUP(Volumedata[[#This Row],[Date]],Table1[#All],3,TRUE)</f>
        <v>Q4 2020</v>
      </c>
    </row>
    <row r="763" spans="1:8" x14ac:dyDescent="0.25">
      <c r="A763" s="1" t="s">
        <v>32</v>
      </c>
      <c r="B763" s="3">
        <v>44377</v>
      </c>
      <c r="C763">
        <v>985</v>
      </c>
      <c r="D763">
        <f>LEN(Volumedata[[#This Row],[CLID]])</f>
        <v>7</v>
      </c>
      <c r="E763" t="s">
        <v>54</v>
      </c>
      <c r="F763" s="4" t="s">
        <v>900</v>
      </c>
      <c r="G763" s="4" t="s">
        <v>917</v>
      </c>
      <c r="H763" s="4" t="str">
        <f>VLOOKUP(Volumedata[[#This Row],[Date]],Table1[#All],3,TRUE)</f>
        <v>Q2 2021</v>
      </c>
    </row>
    <row r="764" spans="1:8" x14ac:dyDescent="0.25">
      <c r="A764" s="1" t="s">
        <v>32</v>
      </c>
      <c r="B764" s="3">
        <v>44347</v>
      </c>
      <c r="C764">
        <v>1318</v>
      </c>
      <c r="D764">
        <f>LEN(Volumedata[[#This Row],[CLID]])</f>
        <v>7</v>
      </c>
      <c r="E764" t="s">
        <v>54</v>
      </c>
      <c r="F764" s="4" t="s">
        <v>900</v>
      </c>
      <c r="G764" s="4" t="s">
        <v>917</v>
      </c>
      <c r="H764" s="4" t="str">
        <f>VLOOKUP(Volumedata[[#This Row],[Date]],Table1[#All],3,TRUE)</f>
        <v>Q2 2021</v>
      </c>
    </row>
    <row r="765" spans="1:8" x14ac:dyDescent="0.25">
      <c r="A765" s="1" t="s">
        <v>32</v>
      </c>
      <c r="B765" s="3">
        <v>44316</v>
      </c>
      <c r="C765">
        <v>1435</v>
      </c>
      <c r="D765">
        <f>LEN(Volumedata[[#This Row],[CLID]])</f>
        <v>7</v>
      </c>
      <c r="E765" t="s">
        <v>54</v>
      </c>
      <c r="F765" s="4" t="s">
        <v>900</v>
      </c>
      <c r="G765" s="4" t="s">
        <v>917</v>
      </c>
      <c r="H765" s="4" t="str">
        <f>VLOOKUP(Volumedata[[#This Row],[Date]],Table1[#All],3,TRUE)</f>
        <v>Q2 2021</v>
      </c>
    </row>
    <row r="766" spans="1:8" x14ac:dyDescent="0.25">
      <c r="A766" s="1" t="s">
        <v>32</v>
      </c>
      <c r="B766" s="3">
        <v>44286</v>
      </c>
      <c r="C766">
        <v>1221</v>
      </c>
      <c r="D766">
        <f>LEN(Volumedata[[#This Row],[CLID]])</f>
        <v>7</v>
      </c>
      <c r="E766" t="s">
        <v>54</v>
      </c>
      <c r="F766" s="4" t="s">
        <v>900</v>
      </c>
      <c r="G766" s="4" t="s">
        <v>918</v>
      </c>
      <c r="H766" s="4" t="str">
        <f>VLOOKUP(Volumedata[[#This Row],[Date]],Table1[#All],3,TRUE)</f>
        <v>Q1 2021</v>
      </c>
    </row>
    <row r="767" spans="1:8" x14ac:dyDescent="0.25">
      <c r="A767" s="1" t="s">
        <v>32</v>
      </c>
      <c r="B767" s="3">
        <v>44255</v>
      </c>
      <c r="C767">
        <v>1076</v>
      </c>
      <c r="D767">
        <f>LEN(Volumedata[[#This Row],[CLID]])</f>
        <v>7</v>
      </c>
      <c r="E767" t="s">
        <v>54</v>
      </c>
      <c r="F767" s="4" t="s">
        <v>900</v>
      </c>
      <c r="G767" s="4" t="s">
        <v>918</v>
      </c>
      <c r="H767" s="4" t="str">
        <f>VLOOKUP(Volumedata[[#This Row],[Date]],Table1[#All],3,TRUE)</f>
        <v>Q1 2021</v>
      </c>
    </row>
    <row r="768" spans="1:8" x14ac:dyDescent="0.25">
      <c r="A768" s="1" t="s">
        <v>32</v>
      </c>
      <c r="B768" s="3">
        <v>44227</v>
      </c>
      <c r="C768">
        <v>998</v>
      </c>
      <c r="D768">
        <f>LEN(Volumedata[[#This Row],[CLID]])</f>
        <v>7</v>
      </c>
      <c r="E768" t="s">
        <v>54</v>
      </c>
      <c r="F768" s="4" t="s">
        <v>900</v>
      </c>
      <c r="G768" s="4" t="s">
        <v>918</v>
      </c>
      <c r="H768" s="4" t="str">
        <f>VLOOKUP(Volumedata[[#This Row],[Date]],Table1[#All],3,TRUE)</f>
        <v>Q1 2021</v>
      </c>
    </row>
    <row r="769" spans="1:8" x14ac:dyDescent="0.25">
      <c r="A769" s="1" t="s">
        <v>4</v>
      </c>
      <c r="B769" s="3">
        <v>43861</v>
      </c>
      <c r="C769">
        <v>82</v>
      </c>
      <c r="D769">
        <f>LEN(Volumedata[[#This Row],[CLID]])</f>
        <v>7</v>
      </c>
      <c r="E769" t="s">
        <v>54</v>
      </c>
      <c r="F769" s="4" t="s">
        <v>900</v>
      </c>
      <c r="G769" s="4" t="s">
        <v>913</v>
      </c>
      <c r="H769" s="4" t="str">
        <f>VLOOKUP(Volumedata[[#This Row],[Date]],Table1[#All],3,TRUE)</f>
        <v>Q1 2020</v>
      </c>
    </row>
    <row r="770" spans="1:8" x14ac:dyDescent="0.25">
      <c r="A770" s="1" t="s">
        <v>4</v>
      </c>
      <c r="B770" s="3">
        <v>43890</v>
      </c>
      <c r="C770">
        <v>101</v>
      </c>
      <c r="D770">
        <f>LEN(Volumedata[[#This Row],[CLID]])</f>
        <v>7</v>
      </c>
      <c r="E770" t="s">
        <v>54</v>
      </c>
      <c r="F770" s="4" t="s">
        <v>900</v>
      </c>
      <c r="G770" s="4" t="s">
        <v>913</v>
      </c>
      <c r="H770" s="4" t="str">
        <f>VLOOKUP(Volumedata[[#This Row],[Date]],Table1[#All],3,TRUE)</f>
        <v>Q1 2020</v>
      </c>
    </row>
    <row r="771" spans="1:8" x14ac:dyDescent="0.25">
      <c r="A771" s="1" t="s">
        <v>4</v>
      </c>
      <c r="B771" s="3">
        <v>43921</v>
      </c>
      <c r="C771">
        <v>102</v>
      </c>
      <c r="D771">
        <f>LEN(Volumedata[[#This Row],[CLID]])</f>
        <v>7</v>
      </c>
      <c r="E771" t="s">
        <v>54</v>
      </c>
      <c r="F771" s="4" t="s">
        <v>900</v>
      </c>
      <c r="G771" s="4" t="s">
        <v>913</v>
      </c>
      <c r="H771" s="4" t="str">
        <f>VLOOKUP(Volumedata[[#This Row],[Date]],Table1[#All],3,TRUE)</f>
        <v>Q1 2020</v>
      </c>
    </row>
    <row r="772" spans="1:8" x14ac:dyDescent="0.25">
      <c r="A772" s="1" t="s">
        <v>4</v>
      </c>
      <c r="B772" s="3">
        <v>43951</v>
      </c>
      <c r="C772">
        <v>126</v>
      </c>
      <c r="D772">
        <f>LEN(Volumedata[[#This Row],[CLID]])</f>
        <v>7</v>
      </c>
      <c r="E772" t="s">
        <v>54</v>
      </c>
      <c r="F772" s="4" t="s">
        <v>900</v>
      </c>
      <c r="G772" s="4" t="s">
        <v>914</v>
      </c>
      <c r="H772" s="4" t="str">
        <f>VLOOKUP(Volumedata[[#This Row],[Date]],Table1[#All],3,TRUE)</f>
        <v>Q2 2020</v>
      </c>
    </row>
    <row r="773" spans="1:8" x14ac:dyDescent="0.25">
      <c r="A773" s="1" t="s">
        <v>4</v>
      </c>
      <c r="B773" s="3">
        <v>43982</v>
      </c>
      <c r="C773">
        <v>108</v>
      </c>
      <c r="D773">
        <f>LEN(Volumedata[[#This Row],[CLID]])</f>
        <v>7</v>
      </c>
      <c r="E773" t="s">
        <v>54</v>
      </c>
      <c r="F773" s="4" t="s">
        <v>900</v>
      </c>
      <c r="G773" s="4" t="s">
        <v>914</v>
      </c>
      <c r="H773" s="4" t="str">
        <f>VLOOKUP(Volumedata[[#This Row],[Date]],Table1[#All],3,TRUE)</f>
        <v>Q2 2020</v>
      </c>
    </row>
    <row r="774" spans="1:8" x14ac:dyDescent="0.25">
      <c r="A774" s="1" t="s">
        <v>4</v>
      </c>
      <c r="B774" s="3">
        <v>44012</v>
      </c>
      <c r="C774">
        <v>88</v>
      </c>
      <c r="D774">
        <f>LEN(Volumedata[[#This Row],[CLID]])</f>
        <v>7</v>
      </c>
      <c r="E774" t="s">
        <v>54</v>
      </c>
      <c r="F774" s="4" t="s">
        <v>900</v>
      </c>
      <c r="G774" s="4" t="s">
        <v>914</v>
      </c>
      <c r="H774" s="4" t="str">
        <f>VLOOKUP(Volumedata[[#This Row],[Date]],Table1[#All],3,TRUE)</f>
        <v>Q2 2020</v>
      </c>
    </row>
    <row r="775" spans="1:8" x14ac:dyDescent="0.25">
      <c r="A775" s="1" t="s">
        <v>4</v>
      </c>
      <c r="B775" s="3">
        <v>44043</v>
      </c>
      <c r="C775">
        <v>68</v>
      </c>
      <c r="D775">
        <f>LEN(Volumedata[[#This Row],[CLID]])</f>
        <v>7</v>
      </c>
      <c r="E775" t="s">
        <v>54</v>
      </c>
      <c r="F775" s="4" t="s">
        <v>900</v>
      </c>
      <c r="G775" s="4" t="s">
        <v>915</v>
      </c>
      <c r="H775" s="4" t="str">
        <f>VLOOKUP(Volumedata[[#This Row],[Date]],Table1[#All],3,TRUE)</f>
        <v>Q3 2020</v>
      </c>
    </row>
    <row r="776" spans="1:8" x14ac:dyDescent="0.25">
      <c r="A776" s="1" t="s">
        <v>4</v>
      </c>
      <c r="B776" s="3">
        <v>44074</v>
      </c>
      <c r="C776">
        <v>70</v>
      </c>
      <c r="D776">
        <f>LEN(Volumedata[[#This Row],[CLID]])</f>
        <v>7</v>
      </c>
      <c r="E776" t="s">
        <v>54</v>
      </c>
      <c r="F776" s="4" t="s">
        <v>900</v>
      </c>
      <c r="G776" s="4" t="s">
        <v>915</v>
      </c>
      <c r="H776" s="4" t="str">
        <f>VLOOKUP(Volumedata[[#This Row],[Date]],Table1[#All],3,TRUE)</f>
        <v>Q3 2020</v>
      </c>
    </row>
    <row r="777" spans="1:8" x14ac:dyDescent="0.25">
      <c r="A777" s="1" t="s">
        <v>4</v>
      </c>
      <c r="B777" s="3">
        <v>44104</v>
      </c>
      <c r="C777">
        <v>58</v>
      </c>
      <c r="D777">
        <f>LEN(Volumedata[[#This Row],[CLID]])</f>
        <v>7</v>
      </c>
      <c r="E777" t="s">
        <v>54</v>
      </c>
      <c r="F777" s="4" t="s">
        <v>900</v>
      </c>
      <c r="G777" s="4" t="s">
        <v>915</v>
      </c>
      <c r="H777" s="4" t="str">
        <f>VLOOKUP(Volumedata[[#This Row],[Date]],Table1[#All],3,TRUE)</f>
        <v>Q3 2020</v>
      </c>
    </row>
    <row r="778" spans="1:8" x14ac:dyDescent="0.25">
      <c r="A778" s="1" t="s">
        <v>4</v>
      </c>
      <c r="B778" s="3">
        <v>44135</v>
      </c>
      <c r="C778">
        <v>76</v>
      </c>
      <c r="D778">
        <f>LEN(Volumedata[[#This Row],[CLID]])</f>
        <v>7</v>
      </c>
      <c r="E778" t="s">
        <v>54</v>
      </c>
      <c r="F778" s="4" t="s">
        <v>900</v>
      </c>
      <c r="G778" s="4" t="s">
        <v>916</v>
      </c>
      <c r="H778" s="4" t="str">
        <f>VLOOKUP(Volumedata[[#This Row],[Date]],Table1[#All],3,TRUE)</f>
        <v>Q4 2020</v>
      </c>
    </row>
    <row r="779" spans="1:8" x14ac:dyDescent="0.25">
      <c r="A779" s="1" t="s">
        <v>4</v>
      </c>
      <c r="B779" s="3">
        <v>44165</v>
      </c>
      <c r="C779">
        <v>81</v>
      </c>
      <c r="D779">
        <f>LEN(Volumedata[[#This Row],[CLID]])</f>
        <v>7</v>
      </c>
      <c r="E779" t="s">
        <v>54</v>
      </c>
      <c r="F779" s="4" t="s">
        <v>900</v>
      </c>
      <c r="G779" s="4" t="s">
        <v>916</v>
      </c>
      <c r="H779" s="4" t="str">
        <f>VLOOKUP(Volumedata[[#This Row],[Date]],Table1[#All],3,TRUE)</f>
        <v>Q4 2020</v>
      </c>
    </row>
    <row r="780" spans="1:8" x14ac:dyDescent="0.25">
      <c r="A780" s="1" t="s">
        <v>4</v>
      </c>
      <c r="B780" s="3">
        <v>44196</v>
      </c>
      <c r="C780">
        <v>88</v>
      </c>
      <c r="D780">
        <f>LEN(Volumedata[[#This Row],[CLID]])</f>
        <v>7</v>
      </c>
      <c r="E780" t="s">
        <v>54</v>
      </c>
      <c r="F780" s="4" t="s">
        <v>900</v>
      </c>
      <c r="G780" s="4" t="s">
        <v>916</v>
      </c>
      <c r="H780" s="4" t="str">
        <f>VLOOKUP(Volumedata[[#This Row],[Date]],Table1[#All],3,TRUE)</f>
        <v>Q4 2020</v>
      </c>
    </row>
    <row r="781" spans="1:8" x14ac:dyDescent="0.25">
      <c r="A781" s="1" t="s">
        <v>4</v>
      </c>
      <c r="B781" s="3">
        <v>44377</v>
      </c>
      <c r="C781">
        <v>91</v>
      </c>
      <c r="D781">
        <f>LEN(Volumedata[[#This Row],[CLID]])</f>
        <v>7</v>
      </c>
      <c r="E781" t="s">
        <v>54</v>
      </c>
      <c r="F781" s="4" t="s">
        <v>900</v>
      </c>
      <c r="G781" s="4" t="s">
        <v>917</v>
      </c>
      <c r="H781" s="4" t="str">
        <f>VLOOKUP(Volumedata[[#This Row],[Date]],Table1[#All],3,TRUE)</f>
        <v>Q2 2021</v>
      </c>
    </row>
    <row r="782" spans="1:8" x14ac:dyDescent="0.25">
      <c r="A782" s="1" t="s">
        <v>4</v>
      </c>
      <c r="B782" s="3">
        <v>44347</v>
      </c>
      <c r="C782">
        <v>109</v>
      </c>
      <c r="D782">
        <f>LEN(Volumedata[[#This Row],[CLID]])</f>
        <v>7</v>
      </c>
      <c r="E782" t="s">
        <v>54</v>
      </c>
      <c r="F782" s="4" t="s">
        <v>900</v>
      </c>
      <c r="G782" s="4" t="s">
        <v>917</v>
      </c>
      <c r="H782" s="4" t="str">
        <f>VLOOKUP(Volumedata[[#This Row],[Date]],Table1[#All],3,TRUE)</f>
        <v>Q2 2021</v>
      </c>
    </row>
    <row r="783" spans="1:8" x14ac:dyDescent="0.25">
      <c r="A783" s="1" t="s">
        <v>4</v>
      </c>
      <c r="B783" s="3">
        <v>44316</v>
      </c>
      <c r="C783">
        <v>130</v>
      </c>
      <c r="D783">
        <f>LEN(Volumedata[[#This Row],[CLID]])</f>
        <v>7</v>
      </c>
      <c r="E783" t="s">
        <v>54</v>
      </c>
      <c r="F783" s="4" t="s">
        <v>900</v>
      </c>
      <c r="G783" s="4" t="s">
        <v>917</v>
      </c>
      <c r="H783" s="4" t="str">
        <f>VLOOKUP(Volumedata[[#This Row],[Date]],Table1[#All],3,TRUE)</f>
        <v>Q2 2021</v>
      </c>
    </row>
    <row r="784" spans="1:8" x14ac:dyDescent="0.25">
      <c r="A784" s="1" t="s">
        <v>4</v>
      </c>
      <c r="B784" s="3">
        <v>44286</v>
      </c>
      <c r="C784">
        <v>105</v>
      </c>
      <c r="D784">
        <f>LEN(Volumedata[[#This Row],[CLID]])</f>
        <v>7</v>
      </c>
      <c r="E784" t="s">
        <v>54</v>
      </c>
      <c r="F784" s="4" t="s">
        <v>900</v>
      </c>
      <c r="G784" s="4" t="s">
        <v>918</v>
      </c>
      <c r="H784" s="4" t="str">
        <f>VLOOKUP(Volumedata[[#This Row],[Date]],Table1[#All],3,TRUE)</f>
        <v>Q1 2021</v>
      </c>
    </row>
    <row r="785" spans="1:8" x14ac:dyDescent="0.25">
      <c r="A785" s="1" t="s">
        <v>4</v>
      </c>
      <c r="B785" s="3">
        <v>44255</v>
      </c>
      <c r="C785">
        <v>98</v>
      </c>
      <c r="D785">
        <f>LEN(Volumedata[[#This Row],[CLID]])</f>
        <v>7</v>
      </c>
      <c r="E785" t="s">
        <v>54</v>
      </c>
      <c r="F785" s="4" t="s">
        <v>900</v>
      </c>
      <c r="G785" s="4" t="s">
        <v>918</v>
      </c>
      <c r="H785" s="4" t="str">
        <f>VLOOKUP(Volumedata[[#This Row],[Date]],Table1[#All],3,TRUE)</f>
        <v>Q1 2021</v>
      </c>
    </row>
    <row r="786" spans="1:8" x14ac:dyDescent="0.25">
      <c r="A786" s="1" t="s">
        <v>4</v>
      </c>
      <c r="B786" s="3">
        <v>44227</v>
      </c>
      <c r="C786">
        <v>77</v>
      </c>
      <c r="D786">
        <f>LEN(Volumedata[[#This Row],[CLID]])</f>
        <v>7</v>
      </c>
      <c r="E786" t="s">
        <v>54</v>
      </c>
      <c r="F786" s="4" t="s">
        <v>900</v>
      </c>
      <c r="G786" s="4" t="s">
        <v>918</v>
      </c>
      <c r="H786" s="4" t="str">
        <f>VLOOKUP(Volumedata[[#This Row],[Date]],Table1[#All],3,TRUE)</f>
        <v>Q1 2021</v>
      </c>
    </row>
    <row r="787" spans="1:8" x14ac:dyDescent="0.25">
      <c r="A787" s="1" t="s">
        <v>19</v>
      </c>
      <c r="B787" s="3">
        <v>43861</v>
      </c>
      <c r="C787">
        <v>568</v>
      </c>
      <c r="D787">
        <f>LEN(Volumedata[[#This Row],[CLID]])</f>
        <v>7</v>
      </c>
      <c r="E787" t="s">
        <v>57</v>
      </c>
      <c r="F787" s="4" t="s">
        <v>898</v>
      </c>
      <c r="G787" s="4" t="s">
        <v>913</v>
      </c>
      <c r="H787" s="4" t="str">
        <f>VLOOKUP(Volumedata[[#This Row],[Date]],Table1[#All],3,TRUE)</f>
        <v>Q1 2020</v>
      </c>
    </row>
    <row r="788" spans="1:8" x14ac:dyDescent="0.25">
      <c r="A788" s="1" t="s">
        <v>19</v>
      </c>
      <c r="B788" s="3">
        <v>43890</v>
      </c>
      <c r="C788">
        <v>636</v>
      </c>
      <c r="D788">
        <f>LEN(Volumedata[[#This Row],[CLID]])</f>
        <v>7</v>
      </c>
      <c r="E788" t="s">
        <v>57</v>
      </c>
      <c r="F788" s="4" t="s">
        <v>898</v>
      </c>
      <c r="G788" s="4" t="s">
        <v>913</v>
      </c>
      <c r="H788" s="4" t="str">
        <f>VLOOKUP(Volumedata[[#This Row],[Date]],Table1[#All],3,TRUE)</f>
        <v>Q1 2020</v>
      </c>
    </row>
    <row r="789" spans="1:8" x14ac:dyDescent="0.25">
      <c r="A789" s="1" t="s">
        <v>19</v>
      </c>
      <c r="B789" s="3">
        <v>43921</v>
      </c>
      <c r="C789">
        <v>707</v>
      </c>
      <c r="D789">
        <f>LEN(Volumedata[[#This Row],[CLID]])</f>
        <v>7</v>
      </c>
      <c r="E789" t="s">
        <v>57</v>
      </c>
      <c r="F789" s="4" t="s">
        <v>898</v>
      </c>
      <c r="G789" s="4" t="s">
        <v>913</v>
      </c>
      <c r="H789" s="4" t="str">
        <f>VLOOKUP(Volumedata[[#This Row],[Date]],Table1[#All],3,TRUE)</f>
        <v>Q1 2020</v>
      </c>
    </row>
    <row r="790" spans="1:8" x14ac:dyDescent="0.25">
      <c r="A790" s="1" t="s">
        <v>19</v>
      </c>
      <c r="B790" s="3">
        <v>43951</v>
      </c>
      <c r="C790">
        <v>849</v>
      </c>
      <c r="D790">
        <f>LEN(Volumedata[[#This Row],[CLID]])</f>
        <v>7</v>
      </c>
      <c r="E790" t="s">
        <v>57</v>
      </c>
      <c r="F790" s="4" t="s">
        <v>898</v>
      </c>
      <c r="G790" s="4" t="s">
        <v>914</v>
      </c>
      <c r="H790" s="4" t="str">
        <f>VLOOKUP(Volumedata[[#This Row],[Date]],Table1[#All],3,TRUE)</f>
        <v>Q2 2020</v>
      </c>
    </row>
    <row r="791" spans="1:8" x14ac:dyDescent="0.25">
      <c r="A791" s="1" t="s">
        <v>19</v>
      </c>
      <c r="B791" s="3">
        <v>43982</v>
      </c>
      <c r="C791">
        <v>779</v>
      </c>
      <c r="D791">
        <f>LEN(Volumedata[[#This Row],[CLID]])</f>
        <v>7</v>
      </c>
      <c r="E791" t="s">
        <v>57</v>
      </c>
      <c r="F791" s="4" t="s">
        <v>898</v>
      </c>
      <c r="G791" s="4" t="s">
        <v>914</v>
      </c>
      <c r="H791" s="4" t="str">
        <f>VLOOKUP(Volumedata[[#This Row],[Date]],Table1[#All],3,TRUE)</f>
        <v>Q2 2020</v>
      </c>
    </row>
    <row r="792" spans="1:8" x14ac:dyDescent="0.25">
      <c r="A792" s="1" t="s">
        <v>19</v>
      </c>
      <c r="B792" s="3">
        <v>44012</v>
      </c>
      <c r="C792">
        <v>566</v>
      </c>
      <c r="D792">
        <f>LEN(Volumedata[[#This Row],[CLID]])</f>
        <v>7</v>
      </c>
      <c r="E792" t="s">
        <v>57</v>
      </c>
      <c r="F792" s="4" t="s">
        <v>898</v>
      </c>
      <c r="G792" s="4" t="s">
        <v>914</v>
      </c>
      <c r="H792" s="4" t="str">
        <f>VLOOKUP(Volumedata[[#This Row],[Date]],Table1[#All],3,TRUE)</f>
        <v>Q2 2020</v>
      </c>
    </row>
    <row r="793" spans="1:8" x14ac:dyDescent="0.25">
      <c r="A793" s="1" t="s">
        <v>19</v>
      </c>
      <c r="B793" s="3">
        <v>44043</v>
      </c>
      <c r="C793">
        <v>498</v>
      </c>
      <c r="D793">
        <f>LEN(Volumedata[[#This Row],[CLID]])</f>
        <v>7</v>
      </c>
      <c r="E793" t="s">
        <v>57</v>
      </c>
      <c r="F793" s="4" t="s">
        <v>898</v>
      </c>
      <c r="G793" s="4" t="s">
        <v>915</v>
      </c>
      <c r="H793" s="4" t="str">
        <f>VLOOKUP(Volumedata[[#This Row],[Date]],Table1[#All],3,TRUE)</f>
        <v>Q3 2020</v>
      </c>
    </row>
    <row r="794" spans="1:8" x14ac:dyDescent="0.25">
      <c r="A794" s="1" t="s">
        <v>19</v>
      </c>
      <c r="B794" s="3">
        <v>44074</v>
      </c>
      <c r="C794">
        <v>426</v>
      </c>
      <c r="D794">
        <f>LEN(Volumedata[[#This Row],[CLID]])</f>
        <v>7</v>
      </c>
      <c r="E794" t="s">
        <v>57</v>
      </c>
      <c r="F794" s="4" t="s">
        <v>898</v>
      </c>
      <c r="G794" s="4" t="s">
        <v>915</v>
      </c>
      <c r="H794" s="4" t="str">
        <f>VLOOKUP(Volumedata[[#This Row],[Date]],Table1[#All],3,TRUE)</f>
        <v>Q3 2020</v>
      </c>
    </row>
    <row r="795" spans="1:8" x14ac:dyDescent="0.25">
      <c r="A795" s="1" t="s">
        <v>19</v>
      </c>
      <c r="B795" s="3">
        <v>44104</v>
      </c>
      <c r="C795">
        <v>423</v>
      </c>
      <c r="D795">
        <f>LEN(Volumedata[[#This Row],[CLID]])</f>
        <v>7</v>
      </c>
      <c r="E795" t="s">
        <v>57</v>
      </c>
      <c r="F795" s="4" t="s">
        <v>898</v>
      </c>
      <c r="G795" s="4" t="s">
        <v>915</v>
      </c>
      <c r="H795" s="4" t="str">
        <f>VLOOKUP(Volumedata[[#This Row],[Date]],Table1[#All],3,TRUE)</f>
        <v>Q3 2020</v>
      </c>
    </row>
    <row r="796" spans="1:8" x14ac:dyDescent="0.25">
      <c r="A796" s="1" t="s">
        <v>19</v>
      </c>
      <c r="B796" s="3">
        <v>44135</v>
      </c>
      <c r="C796">
        <v>495</v>
      </c>
      <c r="D796">
        <f>LEN(Volumedata[[#This Row],[CLID]])</f>
        <v>7</v>
      </c>
      <c r="E796" t="s">
        <v>57</v>
      </c>
      <c r="F796" s="4" t="s">
        <v>898</v>
      </c>
      <c r="G796" s="4" t="s">
        <v>916</v>
      </c>
      <c r="H796" s="4" t="str">
        <f>VLOOKUP(Volumedata[[#This Row],[Date]],Table1[#All],3,TRUE)</f>
        <v>Q4 2020</v>
      </c>
    </row>
    <row r="797" spans="1:8" x14ac:dyDescent="0.25">
      <c r="A797" s="1" t="s">
        <v>19</v>
      </c>
      <c r="B797" s="3">
        <v>44165</v>
      </c>
      <c r="C797">
        <v>569</v>
      </c>
      <c r="D797">
        <f>LEN(Volumedata[[#This Row],[CLID]])</f>
        <v>7</v>
      </c>
      <c r="E797" t="s">
        <v>57</v>
      </c>
      <c r="F797" s="4" t="s">
        <v>898</v>
      </c>
      <c r="G797" s="4" t="s">
        <v>916</v>
      </c>
      <c r="H797" s="4" t="str">
        <f>VLOOKUP(Volumedata[[#This Row],[Date]],Table1[#All],3,TRUE)</f>
        <v>Q4 2020</v>
      </c>
    </row>
    <row r="798" spans="1:8" x14ac:dyDescent="0.25">
      <c r="A798" s="1" t="s">
        <v>19</v>
      </c>
      <c r="B798" s="3">
        <v>44196</v>
      </c>
      <c r="C798">
        <v>567</v>
      </c>
      <c r="D798">
        <f>LEN(Volumedata[[#This Row],[CLID]])</f>
        <v>7</v>
      </c>
      <c r="E798" t="s">
        <v>57</v>
      </c>
      <c r="F798" s="4" t="s">
        <v>898</v>
      </c>
      <c r="G798" s="4" t="s">
        <v>916</v>
      </c>
      <c r="H798" s="4" t="str">
        <f>VLOOKUP(Volumedata[[#This Row],[Date]],Table1[#All],3,TRUE)</f>
        <v>Q4 2020</v>
      </c>
    </row>
    <row r="799" spans="1:8" x14ac:dyDescent="0.25">
      <c r="A799" s="1" t="s">
        <v>19</v>
      </c>
      <c r="B799" s="3">
        <v>44377</v>
      </c>
      <c r="C799">
        <v>563</v>
      </c>
      <c r="D799">
        <f>LEN(Volumedata[[#This Row],[CLID]])</f>
        <v>7</v>
      </c>
      <c r="E799" t="s">
        <v>57</v>
      </c>
      <c r="F799" s="4" t="s">
        <v>898</v>
      </c>
      <c r="G799" s="4" t="s">
        <v>917</v>
      </c>
      <c r="H799" s="4" t="str">
        <f>VLOOKUP(Volumedata[[#This Row],[Date]],Table1[#All],3,TRUE)</f>
        <v>Q2 2021</v>
      </c>
    </row>
    <row r="800" spans="1:8" x14ac:dyDescent="0.25">
      <c r="A800" s="1" t="s">
        <v>19</v>
      </c>
      <c r="B800" s="3">
        <v>44347</v>
      </c>
      <c r="C800">
        <v>789</v>
      </c>
      <c r="D800">
        <f>LEN(Volumedata[[#This Row],[CLID]])</f>
        <v>7</v>
      </c>
      <c r="E800" t="s">
        <v>57</v>
      </c>
      <c r="F800" s="4" t="s">
        <v>898</v>
      </c>
      <c r="G800" s="4" t="s">
        <v>917</v>
      </c>
      <c r="H800" s="4" t="str">
        <f>VLOOKUP(Volumedata[[#This Row],[Date]],Table1[#All],3,TRUE)</f>
        <v>Q2 2021</v>
      </c>
    </row>
    <row r="801" spans="1:8" x14ac:dyDescent="0.25">
      <c r="A801" s="1" t="s">
        <v>19</v>
      </c>
      <c r="B801" s="3">
        <v>44316</v>
      </c>
      <c r="C801">
        <v>862</v>
      </c>
      <c r="D801">
        <f>LEN(Volumedata[[#This Row],[CLID]])</f>
        <v>7</v>
      </c>
      <c r="E801" t="s">
        <v>57</v>
      </c>
      <c r="F801" s="4" t="s">
        <v>898</v>
      </c>
      <c r="G801" s="4" t="s">
        <v>917</v>
      </c>
      <c r="H801" s="4" t="str">
        <f>VLOOKUP(Volumedata[[#This Row],[Date]],Table1[#All],3,TRUE)</f>
        <v>Q2 2021</v>
      </c>
    </row>
    <row r="802" spans="1:8" x14ac:dyDescent="0.25">
      <c r="A802" s="1" t="s">
        <v>19</v>
      </c>
      <c r="B802" s="3">
        <v>44286</v>
      </c>
      <c r="C802">
        <v>702</v>
      </c>
      <c r="D802">
        <f>LEN(Volumedata[[#This Row],[CLID]])</f>
        <v>7</v>
      </c>
      <c r="E802" t="s">
        <v>57</v>
      </c>
      <c r="F802" s="4" t="s">
        <v>898</v>
      </c>
      <c r="G802" s="4" t="s">
        <v>918</v>
      </c>
      <c r="H802" s="4" t="str">
        <f>VLOOKUP(Volumedata[[#This Row],[Date]],Table1[#All],3,TRUE)</f>
        <v>Q1 2021</v>
      </c>
    </row>
    <row r="803" spans="1:8" x14ac:dyDescent="0.25">
      <c r="A803" s="1" t="s">
        <v>19</v>
      </c>
      <c r="B803" s="3">
        <v>44255</v>
      </c>
      <c r="C803">
        <v>652</v>
      </c>
      <c r="D803">
        <f>LEN(Volumedata[[#This Row],[CLID]])</f>
        <v>7</v>
      </c>
      <c r="E803" t="s">
        <v>57</v>
      </c>
      <c r="F803" s="4" t="s">
        <v>898</v>
      </c>
      <c r="G803" s="4" t="s">
        <v>918</v>
      </c>
      <c r="H803" s="4" t="str">
        <f>VLOOKUP(Volumedata[[#This Row],[Date]],Table1[#All],3,TRUE)</f>
        <v>Q1 2021</v>
      </c>
    </row>
    <row r="804" spans="1:8" x14ac:dyDescent="0.25">
      <c r="A804" s="1" t="s">
        <v>19</v>
      </c>
      <c r="B804" s="3">
        <v>44227</v>
      </c>
      <c r="C804">
        <v>557</v>
      </c>
      <c r="D804">
        <f>LEN(Volumedata[[#This Row],[CLID]])</f>
        <v>7</v>
      </c>
      <c r="E804" t="s">
        <v>57</v>
      </c>
      <c r="F804" s="4" t="s">
        <v>898</v>
      </c>
      <c r="G804" s="4" t="s">
        <v>918</v>
      </c>
      <c r="H804" s="4" t="str">
        <f>VLOOKUP(Volumedata[[#This Row],[Date]],Table1[#All],3,TRUE)</f>
        <v>Q1 2021</v>
      </c>
    </row>
    <row r="805" spans="1:8" x14ac:dyDescent="0.25">
      <c r="A805" s="1" t="s">
        <v>29</v>
      </c>
      <c r="B805" s="3">
        <v>43861</v>
      </c>
      <c r="C805">
        <v>902</v>
      </c>
      <c r="D805">
        <f>LEN(Volumedata[[#This Row],[CLID]])</f>
        <v>7</v>
      </c>
      <c r="E805" t="s">
        <v>56</v>
      </c>
      <c r="F805" s="4" t="s">
        <v>907</v>
      </c>
      <c r="G805" s="4" t="s">
        <v>913</v>
      </c>
      <c r="H805" s="4" t="str">
        <f>VLOOKUP(Volumedata[[#This Row],[Date]],Table1[#All],3,TRUE)</f>
        <v>Q1 2020</v>
      </c>
    </row>
    <row r="806" spans="1:8" x14ac:dyDescent="0.25">
      <c r="A806" s="1" t="s">
        <v>29</v>
      </c>
      <c r="B806" s="3">
        <v>43890</v>
      </c>
      <c r="C806">
        <v>897</v>
      </c>
      <c r="D806">
        <f>LEN(Volumedata[[#This Row],[CLID]])</f>
        <v>7</v>
      </c>
      <c r="E806" t="s">
        <v>56</v>
      </c>
      <c r="F806" s="4" t="s">
        <v>907</v>
      </c>
      <c r="G806" s="4" t="s">
        <v>913</v>
      </c>
      <c r="H806" s="4" t="str">
        <f>VLOOKUP(Volumedata[[#This Row],[Date]],Table1[#All],3,TRUE)</f>
        <v>Q1 2020</v>
      </c>
    </row>
    <row r="807" spans="1:8" x14ac:dyDescent="0.25">
      <c r="A807" s="1" t="s">
        <v>29</v>
      </c>
      <c r="B807" s="3">
        <v>43921</v>
      </c>
      <c r="C807">
        <v>1112</v>
      </c>
      <c r="D807">
        <f>LEN(Volumedata[[#This Row],[CLID]])</f>
        <v>7</v>
      </c>
      <c r="E807" t="s">
        <v>56</v>
      </c>
      <c r="F807" s="4" t="s">
        <v>907</v>
      </c>
      <c r="G807" s="4" t="s">
        <v>913</v>
      </c>
      <c r="H807" s="4" t="str">
        <f>VLOOKUP(Volumedata[[#This Row],[Date]],Table1[#All],3,TRUE)</f>
        <v>Q1 2020</v>
      </c>
    </row>
    <row r="808" spans="1:8" x14ac:dyDescent="0.25">
      <c r="A808" s="1" t="s">
        <v>29</v>
      </c>
      <c r="B808" s="3">
        <v>43951</v>
      </c>
      <c r="C808">
        <v>1214</v>
      </c>
      <c r="D808">
        <f>LEN(Volumedata[[#This Row],[CLID]])</f>
        <v>7</v>
      </c>
      <c r="E808" t="s">
        <v>56</v>
      </c>
      <c r="F808" s="4" t="s">
        <v>907</v>
      </c>
      <c r="G808" s="4" t="s">
        <v>914</v>
      </c>
      <c r="H808" s="4" t="str">
        <f>VLOOKUP(Volumedata[[#This Row],[Date]],Table1[#All],3,TRUE)</f>
        <v>Q2 2020</v>
      </c>
    </row>
    <row r="809" spans="1:8" x14ac:dyDescent="0.25">
      <c r="A809" s="1" t="s">
        <v>29</v>
      </c>
      <c r="B809" s="3">
        <v>43982</v>
      </c>
      <c r="C809">
        <v>1219</v>
      </c>
      <c r="D809">
        <f>LEN(Volumedata[[#This Row],[CLID]])</f>
        <v>7</v>
      </c>
      <c r="E809" t="s">
        <v>56</v>
      </c>
      <c r="F809" s="4" t="s">
        <v>907</v>
      </c>
      <c r="G809" s="4" t="s">
        <v>914</v>
      </c>
      <c r="H809" s="4" t="str">
        <f>VLOOKUP(Volumedata[[#This Row],[Date]],Table1[#All],3,TRUE)</f>
        <v>Q2 2020</v>
      </c>
    </row>
    <row r="810" spans="1:8" x14ac:dyDescent="0.25">
      <c r="A810" s="1" t="s">
        <v>29</v>
      </c>
      <c r="B810" s="3">
        <v>44012</v>
      </c>
      <c r="C810">
        <v>795</v>
      </c>
      <c r="D810">
        <f>LEN(Volumedata[[#This Row],[CLID]])</f>
        <v>7</v>
      </c>
      <c r="E810" t="s">
        <v>56</v>
      </c>
      <c r="F810" s="4" t="s">
        <v>907</v>
      </c>
      <c r="G810" s="4" t="s">
        <v>914</v>
      </c>
      <c r="H810" s="4" t="str">
        <f>VLOOKUP(Volumedata[[#This Row],[Date]],Table1[#All],3,TRUE)</f>
        <v>Q2 2020</v>
      </c>
    </row>
    <row r="811" spans="1:8" x14ac:dyDescent="0.25">
      <c r="A811" s="1" t="s">
        <v>29</v>
      </c>
      <c r="B811" s="3">
        <v>44043</v>
      </c>
      <c r="C811">
        <v>794</v>
      </c>
      <c r="D811">
        <f>LEN(Volumedata[[#This Row],[CLID]])</f>
        <v>7</v>
      </c>
      <c r="E811" t="s">
        <v>56</v>
      </c>
      <c r="F811" s="4" t="s">
        <v>907</v>
      </c>
      <c r="G811" s="4" t="s">
        <v>915</v>
      </c>
      <c r="H811" s="4" t="str">
        <f>VLOOKUP(Volumedata[[#This Row],[Date]],Table1[#All],3,TRUE)</f>
        <v>Q3 2020</v>
      </c>
    </row>
    <row r="812" spans="1:8" x14ac:dyDescent="0.25">
      <c r="A812" s="1" t="s">
        <v>29</v>
      </c>
      <c r="B812" s="3">
        <v>44074</v>
      </c>
      <c r="C812">
        <v>581</v>
      </c>
      <c r="D812">
        <f>LEN(Volumedata[[#This Row],[CLID]])</f>
        <v>7</v>
      </c>
      <c r="E812" t="s">
        <v>56</v>
      </c>
      <c r="F812" s="4" t="s">
        <v>907</v>
      </c>
      <c r="G812" s="4" t="s">
        <v>915</v>
      </c>
      <c r="H812" s="4" t="str">
        <f>VLOOKUP(Volumedata[[#This Row],[Date]],Table1[#All],3,TRUE)</f>
        <v>Q3 2020</v>
      </c>
    </row>
    <row r="813" spans="1:8" x14ac:dyDescent="0.25">
      <c r="A813" s="1" t="s">
        <v>29</v>
      </c>
      <c r="B813" s="3">
        <v>44104</v>
      </c>
      <c r="C813">
        <v>690</v>
      </c>
      <c r="D813">
        <f>LEN(Volumedata[[#This Row],[CLID]])</f>
        <v>7</v>
      </c>
      <c r="E813" t="s">
        <v>56</v>
      </c>
      <c r="F813" s="4" t="s">
        <v>907</v>
      </c>
      <c r="G813" s="4" t="s">
        <v>915</v>
      </c>
      <c r="H813" s="4" t="str">
        <f>VLOOKUP(Volumedata[[#This Row],[Date]],Table1[#All],3,TRUE)</f>
        <v>Q3 2020</v>
      </c>
    </row>
    <row r="814" spans="1:8" x14ac:dyDescent="0.25">
      <c r="A814" s="1" t="s">
        <v>29</v>
      </c>
      <c r="B814" s="3">
        <v>44135</v>
      </c>
      <c r="C814">
        <v>690</v>
      </c>
      <c r="D814">
        <f>LEN(Volumedata[[#This Row],[CLID]])</f>
        <v>7</v>
      </c>
      <c r="E814" t="s">
        <v>56</v>
      </c>
      <c r="F814" s="4" t="s">
        <v>907</v>
      </c>
      <c r="G814" s="4" t="s">
        <v>916</v>
      </c>
      <c r="H814" s="4" t="str">
        <f>VLOOKUP(Volumedata[[#This Row],[Date]],Table1[#All],3,TRUE)</f>
        <v>Q4 2020</v>
      </c>
    </row>
    <row r="815" spans="1:8" x14ac:dyDescent="0.25">
      <c r="A815" s="1" t="s">
        <v>29</v>
      </c>
      <c r="B815" s="3">
        <v>44165</v>
      </c>
      <c r="C815">
        <v>899</v>
      </c>
      <c r="D815">
        <f>LEN(Volumedata[[#This Row],[CLID]])</f>
        <v>7</v>
      </c>
      <c r="E815" t="s">
        <v>56</v>
      </c>
      <c r="F815" s="4" t="s">
        <v>907</v>
      </c>
      <c r="G815" s="4" t="s">
        <v>916</v>
      </c>
      <c r="H815" s="4" t="str">
        <f>VLOOKUP(Volumedata[[#This Row],[Date]],Table1[#All],3,TRUE)</f>
        <v>Q4 2020</v>
      </c>
    </row>
    <row r="816" spans="1:8" x14ac:dyDescent="0.25">
      <c r="A816" s="1" t="s">
        <v>29</v>
      </c>
      <c r="B816" s="3">
        <v>44196</v>
      </c>
      <c r="C816">
        <v>793</v>
      </c>
      <c r="D816">
        <f>LEN(Volumedata[[#This Row],[CLID]])</f>
        <v>7</v>
      </c>
      <c r="E816" t="s">
        <v>56</v>
      </c>
      <c r="F816" s="4" t="s">
        <v>907</v>
      </c>
      <c r="G816" s="4" t="s">
        <v>916</v>
      </c>
      <c r="H816" s="4" t="str">
        <f>VLOOKUP(Volumedata[[#This Row],[Date]],Table1[#All],3,TRUE)</f>
        <v>Q4 2020</v>
      </c>
    </row>
    <row r="817" spans="1:8" x14ac:dyDescent="0.25">
      <c r="A817" s="1" t="s">
        <v>29</v>
      </c>
      <c r="B817" s="3">
        <v>44377</v>
      </c>
      <c r="C817">
        <v>820</v>
      </c>
      <c r="D817">
        <f>LEN(Volumedata[[#This Row],[CLID]])</f>
        <v>7</v>
      </c>
      <c r="E817" t="s">
        <v>56</v>
      </c>
      <c r="F817" s="4" t="s">
        <v>907</v>
      </c>
      <c r="G817" s="4" t="s">
        <v>917</v>
      </c>
      <c r="H817" s="4" t="str">
        <f>VLOOKUP(Volumedata[[#This Row],[Date]],Table1[#All],3,TRUE)</f>
        <v>Q2 2021</v>
      </c>
    </row>
    <row r="818" spans="1:8" x14ac:dyDescent="0.25">
      <c r="A818" s="1" t="s">
        <v>29</v>
      </c>
      <c r="B818" s="3">
        <v>44347</v>
      </c>
      <c r="C818">
        <v>1231</v>
      </c>
      <c r="D818">
        <f>LEN(Volumedata[[#This Row],[CLID]])</f>
        <v>7</v>
      </c>
      <c r="E818" t="s">
        <v>56</v>
      </c>
      <c r="F818" s="4" t="s">
        <v>907</v>
      </c>
      <c r="G818" s="4" t="s">
        <v>917</v>
      </c>
      <c r="H818" s="4" t="str">
        <f>VLOOKUP(Volumedata[[#This Row],[Date]],Table1[#All],3,TRUE)</f>
        <v>Q2 2021</v>
      </c>
    </row>
    <row r="819" spans="1:8" x14ac:dyDescent="0.25">
      <c r="A819" s="1" t="s">
        <v>29</v>
      </c>
      <c r="B819" s="3">
        <v>44316</v>
      </c>
      <c r="C819">
        <v>1204</v>
      </c>
      <c r="D819">
        <f>LEN(Volumedata[[#This Row],[CLID]])</f>
        <v>7</v>
      </c>
      <c r="E819" t="s">
        <v>56</v>
      </c>
      <c r="F819" s="4" t="s">
        <v>907</v>
      </c>
      <c r="G819" s="4" t="s">
        <v>917</v>
      </c>
      <c r="H819" s="4" t="str">
        <f>VLOOKUP(Volumedata[[#This Row],[Date]],Table1[#All],3,TRUE)</f>
        <v>Q2 2021</v>
      </c>
    </row>
    <row r="820" spans="1:8" x14ac:dyDescent="0.25">
      <c r="A820" s="1" t="s">
        <v>29</v>
      </c>
      <c r="B820" s="3">
        <v>44286</v>
      </c>
      <c r="C820">
        <v>1120</v>
      </c>
      <c r="D820">
        <f>LEN(Volumedata[[#This Row],[CLID]])</f>
        <v>7</v>
      </c>
      <c r="E820" t="s">
        <v>56</v>
      </c>
      <c r="F820" s="4" t="s">
        <v>907</v>
      </c>
      <c r="G820" s="4" t="s">
        <v>918</v>
      </c>
      <c r="H820" s="4" t="str">
        <f>VLOOKUP(Volumedata[[#This Row],[Date]],Table1[#All],3,TRUE)</f>
        <v>Q1 2021</v>
      </c>
    </row>
    <row r="821" spans="1:8" x14ac:dyDescent="0.25">
      <c r="A821" s="1" t="s">
        <v>29</v>
      </c>
      <c r="B821" s="3">
        <v>44255</v>
      </c>
      <c r="C821">
        <v>945</v>
      </c>
      <c r="D821">
        <f>LEN(Volumedata[[#This Row],[CLID]])</f>
        <v>7</v>
      </c>
      <c r="E821" t="s">
        <v>56</v>
      </c>
      <c r="F821" s="4" t="s">
        <v>907</v>
      </c>
      <c r="G821" s="4" t="s">
        <v>918</v>
      </c>
      <c r="H821" s="4" t="str">
        <f>VLOOKUP(Volumedata[[#This Row],[Date]],Table1[#All],3,TRUE)</f>
        <v>Q1 2021</v>
      </c>
    </row>
    <row r="822" spans="1:8" x14ac:dyDescent="0.25">
      <c r="A822" s="1" t="s">
        <v>29</v>
      </c>
      <c r="B822" s="3">
        <v>44227</v>
      </c>
      <c r="C822">
        <v>936</v>
      </c>
      <c r="D822">
        <f>LEN(Volumedata[[#This Row],[CLID]])</f>
        <v>7</v>
      </c>
      <c r="E822" t="s">
        <v>56</v>
      </c>
      <c r="F822" s="4" t="s">
        <v>907</v>
      </c>
      <c r="G822" s="4" t="s">
        <v>918</v>
      </c>
      <c r="H822" s="4" t="str">
        <f>VLOOKUP(Volumedata[[#This Row],[Date]],Table1[#All],3,TRUE)</f>
        <v>Q1 2021</v>
      </c>
    </row>
    <row r="823" spans="1:8" x14ac:dyDescent="0.25">
      <c r="A823" s="1" t="s">
        <v>39</v>
      </c>
      <c r="B823" s="3">
        <v>43861</v>
      </c>
      <c r="C823">
        <v>1244</v>
      </c>
      <c r="D823">
        <f>LEN(Volumedata[[#This Row],[CLID]])</f>
        <v>7</v>
      </c>
      <c r="E823" t="s">
        <v>56</v>
      </c>
      <c r="F823" s="4" t="s">
        <v>907</v>
      </c>
      <c r="G823" s="4" t="s">
        <v>913</v>
      </c>
      <c r="H823" s="4" t="str">
        <f>VLOOKUP(Volumedata[[#This Row],[Date]],Table1[#All],3,TRUE)</f>
        <v>Q1 2020</v>
      </c>
    </row>
    <row r="824" spans="1:8" x14ac:dyDescent="0.25">
      <c r="A824" s="1" t="s">
        <v>39</v>
      </c>
      <c r="B824" s="3">
        <v>43890</v>
      </c>
      <c r="C824">
        <v>1240</v>
      </c>
      <c r="D824">
        <f>LEN(Volumedata[[#This Row],[CLID]])</f>
        <v>7</v>
      </c>
      <c r="E824" t="s">
        <v>56</v>
      </c>
      <c r="F824" s="4" t="s">
        <v>907</v>
      </c>
      <c r="G824" s="4" t="s">
        <v>913</v>
      </c>
      <c r="H824" s="4" t="str">
        <f>VLOOKUP(Volumedata[[#This Row],[Date]],Table1[#All],3,TRUE)</f>
        <v>Q1 2020</v>
      </c>
    </row>
    <row r="825" spans="1:8" x14ac:dyDescent="0.25">
      <c r="A825" s="1" t="s">
        <v>39</v>
      </c>
      <c r="B825" s="3">
        <v>43921</v>
      </c>
      <c r="C825">
        <v>1534</v>
      </c>
      <c r="D825">
        <f>LEN(Volumedata[[#This Row],[CLID]])</f>
        <v>7</v>
      </c>
      <c r="E825" t="s">
        <v>56</v>
      </c>
      <c r="F825" s="4" t="s">
        <v>907</v>
      </c>
      <c r="G825" s="4" t="s">
        <v>913</v>
      </c>
      <c r="H825" s="4" t="str">
        <f>VLOOKUP(Volumedata[[#This Row],[Date]],Table1[#All],3,TRUE)</f>
        <v>Q1 2020</v>
      </c>
    </row>
    <row r="826" spans="1:8" x14ac:dyDescent="0.25">
      <c r="A826" s="1" t="s">
        <v>39</v>
      </c>
      <c r="B826" s="3">
        <v>43951</v>
      </c>
      <c r="C826">
        <v>1675</v>
      </c>
      <c r="D826">
        <f>LEN(Volumedata[[#This Row],[CLID]])</f>
        <v>7</v>
      </c>
      <c r="E826" t="s">
        <v>56</v>
      </c>
      <c r="F826" s="4" t="s">
        <v>907</v>
      </c>
      <c r="G826" s="4" t="s">
        <v>914</v>
      </c>
      <c r="H826" s="4" t="str">
        <f>VLOOKUP(Volumedata[[#This Row],[Date]],Table1[#All],3,TRUE)</f>
        <v>Q2 2020</v>
      </c>
    </row>
    <row r="827" spans="1:8" x14ac:dyDescent="0.25">
      <c r="A827" s="1" t="s">
        <v>39</v>
      </c>
      <c r="B827" s="3">
        <v>43982</v>
      </c>
      <c r="C827">
        <v>1680</v>
      </c>
      <c r="D827">
        <f>LEN(Volumedata[[#This Row],[CLID]])</f>
        <v>7</v>
      </c>
      <c r="E827" t="s">
        <v>56</v>
      </c>
      <c r="F827" s="4" t="s">
        <v>907</v>
      </c>
      <c r="G827" s="4" t="s">
        <v>914</v>
      </c>
      <c r="H827" s="4" t="str">
        <f>VLOOKUP(Volumedata[[#This Row],[Date]],Table1[#All],3,TRUE)</f>
        <v>Q2 2020</v>
      </c>
    </row>
    <row r="828" spans="1:8" x14ac:dyDescent="0.25">
      <c r="A828" s="1" t="s">
        <v>39</v>
      </c>
      <c r="B828" s="3">
        <v>44012</v>
      </c>
      <c r="C828">
        <v>1094</v>
      </c>
      <c r="D828">
        <f>LEN(Volumedata[[#This Row],[CLID]])</f>
        <v>7</v>
      </c>
      <c r="E828" t="s">
        <v>56</v>
      </c>
      <c r="F828" s="4" t="s">
        <v>907</v>
      </c>
      <c r="G828" s="4" t="s">
        <v>914</v>
      </c>
      <c r="H828" s="4" t="str">
        <f>VLOOKUP(Volumedata[[#This Row],[Date]],Table1[#All],3,TRUE)</f>
        <v>Q2 2020</v>
      </c>
    </row>
    <row r="829" spans="1:8" x14ac:dyDescent="0.25">
      <c r="A829" s="1" t="s">
        <v>39</v>
      </c>
      <c r="B829" s="3">
        <v>44043</v>
      </c>
      <c r="C829">
        <v>1095</v>
      </c>
      <c r="D829">
        <f>LEN(Volumedata[[#This Row],[CLID]])</f>
        <v>7</v>
      </c>
      <c r="E829" t="s">
        <v>56</v>
      </c>
      <c r="F829" s="4" t="s">
        <v>907</v>
      </c>
      <c r="G829" s="4" t="s">
        <v>915</v>
      </c>
      <c r="H829" s="4" t="str">
        <f>VLOOKUP(Volumedata[[#This Row],[Date]],Table1[#All],3,TRUE)</f>
        <v>Q3 2020</v>
      </c>
    </row>
    <row r="830" spans="1:8" x14ac:dyDescent="0.25">
      <c r="A830" s="1" t="s">
        <v>39</v>
      </c>
      <c r="B830" s="3">
        <v>44074</v>
      </c>
      <c r="C830">
        <v>807</v>
      </c>
      <c r="D830">
        <f>LEN(Volumedata[[#This Row],[CLID]])</f>
        <v>7</v>
      </c>
      <c r="E830" t="s">
        <v>56</v>
      </c>
      <c r="F830" s="4" t="s">
        <v>907</v>
      </c>
      <c r="G830" s="4" t="s">
        <v>915</v>
      </c>
      <c r="H830" s="4" t="str">
        <f>VLOOKUP(Volumedata[[#This Row],[Date]],Table1[#All],3,TRUE)</f>
        <v>Q3 2020</v>
      </c>
    </row>
    <row r="831" spans="1:8" x14ac:dyDescent="0.25">
      <c r="A831" s="1" t="s">
        <v>39</v>
      </c>
      <c r="B831" s="3">
        <v>44104</v>
      </c>
      <c r="C831">
        <v>950</v>
      </c>
      <c r="D831">
        <f>LEN(Volumedata[[#This Row],[CLID]])</f>
        <v>7</v>
      </c>
      <c r="E831" t="s">
        <v>56</v>
      </c>
      <c r="F831" s="4" t="s">
        <v>907</v>
      </c>
      <c r="G831" s="4" t="s">
        <v>915</v>
      </c>
      <c r="H831" s="4" t="str">
        <f>VLOOKUP(Volumedata[[#This Row],[Date]],Table1[#All],3,TRUE)</f>
        <v>Q3 2020</v>
      </c>
    </row>
    <row r="832" spans="1:8" x14ac:dyDescent="0.25">
      <c r="A832" s="1" t="s">
        <v>39</v>
      </c>
      <c r="B832" s="3">
        <v>44135</v>
      </c>
      <c r="C832">
        <v>947</v>
      </c>
      <c r="D832">
        <f>LEN(Volumedata[[#This Row],[CLID]])</f>
        <v>7</v>
      </c>
      <c r="E832" t="s">
        <v>56</v>
      </c>
      <c r="F832" s="4" t="s">
        <v>907</v>
      </c>
      <c r="G832" s="4" t="s">
        <v>916</v>
      </c>
      <c r="H832" s="4" t="str">
        <f>VLOOKUP(Volumedata[[#This Row],[Date]],Table1[#All],3,TRUE)</f>
        <v>Q4 2020</v>
      </c>
    </row>
    <row r="833" spans="1:8" x14ac:dyDescent="0.25">
      <c r="A833" s="1" t="s">
        <v>39</v>
      </c>
      <c r="B833" s="3">
        <v>44165</v>
      </c>
      <c r="C833">
        <v>1239</v>
      </c>
      <c r="D833">
        <f>LEN(Volumedata[[#This Row],[CLID]])</f>
        <v>7</v>
      </c>
      <c r="E833" t="s">
        <v>56</v>
      </c>
      <c r="F833" s="4" t="s">
        <v>907</v>
      </c>
      <c r="G833" s="4" t="s">
        <v>916</v>
      </c>
      <c r="H833" s="4" t="str">
        <f>VLOOKUP(Volumedata[[#This Row],[Date]],Table1[#All],3,TRUE)</f>
        <v>Q4 2020</v>
      </c>
    </row>
    <row r="834" spans="1:8" x14ac:dyDescent="0.25">
      <c r="A834" s="1" t="s">
        <v>39</v>
      </c>
      <c r="B834" s="3">
        <v>44196</v>
      </c>
      <c r="C834">
        <v>1092</v>
      </c>
      <c r="D834">
        <f>LEN(Volumedata[[#This Row],[CLID]])</f>
        <v>7</v>
      </c>
      <c r="E834" t="s">
        <v>56</v>
      </c>
      <c r="F834" s="4" t="s">
        <v>907</v>
      </c>
      <c r="G834" s="4" t="s">
        <v>916</v>
      </c>
      <c r="H834" s="4" t="str">
        <f>VLOOKUP(Volumedata[[#This Row],[Date]],Table1[#All],3,TRUE)</f>
        <v>Q4 2020</v>
      </c>
    </row>
    <row r="835" spans="1:8" x14ac:dyDescent="0.25">
      <c r="A835" s="1" t="s">
        <v>39</v>
      </c>
      <c r="B835" s="3">
        <v>44377</v>
      </c>
      <c r="C835">
        <v>1153</v>
      </c>
      <c r="D835">
        <f>LEN(Volumedata[[#This Row],[CLID]])</f>
        <v>7</v>
      </c>
      <c r="E835" t="s">
        <v>56</v>
      </c>
      <c r="F835" s="4" t="s">
        <v>907</v>
      </c>
      <c r="G835" s="4" t="s">
        <v>917</v>
      </c>
      <c r="H835" s="4" t="str">
        <f>VLOOKUP(Volumedata[[#This Row],[Date]],Table1[#All],3,TRUE)</f>
        <v>Q2 2021</v>
      </c>
    </row>
    <row r="836" spans="1:8" x14ac:dyDescent="0.25">
      <c r="A836" s="1" t="s">
        <v>39</v>
      </c>
      <c r="B836" s="3">
        <v>44347</v>
      </c>
      <c r="C836">
        <v>1659</v>
      </c>
      <c r="D836">
        <f>LEN(Volumedata[[#This Row],[CLID]])</f>
        <v>7</v>
      </c>
      <c r="E836" t="s">
        <v>56</v>
      </c>
      <c r="F836" s="4" t="s">
        <v>907</v>
      </c>
      <c r="G836" s="4" t="s">
        <v>917</v>
      </c>
      <c r="H836" s="4" t="str">
        <f>VLOOKUP(Volumedata[[#This Row],[Date]],Table1[#All],3,TRUE)</f>
        <v>Q2 2021</v>
      </c>
    </row>
    <row r="837" spans="1:8" x14ac:dyDescent="0.25">
      <c r="A837" s="1" t="s">
        <v>39</v>
      </c>
      <c r="B837" s="3">
        <v>44316</v>
      </c>
      <c r="C837">
        <v>1710</v>
      </c>
      <c r="D837">
        <f>LEN(Volumedata[[#This Row],[CLID]])</f>
        <v>7</v>
      </c>
      <c r="E837" t="s">
        <v>56</v>
      </c>
      <c r="F837" s="4" t="s">
        <v>907</v>
      </c>
      <c r="G837" s="4" t="s">
        <v>917</v>
      </c>
      <c r="H837" s="4" t="str">
        <f>VLOOKUP(Volumedata[[#This Row],[Date]],Table1[#All],3,TRUE)</f>
        <v>Q2 2021</v>
      </c>
    </row>
    <row r="838" spans="1:8" x14ac:dyDescent="0.25">
      <c r="A838" s="1" t="s">
        <v>39</v>
      </c>
      <c r="B838" s="3">
        <v>44286</v>
      </c>
      <c r="C838">
        <v>1546</v>
      </c>
      <c r="D838">
        <f>LEN(Volumedata[[#This Row],[CLID]])</f>
        <v>7</v>
      </c>
      <c r="E838" t="s">
        <v>56</v>
      </c>
      <c r="F838" s="4" t="s">
        <v>907</v>
      </c>
      <c r="G838" s="4" t="s">
        <v>918</v>
      </c>
      <c r="H838" s="4" t="str">
        <f>VLOOKUP(Volumedata[[#This Row],[Date]],Table1[#All],3,TRUE)</f>
        <v>Q1 2021</v>
      </c>
    </row>
    <row r="839" spans="1:8" x14ac:dyDescent="0.25">
      <c r="A839" s="1" t="s">
        <v>39</v>
      </c>
      <c r="B839" s="3">
        <v>44255</v>
      </c>
      <c r="C839">
        <v>1289</v>
      </c>
      <c r="D839">
        <f>LEN(Volumedata[[#This Row],[CLID]])</f>
        <v>7</v>
      </c>
      <c r="E839" t="s">
        <v>56</v>
      </c>
      <c r="F839" s="4" t="s">
        <v>907</v>
      </c>
      <c r="G839" s="4" t="s">
        <v>918</v>
      </c>
      <c r="H839" s="4" t="str">
        <f>VLOOKUP(Volumedata[[#This Row],[Date]],Table1[#All],3,TRUE)</f>
        <v>Q1 2021</v>
      </c>
    </row>
    <row r="840" spans="1:8" x14ac:dyDescent="0.25">
      <c r="A840" s="1" t="s">
        <v>39</v>
      </c>
      <c r="B840" s="3">
        <v>44227</v>
      </c>
      <c r="C840">
        <v>1236</v>
      </c>
      <c r="D840">
        <f>LEN(Volumedata[[#This Row],[CLID]])</f>
        <v>7</v>
      </c>
      <c r="E840" t="s">
        <v>56</v>
      </c>
      <c r="F840" s="4" t="s">
        <v>907</v>
      </c>
      <c r="G840" s="4" t="s">
        <v>918</v>
      </c>
      <c r="H840" s="4" t="str">
        <f>VLOOKUP(Volumedata[[#This Row],[Date]],Table1[#All],3,TRUE)</f>
        <v>Q1 2021</v>
      </c>
    </row>
    <row r="841" spans="1:8" x14ac:dyDescent="0.25">
      <c r="A841" s="1" t="s">
        <v>47</v>
      </c>
      <c r="B841" s="3">
        <v>43861</v>
      </c>
      <c r="C841">
        <v>1362</v>
      </c>
      <c r="D841">
        <f>LEN(Volumedata[[#This Row],[CLID]])</f>
        <v>7</v>
      </c>
      <c r="E841" t="s">
        <v>57</v>
      </c>
      <c r="F841" s="4" t="s">
        <v>898</v>
      </c>
      <c r="G841" s="4" t="s">
        <v>913</v>
      </c>
      <c r="H841" s="4" t="str">
        <f>VLOOKUP(Volumedata[[#This Row],[Date]],Table1[#All],3,TRUE)</f>
        <v>Q1 2020</v>
      </c>
    </row>
    <row r="842" spans="1:8" x14ac:dyDescent="0.25">
      <c r="A842" s="1" t="s">
        <v>47</v>
      </c>
      <c r="B842" s="3">
        <v>43890</v>
      </c>
      <c r="C842">
        <v>1719</v>
      </c>
      <c r="D842">
        <f>LEN(Volumedata[[#This Row],[CLID]])</f>
        <v>7</v>
      </c>
      <c r="E842" t="s">
        <v>57</v>
      </c>
      <c r="F842" s="4" t="s">
        <v>898</v>
      </c>
      <c r="G842" s="4" t="s">
        <v>913</v>
      </c>
      <c r="H842" s="4" t="str">
        <f>VLOOKUP(Volumedata[[#This Row],[Date]],Table1[#All],3,TRUE)</f>
        <v>Q1 2020</v>
      </c>
    </row>
    <row r="843" spans="1:8" x14ac:dyDescent="0.25">
      <c r="A843" s="1" t="s">
        <v>47</v>
      </c>
      <c r="B843" s="3">
        <v>43921</v>
      </c>
      <c r="C843">
        <v>1717</v>
      </c>
      <c r="D843">
        <f>LEN(Volumedata[[#This Row],[CLID]])</f>
        <v>7</v>
      </c>
      <c r="E843" t="s">
        <v>57</v>
      </c>
      <c r="F843" s="4" t="s">
        <v>898</v>
      </c>
      <c r="G843" s="4" t="s">
        <v>913</v>
      </c>
      <c r="H843" s="4" t="str">
        <f>VLOOKUP(Volumedata[[#This Row],[Date]],Table1[#All],3,TRUE)</f>
        <v>Q1 2020</v>
      </c>
    </row>
    <row r="844" spans="1:8" x14ac:dyDescent="0.25">
      <c r="A844" s="1" t="s">
        <v>47</v>
      </c>
      <c r="B844" s="3">
        <v>43951</v>
      </c>
      <c r="C844">
        <v>2259</v>
      </c>
      <c r="D844">
        <f>LEN(Volumedata[[#This Row],[CLID]])</f>
        <v>7</v>
      </c>
      <c r="E844" t="s">
        <v>57</v>
      </c>
      <c r="F844" s="4" t="s">
        <v>898</v>
      </c>
      <c r="G844" s="4" t="s">
        <v>914</v>
      </c>
      <c r="H844" s="4" t="str">
        <f>VLOOKUP(Volumedata[[#This Row],[Date]],Table1[#All],3,TRUE)</f>
        <v>Q2 2020</v>
      </c>
    </row>
    <row r="845" spans="1:8" x14ac:dyDescent="0.25">
      <c r="A845" s="1" t="s">
        <v>47</v>
      </c>
      <c r="B845" s="3">
        <v>43982</v>
      </c>
      <c r="C845">
        <v>1898</v>
      </c>
      <c r="D845">
        <f>LEN(Volumedata[[#This Row],[CLID]])</f>
        <v>7</v>
      </c>
      <c r="E845" t="s">
        <v>57</v>
      </c>
      <c r="F845" s="4" t="s">
        <v>898</v>
      </c>
      <c r="G845" s="4" t="s">
        <v>914</v>
      </c>
      <c r="H845" s="4" t="str">
        <f>VLOOKUP(Volumedata[[#This Row],[Date]],Table1[#All],3,TRUE)</f>
        <v>Q2 2020</v>
      </c>
    </row>
    <row r="846" spans="1:8" x14ac:dyDescent="0.25">
      <c r="A846" s="1" t="s">
        <v>47</v>
      </c>
      <c r="B846" s="3">
        <v>44012</v>
      </c>
      <c r="C846">
        <v>1539</v>
      </c>
      <c r="D846">
        <f>LEN(Volumedata[[#This Row],[CLID]])</f>
        <v>7</v>
      </c>
      <c r="E846" t="s">
        <v>57</v>
      </c>
      <c r="F846" s="4" t="s">
        <v>898</v>
      </c>
      <c r="G846" s="4" t="s">
        <v>914</v>
      </c>
      <c r="H846" s="4" t="str">
        <f>VLOOKUP(Volumedata[[#This Row],[Date]],Table1[#All],3,TRUE)</f>
        <v>Q2 2020</v>
      </c>
    </row>
    <row r="847" spans="1:8" x14ac:dyDescent="0.25">
      <c r="A847" s="1" t="s">
        <v>47</v>
      </c>
      <c r="B847" s="3">
        <v>44043</v>
      </c>
      <c r="C847">
        <v>1180</v>
      </c>
      <c r="D847">
        <f>LEN(Volumedata[[#This Row],[CLID]])</f>
        <v>7</v>
      </c>
      <c r="E847" t="s">
        <v>57</v>
      </c>
      <c r="F847" s="4" t="s">
        <v>898</v>
      </c>
      <c r="G847" s="4" t="s">
        <v>915</v>
      </c>
      <c r="H847" s="4" t="str">
        <f>VLOOKUP(Volumedata[[#This Row],[Date]],Table1[#All],3,TRUE)</f>
        <v>Q3 2020</v>
      </c>
    </row>
    <row r="848" spans="1:8" x14ac:dyDescent="0.25">
      <c r="A848" s="1" t="s">
        <v>47</v>
      </c>
      <c r="B848" s="3">
        <v>44074</v>
      </c>
      <c r="C848">
        <v>1175</v>
      </c>
      <c r="D848">
        <f>LEN(Volumedata[[#This Row],[CLID]])</f>
        <v>7</v>
      </c>
      <c r="E848" t="s">
        <v>57</v>
      </c>
      <c r="F848" s="4" t="s">
        <v>898</v>
      </c>
      <c r="G848" s="4" t="s">
        <v>915</v>
      </c>
      <c r="H848" s="4" t="str">
        <f>VLOOKUP(Volumedata[[#This Row],[Date]],Table1[#All],3,TRUE)</f>
        <v>Q3 2020</v>
      </c>
    </row>
    <row r="849" spans="1:8" x14ac:dyDescent="0.25">
      <c r="A849" s="1" t="s">
        <v>47</v>
      </c>
      <c r="B849" s="3">
        <v>44104</v>
      </c>
      <c r="C849">
        <v>999</v>
      </c>
      <c r="D849">
        <f>LEN(Volumedata[[#This Row],[CLID]])</f>
        <v>7</v>
      </c>
      <c r="E849" t="s">
        <v>57</v>
      </c>
      <c r="F849" s="4" t="s">
        <v>898</v>
      </c>
      <c r="G849" s="4" t="s">
        <v>915</v>
      </c>
      <c r="H849" s="4" t="str">
        <f>VLOOKUP(Volumedata[[#This Row],[Date]],Table1[#All],3,TRUE)</f>
        <v>Q3 2020</v>
      </c>
    </row>
    <row r="850" spans="1:8" x14ac:dyDescent="0.25">
      <c r="A850" s="1" t="s">
        <v>47</v>
      </c>
      <c r="B850" s="3">
        <v>44135</v>
      </c>
      <c r="C850">
        <v>1361</v>
      </c>
      <c r="D850">
        <f>LEN(Volumedata[[#This Row],[CLID]])</f>
        <v>7</v>
      </c>
      <c r="E850" t="s">
        <v>57</v>
      </c>
      <c r="F850" s="4" t="s">
        <v>898</v>
      </c>
      <c r="G850" s="4" t="s">
        <v>916</v>
      </c>
      <c r="H850" s="4" t="str">
        <f>VLOOKUP(Volumedata[[#This Row],[Date]],Table1[#All],3,TRUE)</f>
        <v>Q4 2020</v>
      </c>
    </row>
    <row r="851" spans="1:8" x14ac:dyDescent="0.25">
      <c r="A851" s="1" t="s">
        <v>47</v>
      </c>
      <c r="B851" s="3">
        <v>44165</v>
      </c>
      <c r="C851">
        <v>1358</v>
      </c>
      <c r="D851">
        <f>LEN(Volumedata[[#This Row],[CLID]])</f>
        <v>7</v>
      </c>
      <c r="E851" t="s">
        <v>57</v>
      </c>
      <c r="F851" s="4" t="s">
        <v>898</v>
      </c>
      <c r="G851" s="4" t="s">
        <v>916</v>
      </c>
      <c r="H851" s="4" t="str">
        <f>VLOOKUP(Volumedata[[#This Row],[Date]],Table1[#All],3,TRUE)</f>
        <v>Q4 2020</v>
      </c>
    </row>
    <row r="852" spans="1:8" x14ac:dyDescent="0.25">
      <c r="A852" s="1" t="s">
        <v>47</v>
      </c>
      <c r="B852" s="3">
        <v>44196</v>
      </c>
      <c r="C852">
        <v>1542</v>
      </c>
      <c r="D852">
        <f>LEN(Volumedata[[#This Row],[CLID]])</f>
        <v>7</v>
      </c>
      <c r="E852" t="s">
        <v>57</v>
      </c>
      <c r="F852" s="4" t="s">
        <v>898</v>
      </c>
      <c r="G852" s="4" t="s">
        <v>916</v>
      </c>
      <c r="H852" s="4" t="str">
        <f>VLOOKUP(Volumedata[[#This Row],[Date]],Table1[#All],3,TRUE)</f>
        <v>Q4 2020</v>
      </c>
    </row>
    <row r="853" spans="1:8" x14ac:dyDescent="0.25">
      <c r="A853" s="1" t="s">
        <v>47</v>
      </c>
      <c r="B853" s="3">
        <v>44377</v>
      </c>
      <c r="C853">
        <v>1553</v>
      </c>
      <c r="D853">
        <f>LEN(Volumedata[[#This Row],[CLID]])</f>
        <v>7</v>
      </c>
      <c r="E853" t="s">
        <v>57</v>
      </c>
      <c r="F853" s="4" t="s">
        <v>898</v>
      </c>
      <c r="G853" s="4" t="s">
        <v>917</v>
      </c>
      <c r="H853" s="4" t="str">
        <f>VLOOKUP(Volumedata[[#This Row],[Date]],Table1[#All],3,TRUE)</f>
        <v>Q2 2021</v>
      </c>
    </row>
    <row r="854" spans="1:8" x14ac:dyDescent="0.25">
      <c r="A854" s="1" t="s">
        <v>47</v>
      </c>
      <c r="B854" s="3">
        <v>44347</v>
      </c>
      <c r="C854">
        <v>1998</v>
      </c>
      <c r="D854">
        <f>LEN(Volumedata[[#This Row],[CLID]])</f>
        <v>7</v>
      </c>
      <c r="E854" t="s">
        <v>57</v>
      </c>
      <c r="F854" s="4" t="s">
        <v>898</v>
      </c>
      <c r="G854" s="4" t="s">
        <v>917</v>
      </c>
      <c r="H854" s="4" t="str">
        <f>VLOOKUP(Volumedata[[#This Row],[Date]],Table1[#All],3,TRUE)</f>
        <v>Q2 2021</v>
      </c>
    </row>
    <row r="855" spans="1:8" x14ac:dyDescent="0.25">
      <c r="A855" s="1" t="s">
        <v>47</v>
      </c>
      <c r="B855" s="3">
        <v>44316</v>
      </c>
      <c r="C855">
        <v>2309</v>
      </c>
      <c r="D855">
        <f>LEN(Volumedata[[#This Row],[CLID]])</f>
        <v>7</v>
      </c>
      <c r="E855" t="s">
        <v>57</v>
      </c>
      <c r="F855" s="4" t="s">
        <v>898</v>
      </c>
      <c r="G855" s="4" t="s">
        <v>917</v>
      </c>
      <c r="H855" s="4" t="str">
        <f>VLOOKUP(Volumedata[[#This Row],[Date]],Table1[#All],3,TRUE)</f>
        <v>Q2 2021</v>
      </c>
    </row>
    <row r="856" spans="1:8" x14ac:dyDescent="0.25">
      <c r="A856" s="1" t="s">
        <v>47</v>
      </c>
      <c r="B856" s="3">
        <v>44286</v>
      </c>
      <c r="C856">
        <v>1701</v>
      </c>
      <c r="D856">
        <f>LEN(Volumedata[[#This Row],[CLID]])</f>
        <v>7</v>
      </c>
      <c r="E856" t="s">
        <v>57</v>
      </c>
      <c r="F856" s="4" t="s">
        <v>898</v>
      </c>
      <c r="G856" s="4" t="s">
        <v>918</v>
      </c>
      <c r="H856" s="4" t="str">
        <f>VLOOKUP(Volumedata[[#This Row],[Date]],Table1[#All],3,TRUE)</f>
        <v>Q1 2021</v>
      </c>
    </row>
    <row r="857" spans="1:8" x14ac:dyDescent="0.25">
      <c r="A857" s="1" t="s">
        <v>47</v>
      </c>
      <c r="B857" s="3">
        <v>44255</v>
      </c>
      <c r="C857">
        <v>1790</v>
      </c>
      <c r="D857">
        <f>LEN(Volumedata[[#This Row],[CLID]])</f>
        <v>7</v>
      </c>
      <c r="E857" t="s">
        <v>57</v>
      </c>
      <c r="F857" s="4" t="s">
        <v>898</v>
      </c>
      <c r="G857" s="4" t="s">
        <v>918</v>
      </c>
      <c r="H857" s="4" t="str">
        <f>VLOOKUP(Volumedata[[#This Row],[Date]],Table1[#All],3,TRUE)</f>
        <v>Q1 2021</v>
      </c>
    </row>
    <row r="858" spans="1:8" x14ac:dyDescent="0.25">
      <c r="A858" s="1" t="s">
        <v>47</v>
      </c>
      <c r="B858" s="3">
        <v>44227</v>
      </c>
      <c r="C858">
        <v>1353</v>
      </c>
      <c r="D858">
        <f>LEN(Volumedata[[#This Row],[CLID]])</f>
        <v>7</v>
      </c>
      <c r="E858" t="s">
        <v>57</v>
      </c>
      <c r="F858" s="4" t="s">
        <v>898</v>
      </c>
      <c r="G858" s="4" t="s">
        <v>918</v>
      </c>
      <c r="H858" s="4" t="str">
        <f>VLOOKUP(Volumedata[[#This Row],[Date]],Table1[#All],3,TRUE)</f>
        <v>Q1 2021</v>
      </c>
    </row>
    <row r="859" spans="1:8" x14ac:dyDescent="0.25">
      <c r="A859" s="1" t="s">
        <v>1</v>
      </c>
      <c r="B859" s="3">
        <v>43861</v>
      </c>
      <c r="C859">
        <v>28034</v>
      </c>
      <c r="D859">
        <f>LEN(Volumedata[[#This Row],[CLID]])</f>
        <v>7</v>
      </c>
      <c r="E859" t="s">
        <v>57</v>
      </c>
      <c r="F859" s="4" t="s">
        <v>898</v>
      </c>
      <c r="G859" s="4" t="s">
        <v>913</v>
      </c>
      <c r="H859" s="4" t="str">
        <f>VLOOKUP(Volumedata[[#This Row],[Date]],Table1[#All],3,TRUE)</f>
        <v>Q1 2020</v>
      </c>
    </row>
    <row r="860" spans="1:8" x14ac:dyDescent="0.25">
      <c r="A860" s="1" t="s">
        <v>1</v>
      </c>
      <c r="B860" s="3">
        <v>43890</v>
      </c>
      <c r="C860">
        <v>24922</v>
      </c>
      <c r="D860">
        <f>LEN(Volumedata[[#This Row],[CLID]])</f>
        <v>7</v>
      </c>
      <c r="E860" t="s">
        <v>57</v>
      </c>
      <c r="F860" s="4" t="s">
        <v>898</v>
      </c>
      <c r="G860" s="4" t="s">
        <v>913</v>
      </c>
      <c r="H860" s="4" t="str">
        <f>VLOOKUP(Volumedata[[#This Row],[Date]],Table1[#All],3,TRUE)</f>
        <v>Q1 2020</v>
      </c>
    </row>
    <row r="861" spans="1:8" x14ac:dyDescent="0.25">
      <c r="A861" s="1" t="s">
        <v>1</v>
      </c>
      <c r="B861" s="3">
        <v>43921</v>
      </c>
      <c r="C861">
        <v>34268</v>
      </c>
      <c r="D861">
        <f>LEN(Volumedata[[#This Row],[CLID]])</f>
        <v>7</v>
      </c>
      <c r="E861" t="s">
        <v>57</v>
      </c>
      <c r="F861" s="4" t="s">
        <v>898</v>
      </c>
      <c r="G861" s="4" t="s">
        <v>913</v>
      </c>
      <c r="H861" s="4" t="str">
        <f>VLOOKUP(Volumedata[[#This Row],[Date]],Table1[#All],3,TRUE)</f>
        <v>Q1 2020</v>
      </c>
    </row>
    <row r="862" spans="1:8" x14ac:dyDescent="0.25">
      <c r="A862" s="1" t="s">
        <v>1</v>
      </c>
      <c r="B862" s="3">
        <v>43951</v>
      </c>
      <c r="C862">
        <v>34268</v>
      </c>
      <c r="D862">
        <f>LEN(Volumedata[[#This Row],[CLID]])</f>
        <v>7</v>
      </c>
      <c r="E862" t="s">
        <v>57</v>
      </c>
      <c r="F862" s="4" t="s">
        <v>898</v>
      </c>
      <c r="G862" s="4" t="s">
        <v>914</v>
      </c>
      <c r="H862" s="4" t="str">
        <f>VLOOKUP(Volumedata[[#This Row],[Date]],Table1[#All],3,TRUE)</f>
        <v>Q2 2020</v>
      </c>
    </row>
    <row r="863" spans="1:8" x14ac:dyDescent="0.25">
      <c r="A863" s="1" t="s">
        <v>1</v>
      </c>
      <c r="B863" s="3">
        <v>43982</v>
      </c>
      <c r="C863">
        <v>37380</v>
      </c>
      <c r="D863">
        <f>LEN(Volumedata[[#This Row],[CLID]])</f>
        <v>7</v>
      </c>
      <c r="E863" t="s">
        <v>57</v>
      </c>
      <c r="F863" s="4" t="s">
        <v>898</v>
      </c>
      <c r="G863" s="4" t="s">
        <v>914</v>
      </c>
      <c r="H863" s="4" t="str">
        <f>VLOOKUP(Volumedata[[#This Row],[Date]],Table1[#All],3,TRUE)</f>
        <v>Q2 2020</v>
      </c>
    </row>
    <row r="864" spans="1:8" x14ac:dyDescent="0.25">
      <c r="A864" s="1" t="s">
        <v>1</v>
      </c>
      <c r="B864" s="3">
        <v>44012</v>
      </c>
      <c r="C864">
        <v>21809</v>
      </c>
      <c r="D864">
        <f>LEN(Volumedata[[#This Row],[CLID]])</f>
        <v>7</v>
      </c>
      <c r="E864" t="s">
        <v>57</v>
      </c>
      <c r="F864" s="4" t="s">
        <v>898</v>
      </c>
      <c r="G864" s="4" t="s">
        <v>914</v>
      </c>
      <c r="H864" s="4" t="str">
        <f>VLOOKUP(Volumedata[[#This Row],[Date]],Table1[#All],3,TRUE)</f>
        <v>Q2 2020</v>
      </c>
    </row>
    <row r="865" spans="1:8" x14ac:dyDescent="0.25">
      <c r="A865" s="1" t="s">
        <v>1</v>
      </c>
      <c r="B865" s="3">
        <v>44043</v>
      </c>
      <c r="C865">
        <v>24920</v>
      </c>
      <c r="D865">
        <f>LEN(Volumedata[[#This Row],[CLID]])</f>
        <v>7</v>
      </c>
      <c r="E865" t="s">
        <v>57</v>
      </c>
      <c r="F865" s="4" t="s">
        <v>898</v>
      </c>
      <c r="G865" s="4" t="s">
        <v>915</v>
      </c>
      <c r="H865" s="4" t="str">
        <f>VLOOKUP(Volumedata[[#This Row],[Date]],Table1[#All],3,TRUE)</f>
        <v>Q3 2020</v>
      </c>
    </row>
    <row r="866" spans="1:8" x14ac:dyDescent="0.25">
      <c r="A866" s="1" t="s">
        <v>1</v>
      </c>
      <c r="B866" s="3">
        <v>44074</v>
      </c>
      <c r="C866">
        <v>15576</v>
      </c>
      <c r="D866">
        <f>LEN(Volumedata[[#This Row],[CLID]])</f>
        <v>7</v>
      </c>
      <c r="E866" t="s">
        <v>57</v>
      </c>
      <c r="F866" s="4" t="s">
        <v>898</v>
      </c>
      <c r="G866" s="4" t="s">
        <v>915</v>
      </c>
      <c r="H866" s="4" t="str">
        <f>VLOOKUP(Volumedata[[#This Row],[Date]],Table1[#All],3,TRUE)</f>
        <v>Q3 2020</v>
      </c>
    </row>
    <row r="867" spans="1:8" x14ac:dyDescent="0.25">
      <c r="A867" s="1" t="s">
        <v>1</v>
      </c>
      <c r="B867" s="3">
        <v>44104</v>
      </c>
      <c r="C867">
        <v>21809</v>
      </c>
      <c r="D867">
        <f>LEN(Volumedata[[#This Row],[CLID]])</f>
        <v>7</v>
      </c>
      <c r="E867" t="s">
        <v>57</v>
      </c>
      <c r="F867" s="4" t="s">
        <v>898</v>
      </c>
      <c r="G867" s="4" t="s">
        <v>915</v>
      </c>
      <c r="H867" s="4" t="str">
        <f>VLOOKUP(Volumedata[[#This Row],[Date]],Table1[#All],3,TRUE)</f>
        <v>Q3 2020</v>
      </c>
    </row>
    <row r="868" spans="1:8" x14ac:dyDescent="0.25">
      <c r="A868" s="1" t="s">
        <v>1</v>
      </c>
      <c r="B868" s="3">
        <v>44135</v>
      </c>
      <c r="C868">
        <v>18694</v>
      </c>
      <c r="D868">
        <f>LEN(Volumedata[[#This Row],[CLID]])</f>
        <v>7</v>
      </c>
      <c r="E868" t="s">
        <v>57</v>
      </c>
      <c r="F868" s="4" t="s">
        <v>898</v>
      </c>
      <c r="G868" s="4" t="s">
        <v>916</v>
      </c>
      <c r="H868" s="4" t="str">
        <f>VLOOKUP(Volumedata[[#This Row],[Date]],Table1[#All],3,TRUE)</f>
        <v>Q4 2020</v>
      </c>
    </row>
    <row r="869" spans="1:8" x14ac:dyDescent="0.25">
      <c r="A869" s="1" t="s">
        <v>1</v>
      </c>
      <c r="B869" s="3">
        <v>44165</v>
      </c>
      <c r="C869">
        <v>28037</v>
      </c>
      <c r="D869">
        <f>LEN(Volumedata[[#This Row],[CLID]])</f>
        <v>7</v>
      </c>
      <c r="E869" t="s">
        <v>57</v>
      </c>
      <c r="F869" s="4" t="s">
        <v>898</v>
      </c>
      <c r="G869" s="4" t="s">
        <v>916</v>
      </c>
      <c r="H869" s="4" t="str">
        <f>VLOOKUP(Volumedata[[#This Row],[Date]],Table1[#All],3,TRUE)</f>
        <v>Q4 2020</v>
      </c>
    </row>
    <row r="870" spans="1:8" x14ac:dyDescent="0.25">
      <c r="A870" s="1" t="s">
        <v>1</v>
      </c>
      <c r="B870" s="3">
        <v>44196</v>
      </c>
      <c r="C870">
        <v>21809</v>
      </c>
      <c r="D870">
        <f>LEN(Volumedata[[#This Row],[CLID]])</f>
        <v>7</v>
      </c>
      <c r="E870" t="s">
        <v>57</v>
      </c>
      <c r="F870" s="4" t="s">
        <v>898</v>
      </c>
      <c r="G870" s="4" t="s">
        <v>916</v>
      </c>
      <c r="H870" s="4" t="str">
        <f>VLOOKUP(Volumedata[[#This Row],[Date]],Table1[#All],3,TRUE)</f>
        <v>Q4 2020</v>
      </c>
    </row>
    <row r="871" spans="1:8" x14ac:dyDescent="0.25">
      <c r="A871" s="1" t="s">
        <v>1</v>
      </c>
      <c r="B871" s="3">
        <v>44377</v>
      </c>
      <c r="C871">
        <v>22463</v>
      </c>
      <c r="D871">
        <f>LEN(Volumedata[[#This Row],[CLID]])</f>
        <v>7</v>
      </c>
      <c r="E871" t="s">
        <v>57</v>
      </c>
      <c r="F871" s="4" t="s">
        <v>898</v>
      </c>
      <c r="G871" s="4" t="s">
        <v>917</v>
      </c>
      <c r="H871" s="4" t="str">
        <f>VLOOKUP(Volumedata[[#This Row],[Date]],Table1[#All],3,TRUE)</f>
        <v>Q2 2021</v>
      </c>
    </row>
    <row r="872" spans="1:8" x14ac:dyDescent="0.25">
      <c r="A872" s="1" t="s">
        <v>1</v>
      </c>
      <c r="B872" s="3">
        <v>44347</v>
      </c>
      <c r="C872">
        <v>38501</v>
      </c>
      <c r="D872">
        <f>LEN(Volumedata[[#This Row],[CLID]])</f>
        <v>7</v>
      </c>
      <c r="E872" t="s">
        <v>57</v>
      </c>
      <c r="F872" s="4" t="s">
        <v>898</v>
      </c>
      <c r="G872" s="4" t="s">
        <v>917</v>
      </c>
      <c r="H872" s="4" t="str">
        <f>VLOOKUP(Volumedata[[#This Row],[Date]],Table1[#All],3,TRUE)</f>
        <v>Q2 2021</v>
      </c>
    </row>
    <row r="873" spans="1:8" x14ac:dyDescent="0.25">
      <c r="A873" s="1" t="s">
        <v>1</v>
      </c>
      <c r="B873" s="3">
        <v>44316</v>
      </c>
      <c r="C873">
        <v>33923</v>
      </c>
      <c r="D873">
        <f>LEN(Volumedata[[#This Row],[CLID]])</f>
        <v>7</v>
      </c>
      <c r="E873" t="s">
        <v>57</v>
      </c>
      <c r="F873" s="4" t="s">
        <v>898</v>
      </c>
      <c r="G873" s="4" t="s">
        <v>917</v>
      </c>
      <c r="H873" s="4" t="str">
        <f>VLOOKUP(Volumedata[[#This Row],[Date]],Table1[#All],3,TRUE)</f>
        <v>Q2 2021</v>
      </c>
    </row>
    <row r="874" spans="1:8" x14ac:dyDescent="0.25">
      <c r="A874" s="1" t="s">
        <v>1</v>
      </c>
      <c r="B874" s="3">
        <v>44286</v>
      </c>
      <c r="C874">
        <v>35291</v>
      </c>
      <c r="D874">
        <f>LEN(Volumedata[[#This Row],[CLID]])</f>
        <v>7</v>
      </c>
      <c r="E874" t="s">
        <v>57</v>
      </c>
      <c r="F874" s="4" t="s">
        <v>898</v>
      </c>
      <c r="G874" s="4" t="s">
        <v>918</v>
      </c>
      <c r="H874" s="4" t="str">
        <f>VLOOKUP(Volumedata[[#This Row],[Date]],Table1[#All],3,TRUE)</f>
        <v>Q1 2021</v>
      </c>
    </row>
    <row r="875" spans="1:8" x14ac:dyDescent="0.25">
      <c r="A875" s="1" t="s">
        <v>1</v>
      </c>
      <c r="B875" s="3">
        <v>44255</v>
      </c>
      <c r="C875">
        <v>24798</v>
      </c>
      <c r="D875">
        <f>LEN(Volumedata[[#This Row],[CLID]])</f>
        <v>7</v>
      </c>
      <c r="E875" t="s">
        <v>57</v>
      </c>
      <c r="F875" s="4" t="s">
        <v>898</v>
      </c>
      <c r="G875" s="4" t="s">
        <v>918</v>
      </c>
      <c r="H875" s="4" t="str">
        <f>VLOOKUP(Volumedata[[#This Row],[Date]],Table1[#All],3,TRUE)</f>
        <v>Q1 2021</v>
      </c>
    </row>
    <row r="876" spans="1:8" x14ac:dyDescent="0.25">
      <c r="A876" s="1" t="s">
        <v>1</v>
      </c>
      <c r="B876" s="3">
        <v>44227</v>
      </c>
      <c r="C876">
        <v>29157</v>
      </c>
      <c r="D876">
        <f>LEN(Volumedata[[#This Row],[CLID]])</f>
        <v>7</v>
      </c>
      <c r="E876" t="s">
        <v>57</v>
      </c>
      <c r="F876" s="4" t="s">
        <v>898</v>
      </c>
      <c r="G876" s="4" t="s">
        <v>918</v>
      </c>
      <c r="H876" s="4" t="str">
        <f>VLOOKUP(Volumedata[[#This Row],[Date]],Table1[#All],3,TRUE)</f>
        <v>Q1 2021</v>
      </c>
    </row>
    <row r="877" spans="1:8" x14ac:dyDescent="0.25">
      <c r="A877" s="1" t="s">
        <v>5</v>
      </c>
      <c r="B877" s="3">
        <v>43861</v>
      </c>
      <c r="C877">
        <v>142</v>
      </c>
      <c r="D877">
        <f>LEN(Volumedata[[#This Row],[CLID]])</f>
        <v>7</v>
      </c>
      <c r="E877" t="s">
        <v>56</v>
      </c>
      <c r="F877" s="4" t="s">
        <v>907</v>
      </c>
      <c r="G877" s="4" t="s">
        <v>913</v>
      </c>
      <c r="H877" s="4" t="str">
        <f>VLOOKUP(Volumedata[[#This Row],[Date]],Table1[#All],3,TRUE)</f>
        <v>Q1 2020</v>
      </c>
    </row>
    <row r="878" spans="1:8" x14ac:dyDescent="0.25">
      <c r="A878" s="1" t="s">
        <v>5</v>
      </c>
      <c r="B878" s="3">
        <v>43890</v>
      </c>
      <c r="C878">
        <v>125</v>
      </c>
      <c r="D878">
        <f>LEN(Volumedata[[#This Row],[CLID]])</f>
        <v>7</v>
      </c>
      <c r="E878" t="s">
        <v>56</v>
      </c>
      <c r="F878" s="4" t="s">
        <v>907</v>
      </c>
      <c r="G878" s="4" t="s">
        <v>913</v>
      </c>
      <c r="H878" s="4" t="str">
        <f>VLOOKUP(Volumedata[[#This Row],[Date]],Table1[#All],3,TRUE)</f>
        <v>Q1 2020</v>
      </c>
    </row>
    <row r="879" spans="1:8" x14ac:dyDescent="0.25">
      <c r="A879" s="1" t="s">
        <v>5</v>
      </c>
      <c r="B879" s="3">
        <v>43921</v>
      </c>
      <c r="C879">
        <v>171</v>
      </c>
      <c r="D879">
        <f>LEN(Volumedata[[#This Row],[CLID]])</f>
        <v>7</v>
      </c>
      <c r="E879" t="s">
        <v>56</v>
      </c>
      <c r="F879" s="4" t="s">
        <v>907</v>
      </c>
      <c r="G879" s="4" t="s">
        <v>913</v>
      </c>
      <c r="H879" s="4" t="str">
        <f>VLOOKUP(Volumedata[[#This Row],[Date]],Table1[#All],3,TRUE)</f>
        <v>Q1 2020</v>
      </c>
    </row>
    <row r="880" spans="1:8" x14ac:dyDescent="0.25">
      <c r="A880" s="1" t="s">
        <v>5</v>
      </c>
      <c r="B880" s="3">
        <v>43951</v>
      </c>
      <c r="C880">
        <v>168</v>
      </c>
      <c r="D880">
        <f>LEN(Volumedata[[#This Row],[CLID]])</f>
        <v>7</v>
      </c>
      <c r="E880" t="s">
        <v>56</v>
      </c>
      <c r="F880" s="4" t="s">
        <v>907</v>
      </c>
      <c r="G880" s="4" t="s">
        <v>914</v>
      </c>
      <c r="H880" s="4" t="str">
        <f>VLOOKUP(Volumedata[[#This Row],[Date]],Table1[#All],3,TRUE)</f>
        <v>Q2 2020</v>
      </c>
    </row>
    <row r="881" spans="1:8" x14ac:dyDescent="0.25">
      <c r="A881" s="1" t="s">
        <v>5</v>
      </c>
      <c r="B881" s="3">
        <v>43982</v>
      </c>
      <c r="C881">
        <v>183</v>
      </c>
      <c r="D881">
        <f>LEN(Volumedata[[#This Row],[CLID]])</f>
        <v>7</v>
      </c>
      <c r="E881" t="s">
        <v>56</v>
      </c>
      <c r="F881" s="4" t="s">
        <v>907</v>
      </c>
      <c r="G881" s="4" t="s">
        <v>914</v>
      </c>
      <c r="H881" s="4" t="str">
        <f>VLOOKUP(Volumedata[[#This Row],[Date]],Table1[#All],3,TRUE)</f>
        <v>Q2 2020</v>
      </c>
    </row>
    <row r="882" spans="1:8" x14ac:dyDescent="0.25">
      <c r="A882" s="1" t="s">
        <v>5</v>
      </c>
      <c r="B882" s="3">
        <v>44012</v>
      </c>
      <c r="C882">
        <v>109</v>
      </c>
      <c r="D882">
        <f>LEN(Volumedata[[#This Row],[CLID]])</f>
        <v>7</v>
      </c>
      <c r="E882" t="s">
        <v>56</v>
      </c>
      <c r="F882" s="4" t="s">
        <v>907</v>
      </c>
      <c r="G882" s="4" t="s">
        <v>914</v>
      </c>
      <c r="H882" s="4" t="str">
        <f>VLOOKUP(Volumedata[[#This Row],[Date]],Table1[#All],3,TRUE)</f>
        <v>Q2 2020</v>
      </c>
    </row>
    <row r="883" spans="1:8" x14ac:dyDescent="0.25">
      <c r="A883" s="1" t="s">
        <v>5</v>
      </c>
      <c r="B883" s="3">
        <v>44043</v>
      </c>
      <c r="C883">
        <v>125</v>
      </c>
      <c r="D883">
        <f>LEN(Volumedata[[#This Row],[CLID]])</f>
        <v>7</v>
      </c>
      <c r="E883" t="s">
        <v>56</v>
      </c>
      <c r="F883" s="4" t="s">
        <v>907</v>
      </c>
      <c r="G883" s="4" t="s">
        <v>915</v>
      </c>
      <c r="H883" s="4" t="str">
        <f>VLOOKUP(Volumedata[[#This Row],[Date]],Table1[#All],3,TRUE)</f>
        <v>Q3 2020</v>
      </c>
    </row>
    <row r="884" spans="1:8" x14ac:dyDescent="0.25">
      <c r="A884" s="1" t="s">
        <v>5</v>
      </c>
      <c r="B884" s="3">
        <v>44074</v>
      </c>
      <c r="C884">
        <v>80</v>
      </c>
      <c r="D884">
        <f>LEN(Volumedata[[#This Row],[CLID]])</f>
        <v>7</v>
      </c>
      <c r="E884" t="s">
        <v>56</v>
      </c>
      <c r="F884" s="4" t="s">
        <v>907</v>
      </c>
      <c r="G884" s="4" t="s">
        <v>915</v>
      </c>
      <c r="H884" s="4" t="str">
        <f>VLOOKUP(Volumedata[[#This Row],[Date]],Table1[#All],3,TRUE)</f>
        <v>Q3 2020</v>
      </c>
    </row>
    <row r="885" spans="1:8" x14ac:dyDescent="0.25">
      <c r="A885" s="1" t="s">
        <v>5</v>
      </c>
      <c r="B885" s="3">
        <v>44104</v>
      </c>
      <c r="C885">
        <v>111</v>
      </c>
      <c r="D885">
        <f>LEN(Volumedata[[#This Row],[CLID]])</f>
        <v>7</v>
      </c>
      <c r="E885" t="s">
        <v>56</v>
      </c>
      <c r="F885" s="4" t="s">
        <v>907</v>
      </c>
      <c r="G885" s="4" t="s">
        <v>915</v>
      </c>
      <c r="H885" s="4" t="str">
        <f>VLOOKUP(Volumedata[[#This Row],[Date]],Table1[#All],3,TRUE)</f>
        <v>Q3 2020</v>
      </c>
    </row>
    <row r="886" spans="1:8" x14ac:dyDescent="0.25">
      <c r="A886" s="1" t="s">
        <v>5</v>
      </c>
      <c r="B886" s="3">
        <v>44135</v>
      </c>
      <c r="C886">
        <v>96</v>
      </c>
      <c r="D886">
        <f>LEN(Volumedata[[#This Row],[CLID]])</f>
        <v>7</v>
      </c>
      <c r="E886" t="s">
        <v>56</v>
      </c>
      <c r="F886" s="4" t="s">
        <v>907</v>
      </c>
      <c r="G886" s="4" t="s">
        <v>916</v>
      </c>
      <c r="H886" s="4" t="str">
        <f>VLOOKUP(Volumedata[[#This Row],[Date]],Table1[#All],3,TRUE)</f>
        <v>Q4 2020</v>
      </c>
    </row>
    <row r="887" spans="1:8" x14ac:dyDescent="0.25">
      <c r="A887" s="1" t="s">
        <v>5</v>
      </c>
      <c r="B887" s="3">
        <v>44165</v>
      </c>
      <c r="C887">
        <v>136</v>
      </c>
      <c r="D887">
        <f>LEN(Volumedata[[#This Row],[CLID]])</f>
        <v>7</v>
      </c>
      <c r="E887" t="s">
        <v>56</v>
      </c>
      <c r="F887" s="4" t="s">
        <v>907</v>
      </c>
      <c r="G887" s="4" t="s">
        <v>916</v>
      </c>
      <c r="H887" s="4" t="str">
        <f>VLOOKUP(Volumedata[[#This Row],[Date]],Table1[#All],3,TRUE)</f>
        <v>Q4 2020</v>
      </c>
    </row>
    <row r="888" spans="1:8" x14ac:dyDescent="0.25">
      <c r="A888" s="1" t="s">
        <v>5</v>
      </c>
      <c r="B888" s="3">
        <v>44196</v>
      </c>
      <c r="C888">
        <v>107</v>
      </c>
      <c r="D888">
        <f>LEN(Volumedata[[#This Row],[CLID]])</f>
        <v>7</v>
      </c>
      <c r="E888" t="s">
        <v>56</v>
      </c>
      <c r="F888" s="4" t="s">
        <v>907</v>
      </c>
      <c r="G888" s="4" t="s">
        <v>916</v>
      </c>
      <c r="H888" s="4" t="str">
        <f>VLOOKUP(Volumedata[[#This Row],[Date]],Table1[#All],3,TRUE)</f>
        <v>Q4 2020</v>
      </c>
    </row>
    <row r="889" spans="1:8" x14ac:dyDescent="0.25">
      <c r="A889" s="1" t="s">
        <v>5</v>
      </c>
      <c r="B889" s="3">
        <v>44255</v>
      </c>
      <c r="C889">
        <v>126</v>
      </c>
      <c r="D889">
        <f>LEN(Volumedata[[#This Row],[CLID]])</f>
        <v>7</v>
      </c>
      <c r="E889" t="s">
        <v>56</v>
      </c>
      <c r="F889" s="4" t="s">
        <v>907</v>
      </c>
      <c r="G889" s="4" t="s">
        <v>918</v>
      </c>
      <c r="H889" s="4" t="str">
        <f>VLOOKUP(Volumedata[[#This Row],[Date]],Table1[#All],3,TRUE)</f>
        <v>Q1 2021</v>
      </c>
    </row>
    <row r="890" spans="1:8" x14ac:dyDescent="0.25">
      <c r="A890" s="1" t="s">
        <v>5</v>
      </c>
      <c r="B890" s="3">
        <v>44227</v>
      </c>
      <c r="C890">
        <v>140</v>
      </c>
      <c r="D890">
        <f>LEN(Volumedata[[#This Row],[CLID]])</f>
        <v>7</v>
      </c>
      <c r="E890" t="s">
        <v>56</v>
      </c>
      <c r="F890" s="4" t="s">
        <v>907</v>
      </c>
      <c r="G890" s="4" t="s">
        <v>918</v>
      </c>
      <c r="H890" s="4" t="str">
        <f>VLOOKUP(Volumedata[[#This Row],[Date]],Table1[#All],3,TRUE)</f>
        <v>Q1 2021</v>
      </c>
    </row>
    <row r="891" spans="1:8" x14ac:dyDescent="0.25">
      <c r="A891" s="1" t="s">
        <v>9</v>
      </c>
      <c r="B891" s="3">
        <v>43861</v>
      </c>
      <c r="C891">
        <v>220</v>
      </c>
      <c r="D891">
        <f>LEN(Volumedata[[#This Row],[CLID]])</f>
        <v>7</v>
      </c>
      <c r="E891" t="s">
        <v>56</v>
      </c>
      <c r="F891" s="4" t="s">
        <v>907</v>
      </c>
      <c r="G891" s="4" t="s">
        <v>913</v>
      </c>
      <c r="H891" s="4" t="str">
        <f>VLOOKUP(Volumedata[[#This Row],[Date]],Table1[#All],3,TRUE)</f>
        <v>Q1 2020</v>
      </c>
    </row>
    <row r="892" spans="1:8" x14ac:dyDescent="0.25">
      <c r="A892" s="1" t="s">
        <v>9</v>
      </c>
      <c r="B892" s="3">
        <v>43890</v>
      </c>
      <c r="C892">
        <v>219</v>
      </c>
      <c r="D892">
        <f>LEN(Volumedata[[#This Row],[CLID]])</f>
        <v>7</v>
      </c>
      <c r="E892" t="s">
        <v>56</v>
      </c>
      <c r="F892" s="4" t="s">
        <v>907</v>
      </c>
      <c r="G892" s="4" t="s">
        <v>913</v>
      </c>
      <c r="H892" s="4" t="str">
        <f>VLOOKUP(Volumedata[[#This Row],[Date]],Table1[#All],3,TRUE)</f>
        <v>Q1 2020</v>
      </c>
    </row>
    <row r="893" spans="1:8" x14ac:dyDescent="0.25">
      <c r="A893" s="1" t="s">
        <v>9</v>
      </c>
      <c r="B893" s="3">
        <v>43921</v>
      </c>
      <c r="C893">
        <v>266</v>
      </c>
      <c r="D893">
        <f>LEN(Volumedata[[#This Row],[CLID]])</f>
        <v>7</v>
      </c>
      <c r="E893" t="s">
        <v>56</v>
      </c>
      <c r="F893" s="4" t="s">
        <v>907</v>
      </c>
      <c r="G893" s="4" t="s">
        <v>913</v>
      </c>
      <c r="H893" s="4" t="str">
        <f>VLOOKUP(Volumedata[[#This Row],[Date]],Table1[#All],3,TRUE)</f>
        <v>Q1 2020</v>
      </c>
    </row>
    <row r="894" spans="1:8" x14ac:dyDescent="0.25">
      <c r="A894" s="1" t="s">
        <v>9</v>
      </c>
      <c r="B894" s="3">
        <v>43951</v>
      </c>
      <c r="C894">
        <v>294</v>
      </c>
      <c r="D894">
        <f>LEN(Volumedata[[#This Row],[CLID]])</f>
        <v>7</v>
      </c>
      <c r="E894" t="s">
        <v>56</v>
      </c>
      <c r="F894" s="4" t="s">
        <v>907</v>
      </c>
      <c r="G894" s="4" t="s">
        <v>914</v>
      </c>
      <c r="H894" s="4" t="str">
        <f>VLOOKUP(Volumedata[[#This Row],[Date]],Table1[#All],3,TRUE)</f>
        <v>Q2 2020</v>
      </c>
    </row>
    <row r="895" spans="1:8" x14ac:dyDescent="0.25">
      <c r="A895" s="1" t="s">
        <v>9</v>
      </c>
      <c r="B895" s="3">
        <v>43982</v>
      </c>
      <c r="C895">
        <v>295</v>
      </c>
      <c r="D895">
        <f>LEN(Volumedata[[#This Row],[CLID]])</f>
        <v>7</v>
      </c>
      <c r="E895" t="s">
        <v>56</v>
      </c>
      <c r="F895" s="4" t="s">
        <v>907</v>
      </c>
      <c r="G895" s="4" t="s">
        <v>914</v>
      </c>
      <c r="H895" s="4" t="str">
        <f>VLOOKUP(Volumedata[[#This Row],[Date]],Table1[#All],3,TRUE)</f>
        <v>Q2 2020</v>
      </c>
    </row>
    <row r="896" spans="1:8" x14ac:dyDescent="0.25">
      <c r="A896" s="1" t="s">
        <v>9</v>
      </c>
      <c r="B896" s="3">
        <v>44012</v>
      </c>
      <c r="C896">
        <v>193</v>
      </c>
      <c r="D896">
        <f>LEN(Volumedata[[#This Row],[CLID]])</f>
        <v>7</v>
      </c>
      <c r="E896" t="s">
        <v>56</v>
      </c>
      <c r="F896" s="4" t="s">
        <v>907</v>
      </c>
      <c r="G896" s="4" t="s">
        <v>914</v>
      </c>
      <c r="H896" s="4" t="str">
        <f>VLOOKUP(Volumedata[[#This Row],[Date]],Table1[#All],3,TRUE)</f>
        <v>Q2 2020</v>
      </c>
    </row>
    <row r="897" spans="1:8" x14ac:dyDescent="0.25">
      <c r="A897" s="1" t="s">
        <v>9</v>
      </c>
      <c r="B897" s="3">
        <v>44043</v>
      </c>
      <c r="C897">
        <v>190</v>
      </c>
      <c r="D897">
        <f>LEN(Volumedata[[#This Row],[CLID]])</f>
        <v>7</v>
      </c>
      <c r="E897" t="s">
        <v>56</v>
      </c>
      <c r="F897" s="4" t="s">
        <v>907</v>
      </c>
      <c r="G897" s="4" t="s">
        <v>915</v>
      </c>
      <c r="H897" s="4" t="str">
        <f>VLOOKUP(Volumedata[[#This Row],[Date]],Table1[#All],3,TRUE)</f>
        <v>Q3 2020</v>
      </c>
    </row>
    <row r="898" spans="1:8" x14ac:dyDescent="0.25">
      <c r="A898" s="1" t="s">
        <v>9</v>
      </c>
      <c r="B898" s="3">
        <v>44074</v>
      </c>
      <c r="C898">
        <v>143</v>
      </c>
      <c r="D898">
        <f>LEN(Volumedata[[#This Row],[CLID]])</f>
        <v>7</v>
      </c>
      <c r="E898" t="s">
        <v>56</v>
      </c>
      <c r="F898" s="4" t="s">
        <v>907</v>
      </c>
      <c r="G898" s="4" t="s">
        <v>915</v>
      </c>
      <c r="H898" s="4" t="str">
        <f>VLOOKUP(Volumedata[[#This Row],[Date]],Table1[#All],3,TRUE)</f>
        <v>Q3 2020</v>
      </c>
    </row>
    <row r="899" spans="1:8" x14ac:dyDescent="0.25">
      <c r="A899" s="1" t="s">
        <v>9</v>
      </c>
      <c r="B899" s="3">
        <v>44104</v>
      </c>
      <c r="C899">
        <v>170</v>
      </c>
      <c r="D899">
        <f>LEN(Volumedata[[#This Row],[CLID]])</f>
        <v>7</v>
      </c>
      <c r="E899" t="s">
        <v>56</v>
      </c>
      <c r="F899" s="4" t="s">
        <v>907</v>
      </c>
      <c r="G899" s="4" t="s">
        <v>915</v>
      </c>
      <c r="H899" s="4" t="str">
        <f>VLOOKUP(Volumedata[[#This Row],[Date]],Table1[#All],3,TRUE)</f>
        <v>Q3 2020</v>
      </c>
    </row>
    <row r="900" spans="1:8" x14ac:dyDescent="0.25">
      <c r="A900" s="1" t="s">
        <v>9</v>
      </c>
      <c r="B900" s="3">
        <v>44135</v>
      </c>
      <c r="C900">
        <v>170</v>
      </c>
      <c r="D900">
        <f>LEN(Volumedata[[#This Row],[CLID]])</f>
        <v>7</v>
      </c>
      <c r="E900" t="s">
        <v>56</v>
      </c>
      <c r="F900" s="4" t="s">
        <v>907</v>
      </c>
      <c r="G900" s="4" t="s">
        <v>916</v>
      </c>
      <c r="H900" s="4" t="str">
        <f>VLOOKUP(Volumedata[[#This Row],[Date]],Table1[#All],3,TRUE)</f>
        <v>Q4 2020</v>
      </c>
    </row>
    <row r="901" spans="1:8" x14ac:dyDescent="0.25">
      <c r="A901" s="1" t="s">
        <v>9</v>
      </c>
      <c r="B901" s="3">
        <v>44165</v>
      </c>
      <c r="C901">
        <v>214</v>
      </c>
      <c r="D901">
        <f>LEN(Volumedata[[#This Row],[CLID]])</f>
        <v>7</v>
      </c>
      <c r="E901" t="s">
        <v>56</v>
      </c>
      <c r="F901" s="4" t="s">
        <v>907</v>
      </c>
      <c r="G901" s="4" t="s">
        <v>916</v>
      </c>
      <c r="H901" s="4" t="str">
        <f>VLOOKUP(Volumedata[[#This Row],[Date]],Table1[#All],3,TRUE)</f>
        <v>Q4 2020</v>
      </c>
    </row>
    <row r="902" spans="1:8" x14ac:dyDescent="0.25">
      <c r="A902" s="1" t="s">
        <v>9</v>
      </c>
      <c r="B902" s="3">
        <v>44196</v>
      </c>
      <c r="C902">
        <v>194</v>
      </c>
      <c r="D902">
        <f>LEN(Volumedata[[#This Row],[CLID]])</f>
        <v>7</v>
      </c>
      <c r="E902" t="s">
        <v>56</v>
      </c>
      <c r="F902" s="4" t="s">
        <v>907</v>
      </c>
      <c r="G902" s="4" t="s">
        <v>916</v>
      </c>
      <c r="H902" s="4" t="str">
        <f>VLOOKUP(Volumedata[[#This Row],[Date]],Table1[#All],3,TRUE)</f>
        <v>Q4 2020</v>
      </c>
    </row>
    <row r="903" spans="1:8" x14ac:dyDescent="0.25">
      <c r="A903" s="1" t="s">
        <v>9</v>
      </c>
      <c r="B903" s="3">
        <v>44377</v>
      </c>
      <c r="C903">
        <v>195</v>
      </c>
      <c r="D903">
        <f>LEN(Volumedata[[#This Row],[CLID]])</f>
        <v>7</v>
      </c>
      <c r="E903" t="s">
        <v>56</v>
      </c>
      <c r="F903" s="4" t="s">
        <v>907</v>
      </c>
      <c r="G903" s="4" t="s">
        <v>917</v>
      </c>
      <c r="H903" s="4" t="str">
        <f>VLOOKUP(Volumedata[[#This Row],[Date]],Table1[#All],3,TRUE)</f>
        <v>Q2 2021</v>
      </c>
    </row>
    <row r="904" spans="1:8" x14ac:dyDescent="0.25">
      <c r="A904" s="1" t="s">
        <v>9</v>
      </c>
      <c r="B904" s="3">
        <v>44347</v>
      </c>
      <c r="C904">
        <v>290</v>
      </c>
      <c r="D904">
        <f>LEN(Volumedata[[#This Row],[CLID]])</f>
        <v>7</v>
      </c>
      <c r="E904" t="s">
        <v>56</v>
      </c>
      <c r="F904" s="4" t="s">
        <v>907</v>
      </c>
      <c r="G904" s="4" t="s">
        <v>917</v>
      </c>
      <c r="H904" s="4" t="str">
        <f>VLOOKUP(Volumedata[[#This Row],[Date]],Table1[#All],3,TRUE)</f>
        <v>Q2 2021</v>
      </c>
    </row>
    <row r="905" spans="1:8" x14ac:dyDescent="0.25">
      <c r="A905" s="1" t="s">
        <v>9</v>
      </c>
      <c r="B905" s="3">
        <v>44316</v>
      </c>
      <c r="C905">
        <v>294</v>
      </c>
      <c r="D905">
        <f>LEN(Volumedata[[#This Row],[CLID]])</f>
        <v>7</v>
      </c>
      <c r="E905" t="s">
        <v>56</v>
      </c>
      <c r="F905" s="4" t="s">
        <v>907</v>
      </c>
      <c r="G905" s="4" t="s">
        <v>917</v>
      </c>
      <c r="H905" s="4" t="str">
        <f>VLOOKUP(Volumedata[[#This Row],[Date]],Table1[#All],3,TRUE)</f>
        <v>Q2 2021</v>
      </c>
    </row>
    <row r="906" spans="1:8" x14ac:dyDescent="0.25">
      <c r="A906" s="1" t="s">
        <v>9</v>
      </c>
      <c r="B906" s="3">
        <v>44286</v>
      </c>
      <c r="C906">
        <v>270</v>
      </c>
      <c r="D906">
        <f>LEN(Volumedata[[#This Row],[CLID]])</f>
        <v>7</v>
      </c>
      <c r="E906" t="s">
        <v>56</v>
      </c>
      <c r="F906" s="4" t="s">
        <v>907</v>
      </c>
      <c r="G906" s="4" t="s">
        <v>918</v>
      </c>
      <c r="H906" s="4" t="str">
        <f>VLOOKUP(Volumedata[[#This Row],[Date]],Table1[#All],3,TRUE)</f>
        <v>Q1 2021</v>
      </c>
    </row>
    <row r="907" spans="1:8" x14ac:dyDescent="0.25">
      <c r="A907" s="1" t="s">
        <v>9</v>
      </c>
      <c r="B907" s="3">
        <v>44255</v>
      </c>
      <c r="C907">
        <v>224</v>
      </c>
      <c r="D907">
        <f>LEN(Volumedata[[#This Row],[CLID]])</f>
        <v>7</v>
      </c>
      <c r="E907" t="s">
        <v>56</v>
      </c>
      <c r="F907" s="4" t="s">
        <v>907</v>
      </c>
      <c r="G907" s="4" t="s">
        <v>918</v>
      </c>
      <c r="H907" s="4" t="str">
        <f>VLOOKUP(Volumedata[[#This Row],[Date]],Table1[#All],3,TRUE)</f>
        <v>Q1 2021</v>
      </c>
    </row>
    <row r="908" spans="1:8" x14ac:dyDescent="0.25">
      <c r="A908" s="1" t="s">
        <v>9</v>
      </c>
      <c r="B908" s="3">
        <v>44227</v>
      </c>
      <c r="C908">
        <v>222</v>
      </c>
      <c r="D908">
        <f>LEN(Volumedata[[#This Row],[CLID]])</f>
        <v>7</v>
      </c>
      <c r="E908" t="s">
        <v>56</v>
      </c>
      <c r="F908" s="4" t="s">
        <v>907</v>
      </c>
      <c r="G908" s="4" t="s">
        <v>918</v>
      </c>
      <c r="H908" s="4" t="str">
        <f>VLOOKUP(Volumedata[[#This Row],[Date]],Table1[#All],3,TRUE)</f>
        <v>Q1 2021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6B323-7AAA-45B6-B610-177899582B0F}">
  <dimension ref="A1:C908"/>
  <sheetViews>
    <sheetView workbookViewId="0">
      <selection activeCell="A11" sqref="A11:XFD11"/>
    </sheetView>
  </sheetViews>
  <sheetFormatPr defaultRowHeight="13.2" x14ac:dyDescent="0.25"/>
  <cols>
    <col min="2" max="2" width="22.109375" customWidth="1"/>
    <col min="3" max="3" width="13.44140625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 t="s">
        <v>118</v>
      </c>
      <c r="C2" t="s">
        <v>188</v>
      </c>
    </row>
    <row r="3" spans="1:3" x14ac:dyDescent="0.25">
      <c r="A3" s="1"/>
      <c r="B3" s="1" t="s">
        <v>119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x14ac:dyDescent="0.25">
      <c r="A66" s="1" t="s">
        <v>35</v>
      </c>
      <c r="B66" s="1" t="s">
        <v>131</v>
      </c>
      <c r="C66" t="s">
        <v>241</v>
      </c>
    </row>
    <row r="67" spans="1:3" x14ac:dyDescent="0.25">
      <c r="A67" s="1"/>
      <c r="B67" s="1" t="s">
        <v>132</v>
      </c>
      <c r="C67" t="s">
        <v>242</v>
      </c>
    </row>
    <row r="68" spans="1:3" x14ac:dyDescent="0.25">
      <c r="A68" s="1"/>
      <c r="B68" s="1" t="s">
        <v>118</v>
      </c>
      <c r="C68" t="s">
        <v>243</v>
      </c>
    </row>
    <row r="69" spans="1:3" x14ac:dyDescent="0.25">
      <c r="A69" s="1"/>
      <c r="B69" s="1" t="s">
        <v>119</v>
      </c>
      <c r="C69" t="s">
        <v>244</v>
      </c>
    </row>
    <row r="70" spans="1:3" x14ac:dyDescent="0.25">
      <c r="A70" s="1"/>
      <c r="B70" s="1" t="s">
        <v>120</v>
      </c>
      <c r="C70" t="s">
        <v>245</v>
      </c>
    </row>
    <row r="71" spans="1:3" x14ac:dyDescent="0.25">
      <c r="A71" s="1"/>
      <c r="B71" s="1" t="s">
        <v>121</v>
      </c>
      <c r="C71" t="s">
        <v>246</v>
      </c>
    </row>
    <row r="72" spans="1:3" x14ac:dyDescent="0.25">
      <c r="A72" s="1"/>
      <c r="B72" s="1" t="s">
        <v>122</v>
      </c>
      <c r="C72" t="s">
        <v>247</v>
      </c>
    </row>
    <row r="73" spans="1:3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x14ac:dyDescent="0.25">
      <c r="A75" s="1"/>
      <c r="B75" s="1" t="s">
        <v>58</v>
      </c>
      <c r="C75" t="s">
        <v>250</v>
      </c>
    </row>
    <row r="76" spans="1:3" x14ac:dyDescent="0.25">
      <c r="A76" s="1"/>
      <c r="B76" s="1" t="s">
        <v>59</v>
      </c>
      <c r="C76" t="s">
        <v>251</v>
      </c>
    </row>
    <row r="77" spans="1:3" x14ac:dyDescent="0.25">
      <c r="A77" s="1"/>
      <c r="B77" s="1" t="s">
        <v>60</v>
      </c>
      <c r="C77" t="s">
        <v>243</v>
      </c>
    </row>
    <row r="78" spans="1:3" x14ac:dyDescent="0.25">
      <c r="A78" s="1"/>
      <c r="B78" s="1" t="s">
        <v>125</v>
      </c>
      <c r="C78" t="s">
        <v>252</v>
      </c>
    </row>
    <row r="79" spans="1:3" x14ac:dyDescent="0.25">
      <c r="A79" s="1"/>
      <c r="B79" s="1" t="s">
        <v>126</v>
      </c>
      <c r="C79" t="s">
        <v>253</v>
      </c>
    </row>
    <row r="80" spans="1:3" x14ac:dyDescent="0.25">
      <c r="A80" s="1"/>
      <c r="B80" s="1" t="s">
        <v>127</v>
      </c>
      <c r="C80" t="s">
        <v>254</v>
      </c>
    </row>
    <row r="81" spans="1:3" x14ac:dyDescent="0.25">
      <c r="A81" s="1"/>
      <c r="B81" s="1" t="s">
        <v>128</v>
      </c>
      <c r="C81" t="s">
        <v>255</v>
      </c>
    </row>
    <row r="82" spans="1:3" x14ac:dyDescent="0.25">
      <c r="A82" s="1"/>
      <c r="B82" s="1" t="s">
        <v>129</v>
      </c>
      <c r="C82" t="s">
        <v>256</v>
      </c>
    </row>
    <row r="83" spans="1:3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x14ac:dyDescent="0.25">
      <c r="A163" s="1" t="s">
        <v>36</v>
      </c>
      <c r="B163" s="1" t="s">
        <v>131</v>
      </c>
      <c r="C163" t="s">
        <v>318</v>
      </c>
    </row>
    <row r="164" spans="1:3" x14ac:dyDescent="0.25">
      <c r="A164" s="1"/>
      <c r="B164" s="1" t="s">
        <v>132</v>
      </c>
      <c r="C164" t="s">
        <v>319</v>
      </c>
    </row>
    <row r="165" spans="1:3" x14ac:dyDescent="0.25">
      <c r="A165" s="1"/>
      <c r="B165" s="1" t="s">
        <v>118</v>
      </c>
      <c r="C165" t="s">
        <v>320</v>
      </c>
    </row>
    <row r="166" spans="1:3" x14ac:dyDescent="0.25">
      <c r="A166" s="1"/>
      <c r="B166" s="1" t="s">
        <v>119</v>
      </c>
      <c r="C166" t="s">
        <v>321</v>
      </c>
    </row>
    <row r="167" spans="1:3" x14ac:dyDescent="0.25">
      <c r="A167" s="1"/>
      <c r="B167" s="1" t="s">
        <v>120</v>
      </c>
      <c r="C167" t="s">
        <v>322</v>
      </c>
    </row>
    <row r="168" spans="1:3" x14ac:dyDescent="0.25">
      <c r="A168" s="1"/>
      <c r="B168" s="1" t="s">
        <v>121</v>
      </c>
      <c r="C168" t="s">
        <v>323</v>
      </c>
    </row>
    <row r="169" spans="1:3" x14ac:dyDescent="0.25">
      <c r="A169" s="1"/>
      <c r="B169" s="1" t="s">
        <v>122</v>
      </c>
      <c r="C169" t="s">
        <v>324</v>
      </c>
    </row>
    <row r="170" spans="1:3" x14ac:dyDescent="0.25">
      <c r="A170" s="1"/>
      <c r="B170" s="1" t="s">
        <v>123</v>
      </c>
      <c r="C170" t="s">
        <v>325</v>
      </c>
    </row>
    <row r="171" spans="1:3" x14ac:dyDescent="0.25">
      <c r="A171" s="1"/>
      <c r="B171" s="1" t="s">
        <v>124</v>
      </c>
      <c r="C171" t="s">
        <v>326</v>
      </c>
    </row>
    <row r="172" spans="1:3" x14ac:dyDescent="0.25">
      <c r="A172" s="1"/>
      <c r="B172" s="1" t="s">
        <v>58</v>
      </c>
      <c r="C172" t="s">
        <v>327</v>
      </c>
    </row>
    <row r="173" spans="1:3" x14ac:dyDescent="0.25">
      <c r="A173" s="1"/>
      <c r="B173" s="1" t="s">
        <v>59</v>
      </c>
      <c r="C173" t="s">
        <v>328</v>
      </c>
    </row>
    <row r="174" spans="1:3" x14ac:dyDescent="0.25">
      <c r="A174" s="1"/>
      <c r="B174" s="1" t="s">
        <v>60</v>
      </c>
      <c r="C174" t="s">
        <v>328</v>
      </c>
    </row>
    <row r="175" spans="1:3" x14ac:dyDescent="0.25">
      <c r="A175" s="1"/>
      <c r="B175" s="1" t="s">
        <v>125</v>
      </c>
      <c r="C175" t="s">
        <v>329</v>
      </c>
    </row>
    <row r="176" spans="1:3" x14ac:dyDescent="0.25">
      <c r="A176" s="1"/>
      <c r="B176" s="1" t="s">
        <v>126</v>
      </c>
      <c r="C176" t="s">
        <v>330</v>
      </c>
    </row>
    <row r="177" spans="1:3" x14ac:dyDescent="0.25">
      <c r="A177" s="1"/>
      <c r="B177" s="1" t="s">
        <v>127</v>
      </c>
      <c r="C177" t="s">
        <v>331</v>
      </c>
    </row>
    <row r="178" spans="1:3" x14ac:dyDescent="0.25">
      <c r="A178" s="1"/>
      <c r="B178" s="1" t="s">
        <v>128</v>
      </c>
      <c r="C178" t="s">
        <v>332</v>
      </c>
    </row>
    <row r="179" spans="1:3" x14ac:dyDescent="0.25">
      <c r="A179" s="1"/>
      <c r="B179" s="1" t="s">
        <v>129</v>
      </c>
      <c r="C179" t="s">
        <v>333</v>
      </c>
    </row>
    <row r="180" spans="1:3" x14ac:dyDescent="0.25">
      <c r="A180" s="1"/>
      <c r="B180" s="1" t="s">
        <v>130</v>
      </c>
      <c r="C180" t="s">
        <v>334</v>
      </c>
    </row>
    <row r="181" spans="1:3" x14ac:dyDescent="0.25">
      <c r="A181" s="1" t="s">
        <v>3</v>
      </c>
      <c r="B181" s="1" t="s">
        <v>131</v>
      </c>
      <c r="C181" t="s">
        <v>335</v>
      </c>
    </row>
    <row r="182" spans="1:3" x14ac:dyDescent="0.25">
      <c r="A182" s="1"/>
      <c r="B182" s="1" t="s">
        <v>132</v>
      </c>
      <c r="C182" t="s">
        <v>336</v>
      </c>
    </row>
    <row r="183" spans="1:3" x14ac:dyDescent="0.25">
      <c r="A183" s="1"/>
      <c r="B183" s="1" t="s">
        <v>118</v>
      </c>
      <c r="C183" t="s">
        <v>337</v>
      </c>
    </row>
    <row r="184" spans="1:3" x14ac:dyDescent="0.25">
      <c r="A184" s="1"/>
      <c r="B184" s="1" t="s">
        <v>119</v>
      </c>
      <c r="C184" t="s">
        <v>338</v>
      </c>
    </row>
    <row r="185" spans="1:3" x14ac:dyDescent="0.25">
      <c r="A185" s="1"/>
      <c r="B185" s="1" t="s">
        <v>120</v>
      </c>
      <c r="C185" t="s">
        <v>339</v>
      </c>
    </row>
    <row r="186" spans="1:3" x14ac:dyDescent="0.25">
      <c r="A186" s="1"/>
      <c r="B186" s="1" t="s">
        <v>121</v>
      </c>
      <c r="C186" t="s">
        <v>340</v>
      </c>
    </row>
    <row r="187" spans="1:3" x14ac:dyDescent="0.25">
      <c r="A187" s="1"/>
      <c r="B187" s="1" t="s">
        <v>122</v>
      </c>
      <c r="C187" t="s">
        <v>341</v>
      </c>
    </row>
    <row r="188" spans="1:3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x14ac:dyDescent="0.25">
      <c r="A190" s="1"/>
      <c r="B190" s="1" t="s">
        <v>58</v>
      </c>
      <c r="C190" t="s">
        <v>343</v>
      </c>
    </row>
    <row r="191" spans="1:3" x14ac:dyDescent="0.25">
      <c r="A191" s="1"/>
      <c r="B191" s="1" t="s">
        <v>59</v>
      </c>
      <c r="C191" t="s">
        <v>344</v>
      </c>
    </row>
    <row r="192" spans="1:3" x14ac:dyDescent="0.25">
      <c r="A192" s="1"/>
      <c r="B192" s="1" t="s">
        <v>60</v>
      </c>
      <c r="C192" t="s">
        <v>345</v>
      </c>
    </row>
    <row r="193" spans="1:3" x14ac:dyDescent="0.25">
      <c r="A193" s="1"/>
      <c r="B193" s="1" t="s">
        <v>125</v>
      </c>
      <c r="C193" t="s">
        <v>346</v>
      </c>
    </row>
    <row r="194" spans="1:3" x14ac:dyDescent="0.25">
      <c r="A194" s="1"/>
      <c r="B194" s="1" t="s">
        <v>126</v>
      </c>
      <c r="C194" t="s">
        <v>347</v>
      </c>
    </row>
    <row r="195" spans="1:3" x14ac:dyDescent="0.25">
      <c r="A195" s="1"/>
      <c r="B195" s="1" t="s">
        <v>127</v>
      </c>
      <c r="C195" t="s">
        <v>348</v>
      </c>
    </row>
    <row r="196" spans="1:3" x14ac:dyDescent="0.25">
      <c r="A196" s="1"/>
      <c r="B196" s="1" t="s">
        <v>128</v>
      </c>
      <c r="C196" t="s">
        <v>349</v>
      </c>
    </row>
    <row r="197" spans="1:3" x14ac:dyDescent="0.25">
      <c r="A197" s="1"/>
      <c r="B197" s="1" t="s">
        <v>129</v>
      </c>
      <c r="C197" t="s">
        <v>350</v>
      </c>
    </row>
    <row r="198" spans="1:3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x14ac:dyDescent="0.25">
      <c r="A234" s="1" t="s">
        <v>21</v>
      </c>
      <c r="B234" s="1" t="s">
        <v>131</v>
      </c>
      <c r="C234" t="s">
        <v>375</v>
      </c>
    </row>
    <row r="235" spans="1:3" x14ac:dyDescent="0.25">
      <c r="A235" s="1"/>
      <c r="B235" s="1" t="s">
        <v>132</v>
      </c>
      <c r="C235" t="s">
        <v>326</v>
      </c>
    </row>
    <row r="236" spans="1:3" x14ac:dyDescent="0.25">
      <c r="A236" s="1"/>
      <c r="B236" s="1" t="s">
        <v>118</v>
      </c>
      <c r="C236" t="s">
        <v>376</v>
      </c>
    </row>
    <row r="237" spans="1:3" x14ac:dyDescent="0.25">
      <c r="A237" s="1"/>
      <c r="B237" s="1" t="s">
        <v>119</v>
      </c>
      <c r="C237" t="s">
        <v>377</v>
      </c>
    </row>
    <row r="238" spans="1:3" x14ac:dyDescent="0.25">
      <c r="A238" s="1"/>
      <c r="B238" s="1" t="s">
        <v>120</v>
      </c>
      <c r="C238" t="s">
        <v>378</v>
      </c>
    </row>
    <row r="239" spans="1:3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x14ac:dyDescent="0.25">
      <c r="A244" s="1"/>
      <c r="B244" s="1" t="s">
        <v>59</v>
      </c>
      <c r="C244" t="s">
        <v>379</v>
      </c>
    </row>
    <row r="245" spans="1:3" x14ac:dyDescent="0.25">
      <c r="A245" s="1"/>
      <c r="B245" s="1" t="s">
        <v>60</v>
      </c>
      <c r="C245" t="s">
        <v>384</v>
      </c>
    </row>
    <row r="246" spans="1:3" x14ac:dyDescent="0.25">
      <c r="A246" s="1"/>
      <c r="B246" s="1" t="s">
        <v>125</v>
      </c>
      <c r="C246" t="s">
        <v>385</v>
      </c>
    </row>
    <row r="247" spans="1:3" x14ac:dyDescent="0.25">
      <c r="A247" s="1"/>
      <c r="B247" s="1" t="s">
        <v>126</v>
      </c>
      <c r="C247" t="s">
        <v>386</v>
      </c>
    </row>
    <row r="248" spans="1:3" x14ac:dyDescent="0.25">
      <c r="A248" s="1"/>
      <c r="B248" s="1" t="s">
        <v>127</v>
      </c>
      <c r="C248" t="s">
        <v>387</v>
      </c>
    </row>
    <row r="249" spans="1:3" x14ac:dyDescent="0.25">
      <c r="A249" s="1"/>
      <c r="B249" s="1" t="s">
        <v>128</v>
      </c>
      <c r="C249" t="s">
        <v>388</v>
      </c>
    </row>
    <row r="250" spans="1:3" x14ac:dyDescent="0.25">
      <c r="A250" s="1"/>
      <c r="B250" s="1" t="s">
        <v>129</v>
      </c>
      <c r="C250" t="s">
        <v>389</v>
      </c>
    </row>
    <row r="251" spans="1:3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x14ac:dyDescent="0.25">
      <c r="A270" s="1" t="s">
        <v>17</v>
      </c>
      <c r="B270" s="1" t="s">
        <v>131</v>
      </c>
      <c r="C270" t="s">
        <v>405</v>
      </c>
    </row>
    <row r="271" spans="1:3" x14ac:dyDescent="0.25">
      <c r="A271" s="1"/>
      <c r="B271" s="1" t="s">
        <v>132</v>
      </c>
      <c r="C271" t="s">
        <v>406</v>
      </c>
    </row>
    <row r="272" spans="1:3" x14ac:dyDescent="0.25">
      <c r="A272" s="1"/>
      <c r="B272" s="1" t="s">
        <v>118</v>
      </c>
      <c r="C272" t="s">
        <v>407</v>
      </c>
    </row>
    <row r="273" spans="1:3" x14ac:dyDescent="0.25">
      <c r="A273" s="1"/>
      <c r="B273" s="1" t="s">
        <v>119</v>
      </c>
      <c r="C273" t="s">
        <v>408</v>
      </c>
    </row>
    <row r="274" spans="1:3" x14ac:dyDescent="0.25">
      <c r="A274" s="1"/>
      <c r="B274" s="1" t="s">
        <v>120</v>
      </c>
      <c r="C274" t="s">
        <v>409</v>
      </c>
    </row>
    <row r="275" spans="1:3" x14ac:dyDescent="0.25">
      <c r="A275" s="1"/>
      <c r="B275" s="1" t="s">
        <v>121</v>
      </c>
      <c r="C275" t="s">
        <v>410</v>
      </c>
    </row>
    <row r="276" spans="1:3" x14ac:dyDescent="0.25">
      <c r="A276" s="1"/>
      <c r="B276" s="1" t="s">
        <v>122</v>
      </c>
      <c r="C276" t="s">
        <v>345</v>
      </c>
    </row>
    <row r="277" spans="1:3" x14ac:dyDescent="0.25">
      <c r="A277" s="1"/>
      <c r="B277" s="1" t="s">
        <v>123</v>
      </c>
      <c r="C277" t="s">
        <v>411</v>
      </c>
    </row>
    <row r="278" spans="1:3" x14ac:dyDescent="0.25">
      <c r="A278" s="1"/>
      <c r="B278" s="1" t="s">
        <v>124</v>
      </c>
      <c r="C278" t="s">
        <v>412</v>
      </c>
    </row>
    <row r="279" spans="1:3" x14ac:dyDescent="0.25">
      <c r="A279" s="1"/>
      <c r="B279" s="1" t="s">
        <v>58</v>
      </c>
      <c r="C279" t="s">
        <v>413</v>
      </c>
    </row>
    <row r="280" spans="1:3" x14ac:dyDescent="0.25">
      <c r="A280" s="1"/>
      <c r="B280" s="1" t="s">
        <v>59</v>
      </c>
      <c r="C280" t="s">
        <v>414</v>
      </c>
    </row>
    <row r="281" spans="1:3" x14ac:dyDescent="0.25">
      <c r="A281" s="1"/>
      <c r="B281" s="1" t="s">
        <v>60</v>
      </c>
      <c r="C281" t="s">
        <v>415</v>
      </c>
    </row>
    <row r="282" spans="1:3" x14ac:dyDescent="0.25">
      <c r="A282" s="1"/>
      <c r="B282" s="1" t="s">
        <v>125</v>
      </c>
      <c r="C282" t="s">
        <v>416</v>
      </c>
    </row>
    <row r="283" spans="1:3" x14ac:dyDescent="0.25">
      <c r="A283" s="1"/>
      <c r="B283" s="1" t="s">
        <v>126</v>
      </c>
      <c r="C283" t="s">
        <v>417</v>
      </c>
    </row>
    <row r="284" spans="1:3" x14ac:dyDescent="0.25">
      <c r="A284" s="1"/>
      <c r="B284" s="1" t="s">
        <v>127</v>
      </c>
      <c r="C284" t="s">
        <v>418</v>
      </c>
    </row>
    <row r="285" spans="1:3" x14ac:dyDescent="0.25">
      <c r="A285" s="1"/>
      <c r="B285" s="1" t="s">
        <v>128</v>
      </c>
      <c r="C285" t="s">
        <v>419</v>
      </c>
    </row>
    <row r="286" spans="1:3" x14ac:dyDescent="0.25">
      <c r="A286" s="1"/>
      <c r="B286" s="1" t="s">
        <v>129</v>
      </c>
      <c r="C286" t="s">
        <v>420</v>
      </c>
    </row>
    <row r="287" spans="1:3" x14ac:dyDescent="0.25">
      <c r="A287" s="1"/>
      <c r="B287" s="1" t="s">
        <v>130</v>
      </c>
      <c r="C287" t="s">
        <v>421</v>
      </c>
    </row>
    <row r="288" spans="1:3" x14ac:dyDescent="0.25">
      <c r="A288" s="1" t="s">
        <v>8</v>
      </c>
      <c r="B288" s="1" t="s">
        <v>131</v>
      </c>
      <c r="C288" t="s">
        <v>422</v>
      </c>
    </row>
    <row r="289" spans="1:3" x14ac:dyDescent="0.25">
      <c r="A289" s="1"/>
      <c r="B289" s="1" t="s">
        <v>132</v>
      </c>
      <c r="C289" t="s">
        <v>423</v>
      </c>
    </row>
    <row r="290" spans="1:3" x14ac:dyDescent="0.25">
      <c r="A290" s="1"/>
      <c r="B290" s="1" t="s">
        <v>118</v>
      </c>
      <c r="C290" t="s">
        <v>424</v>
      </c>
    </row>
    <row r="291" spans="1:3" x14ac:dyDescent="0.25">
      <c r="A291" s="1"/>
      <c r="B291" s="1" t="s">
        <v>119</v>
      </c>
      <c r="C291" t="s">
        <v>425</v>
      </c>
    </row>
    <row r="292" spans="1:3" x14ac:dyDescent="0.25">
      <c r="A292" s="1"/>
      <c r="B292" s="1" t="s">
        <v>120</v>
      </c>
      <c r="C292" t="s">
        <v>426</v>
      </c>
    </row>
    <row r="293" spans="1:3" x14ac:dyDescent="0.25">
      <c r="A293" s="1"/>
      <c r="B293" s="1" t="s">
        <v>121</v>
      </c>
      <c r="C293" t="s">
        <v>427</v>
      </c>
    </row>
    <row r="294" spans="1:3" x14ac:dyDescent="0.25">
      <c r="A294" s="1"/>
      <c r="B294" s="1" t="s">
        <v>122</v>
      </c>
      <c r="C294" t="s">
        <v>428</v>
      </c>
    </row>
    <row r="295" spans="1:3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x14ac:dyDescent="0.25">
      <c r="A297" s="1"/>
      <c r="B297" s="1" t="s">
        <v>58</v>
      </c>
      <c r="C297" t="s">
        <v>422</v>
      </c>
    </row>
    <row r="298" spans="1:3" x14ac:dyDescent="0.25">
      <c r="A298" s="1"/>
      <c r="B298" s="1" t="s">
        <v>59</v>
      </c>
      <c r="C298" t="s">
        <v>431</v>
      </c>
    </row>
    <row r="299" spans="1:3" x14ac:dyDescent="0.25">
      <c r="A299" s="1"/>
      <c r="B299" s="1" t="s">
        <v>60</v>
      </c>
      <c r="C299" t="s">
        <v>432</v>
      </c>
    </row>
    <row r="300" spans="1:3" x14ac:dyDescent="0.25">
      <c r="A300" s="1"/>
      <c r="B300" s="1" t="s">
        <v>125</v>
      </c>
      <c r="C300" t="s">
        <v>433</v>
      </c>
    </row>
    <row r="301" spans="1:3" x14ac:dyDescent="0.25">
      <c r="A301" s="1"/>
      <c r="B301" s="1" t="s">
        <v>126</v>
      </c>
      <c r="C301" t="s">
        <v>434</v>
      </c>
    </row>
    <row r="302" spans="1:3" x14ac:dyDescent="0.25">
      <c r="A302" s="1"/>
      <c r="B302" s="1" t="s">
        <v>127</v>
      </c>
      <c r="C302" t="s">
        <v>435</v>
      </c>
    </row>
    <row r="303" spans="1:3" x14ac:dyDescent="0.25">
      <c r="A303" s="1"/>
      <c r="B303" s="1" t="s">
        <v>128</v>
      </c>
      <c r="C303" t="s">
        <v>436</v>
      </c>
    </row>
    <row r="304" spans="1:3" x14ac:dyDescent="0.25">
      <c r="A304" s="1"/>
      <c r="B304" s="1" t="s">
        <v>129</v>
      </c>
      <c r="C304" t="s">
        <v>437</v>
      </c>
    </row>
    <row r="305" spans="1:3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x14ac:dyDescent="0.25">
      <c r="A349" s="1" t="s">
        <v>43</v>
      </c>
      <c r="B349" s="1" t="s">
        <v>131</v>
      </c>
      <c r="C349" t="s">
        <v>478</v>
      </c>
    </row>
    <row r="350" spans="1:3" x14ac:dyDescent="0.25">
      <c r="A350" s="1"/>
      <c r="B350" s="1" t="s">
        <v>132</v>
      </c>
      <c r="C350" t="s">
        <v>411</v>
      </c>
    </row>
    <row r="351" spans="1:3" x14ac:dyDescent="0.25">
      <c r="A351" s="1"/>
      <c r="B351" s="1" t="s">
        <v>118</v>
      </c>
      <c r="C351" t="s">
        <v>377</v>
      </c>
    </row>
    <row r="352" spans="1:3" x14ac:dyDescent="0.25">
      <c r="A352" s="1"/>
      <c r="B352" s="1" t="s">
        <v>119</v>
      </c>
      <c r="C352" t="s">
        <v>405</v>
      </c>
    </row>
    <row r="353" spans="1:3" x14ac:dyDescent="0.25">
      <c r="A353" s="1"/>
      <c r="B353" s="1" t="s">
        <v>120</v>
      </c>
      <c r="C353" t="s">
        <v>479</v>
      </c>
    </row>
    <row r="354" spans="1:3" x14ac:dyDescent="0.25">
      <c r="A354" s="1"/>
      <c r="B354" s="1" t="s">
        <v>121</v>
      </c>
      <c r="C354" t="s">
        <v>478</v>
      </c>
    </row>
    <row r="355" spans="1:3" x14ac:dyDescent="0.25">
      <c r="A355" s="1"/>
      <c r="B355" s="1" t="s">
        <v>122</v>
      </c>
      <c r="C355" t="s">
        <v>341</v>
      </c>
    </row>
    <row r="356" spans="1:3" x14ac:dyDescent="0.25">
      <c r="A356" s="1"/>
      <c r="B356" s="1" t="s">
        <v>123</v>
      </c>
      <c r="C356" t="s">
        <v>480</v>
      </c>
    </row>
    <row r="357" spans="1:3" x14ac:dyDescent="0.25">
      <c r="A357" s="1"/>
      <c r="B357" s="1" t="s">
        <v>124</v>
      </c>
      <c r="C357" t="s">
        <v>481</v>
      </c>
    </row>
    <row r="358" spans="1:3" x14ac:dyDescent="0.25">
      <c r="A358" s="1"/>
      <c r="B358" s="1" t="s">
        <v>58</v>
      </c>
      <c r="C358" t="s">
        <v>482</v>
      </c>
    </row>
    <row r="359" spans="1:3" x14ac:dyDescent="0.25">
      <c r="A359" s="1"/>
      <c r="B359" s="1" t="s">
        <v>59</v>
      </c>
      <c r="C359" t="s">
        <v>483</v>
      </c>
    </row>
    <row r="360" spans="1:3" x14ac:dyDescent="0.25">
      <c r="A360" s="1"/>
      <c r="B360" s="1" t="s">
        <v>60</v>
      </c>
      <c r="C360" t="s">
        <v>484</v>
      </c>
    </row>
    <row r="361" spans="1:3" x14ac:dyDescent="0.25">
      <c r="A361" s="1"/>
      <c r="B361" s="1" t="s">
        <v>125</v>
      </c>
      <c r="C361" t="s">
        <v>485</v>
      </c>
    </row>
    <row r="362" spans="1:3" x14ac:dyDescent="0.25">
      <c r="A362" s="1"/>
      <c r="B362" s="1" t="s">
        <v>126</v>
      </c>
      <c r="C362" t="s">
        <v>486</v>
      </c>
    </row>
    <row r="363" spans="1:3" x14ac:dyDescent="0.25">
      <c r="A363" s="1"/>
      <c r="B363" s="1" t="s">
        <v>127</v>
      </c>
      <c r="C363" t="s">
        <v>487</v>
      </c>
    </row>
    <row r="364" spans="1:3" x14ac:dyDescent="0.25">
      <c r="A364" s="1"/>
      <c r="B364" s="1" t="s">
        <v>128</v>
      </c>
      <c r="C364" t="s">
        <v>488</v>
      </c>
    </row>
    <row r="365" spans="1:3" x14ac:dyDescent="0.25">
      <c r="A365" s="1"/>
      <c r="B365" s="1" t="s">
        <v>129</v>
      </c>
      <c r="C365" t="s">
        <v>489</v>
      </c>
    </row>
    <row r="366" spans="1:3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x14ac:dyDescent="0.25">
      <c r="A517" s="1" t="s">
        <v>7</v>
      </c>
      <c r="B517" s="1" t="s">
        <v>131</v>
      </c>
      <c r="C517" t="s">
        <v>606</v>
      </c>
    </row>
    <row r="518" spans="1:3" x14ac:dyDescent="0.25">
      <c r="A518" s="1"/>
      <c r="B518" s="1" t="s">
        <v>132</v>
      </c>
      <c r="C518" t="s">
        <v>607</v>
      </c>
    </row>
    <row r="519" spans="1:3" x14ac:dyDescent="0.25">
      <c r="A519" s="1"/>
      <c r="B519" s="1" t="s">
        <v>118</v>
      </c>
      <c r="C519" t="s">
        <v>608</v>
      </c>
    </row>
    <row r="520" spans="1:3" x14ac:dyDescent="0.25">
      <c r="A520" s="1"/>
      <c r="B520" s="1" t="s">
        <v>119</v>
      </c>
      <c r="C520" t="s">
        <v>609</v>
      </c>
    </row>
    <row r="521" spans="1:3" x14ac:dyDescent="0.25">
      <c r="A521" s="1"/>
      <c r="B521" s="1" t="s">
        <v>120</v>
      </c>
      <c r="C521" t="s">
        <v>610</v>
      </c>
    </row>
    <row r="522" spans="1:3" x14ac:dyDescent="0.25">
      <c r="A522" s="1"/>
      <c r="B522" s="1" t="s">
        <v>121</v>
      </c>
      <c r="C522" t="s">
        <v>611</v>
      </c>
    </row>
    <row r="523" spans="1:3" x14ac:dyDescent="0.25">
      <c r="A523" s="1"/>
      <c r="B523" s="1" t="s">
        <v>122</v>
      </c>
      <c r="C523" t="s">
        <v>612</v>
      </c>
    </row>
    <row r="524" spans="1:3" x14ac:dyDescent="0.25">
      <c r="A524" s="1"/>
      <c r="B524" s="1" t="s">
        <v>123</v>
      </c>
      <c r="C524" t="s">
        <v>318</v>
      </c>
    </row>
    <row r="525" spans="1:3" x14ac:dyDescent="0.25">
      <c r="A525" s="1"/>
      <c r="B525" s="1" t="s">
        <v>124</v>
      </c>
      <c r="C525" t="s">
        <v>613</v>
      </c>
    </row>
    <row r="526" spans="1:3" x14ac:dyDescent="0.25">
      <c r="A526" s="1"/>
      <c r="B526" s="1" t="s">
        <v>58</v>
      </c>
      <c r="C526" t="s">
        <v>614</v>
      </c>
    </row>
    <row r="527" spans="1:3" x14ac:dyDescent="0.25">
      <c r="A527" s="1"/>
      <c r="B527" s="1" t="s">
        <v>59</v>
      </c>
      <c r="C527" t="s">
        <v>408</v>
      </c>
    </row>
    <row r="528" spans="1:3" x14ac:dyDescent="0.25">
      <c r="A528" s="1"/>
      <c r="B528" s="1" t="s">
        <v>60</v>
      </c>
      <c r="C528" t="s">
        <v>615</v>
      </c>
    </row>
    <row r="529" spans="1:3" x14ac:dyDescent="0.25">
      <c r="A529" s="1"/>
      <c r="B529" s="1" t="s">
        <v>125</v>
      </c>
      <c r="C529" t="s">
        <v>616</v>
      </c>
    </row>
    <row r="530" spans="1:3" x14ac:dyDescent="0.25">
      <c r="A530" s="1"/>
      <c r="B530" s="1" t="s">
        <v>126</v>
      </c>
      <c r="C530" t="s">
        <v>617</v>
      </c>
    </row>
    <row r="531" spans="1:3" x14ac:dyDescent="0.25">
      <c r="A531" s="1"/>
      <c r="B531" s="1" t="s">
        <v>127</v>
      </c>
      <c r="C531" t="s">
        <v>618</v>
      </c>
    </row>
    <row r="532" spans="1:3" x14ac:dyDescent="0.25">
      <c r="A532" s="1"/>
      <c r="B532" s="1" t="s">
        <v>128</v>
      </c>
      <c r="C532" t="s">
        <v>619</v>
      </c>
    </row>
    <row r="533" spans="1:3" x14ac:dyDescent="0.25">
      <c r="A533" s="1"/>
      <c r="B533" s="1" t="s">
        <v>129</v>
      </c>
      <c r="C533" t="s">
        <v>620</v>
      </c>
    </row>
    <row r="534" spans="1:3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x14ac:dyDescent="0.25">
      <c r="A555" s="1"/>
      <c r="B555" s="1" t="s">
        <v>118</v>
      </c>
      <c r="C555" t="s">
        <v>637</v>
      </c>
    </row>
    <row r="556" spans="1:3" x14ac:dyDescent="0.25">
      <c r="A556" s="1"/>
      <c r="B556" s="1" t="s">
        <v>119</v>
      </c>
      <c r="C556" t="s">
        <v>638</v>
      </c>
    </row>
    <row r="557" spans="1:3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x14ac:dyDescent="0.25">
      <c r="A566" s="1"/>
      <c r="B566" s="1" t="s">
        <v>126</v>
      </c>
      <c r="C566" t="s">
        <v>647</v>
      </c>
    </row>
    <row r="567" spans="1:3" x14ac:dyDescent="0.25">
      <c r="A567" s="1"/>
      <c r="B567" s="1" t="s">
        <v>127</v>
      </c>
      <c r="C567" t="s">
        <v>648</v>
      </c>
    </row>
    <row r="568" spans="1:3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x14ac:dyDescent="0.25">
      <c r="A571" s="1" t="s">
        <v>27</v>
      </c>
      <c r="B571" s="1" t="s">
        <v>131</v>
      </c>
      <c r="C571" t="s">
        <v>652</v>
      </c>
    </row>
    <row r="572" spans="1:3" x14ac:dyDescent="0.25">
      <c r="A572" s="1"/>
      <c r="B572" s="1" t="s">
        <v>132</v>
      </c>
      <c r="C572" t="s">
        <v>653</v>
      </c>
    </row>
    <row r="573" spans="1:3" x14ac:dyDescent="0.25">
      <c r="A573" s="1"/>
      <c r="B573" s="1" t="s">
        <v>118</v>
      </c>
      <c r="C573" t="s">
        <v>615</v>
      </c>
    </row>
    <row r="574" spans="1:3" x14ac:dyDescent="0.25">
      <c r="A574" s="1"/>
      <c r="B574" s="1" t="s">
        <v>119</v>
      </c>
      <c r="C574" t="s">
        <v>654</v>
      </c>
    </row>
    <row r="575" spans="1:3" x14ac:dyDescent="0.25">
      <c r="A575" s="1"/>
      <c r="B575" s="1" t="s">
        <v>120</v>
      </c>
      <c r="C575" t="s">
        <v>655</v>
      </c>
    </row>
    <row r="576" spans="1:3" x14ac:dyDescent="0.25">
      <c r="A576" s="1"/>
      <c r="B576" s="1" t="s">
        <v>121</v>
      </c>
      <c r="C576" t="s">
        <v>656</v>
      </c>
    </row>
    <row r="577" spans="1:3" x14ac:dyDescent="0.25">
      <c r="A577" s="1"/>
      <c r="B577" s="1" t="s">
        <v>122</v>
      </c>
      <c r="C577" t="s">
        <v>657</v>
      </c>
    </row>
    <row r="578" spans="1:3" x14ac:dyDescent="0.25">
      <c r="A578" s="1"/>
      <c r="B578" s="1" t="s">
        <v>123</v>
      </c>
      <c r="C578" t="s">
        <v>658</v>
      </c>
    </row>
    <row r="579" spans="1:3" x14ac:dyDescent="0.25">
      <c r="A579" s="1"/>
      <c r="B579" s="1" t="s">
        <v>124</v>
      </c>
      <c r="C579" t="s">
        <v>659</v>
      </c>
    </row>
    <row r="580" spans="1:3" x14ac:dyDescent="0.25">
      <c r="A580" s="1"/>
      <c r="B580" s="1" t="s">
        <v>58</v>
      </c>
      <c r="C580" t="s">
        <v>659</v>
      </c>
    </row>
    <row r="581" spans="1:3" x14ac:dyDescent="0.25">
      <c r="A581" s="1"/>
      <c r="B581" s="1" t="s">
        <v>59</v>
      </c>
      <c r="C581" t="s">
        <v>653</v>
      </c>
    </row>
    <row r="582" spans="1:3" x14ac:dyDescent="0.25">
      <c r="A582" s="1"/>
      <c r="B582" s="1" t="s">
        <v>60</v>
      </c>
      <c r="C582" t="s">
        <v>377</v>
      </c>
    </row>
    <row r="583" spans="1:3" x14ac:dyDescent="0.25">
      <c r="A583" s="1"/>
      <c r="B583" s="1" t="s">
        <v>125</v>
      </c>
      <c r="C583" t="s">
        <v>660</v>
      </c>
    </row>
    <row r="584" spans="1:3" x14ac:dyDescent="0.25">
      <c r="A584" s="1"/>
      <c r="B584" s="1" t="s">
        <v>126</v>
      </c>
      <c r="C584" t="s">
        <v>661</v>
      </c>
    </row>
    <row r="585" spans="1:3" x14ac:dyDescent="0.25">
      <c r="A585" s="1"/>
      <c r="B585" s="1" t="s">
        <v>127</v>
      </c>
      <c r="C585" t="s">
        <v>662</v>
      </c>
    </row>
    <row r="586" spans="1:3" x14ac:dyDescent="0.25">
      <c r="A586" s="1"/>
      <c r="B586" s="1" t="s">
        <v>128</v>
      </c>
      <c r="C586" t="s">
        <v>663</v>
      </c>
    </row>
    <row r="587" spans="1:3" x14ac:dyDescent="0.25">
      <c r="A587" s="1"/>
      <c r="B587" s="1" t="s">
        <v>129</v>
      </c>
      <c r="C587" t="s">
        <v>664</v>
      </c>
    </row>
    <row r="588" spans="1:3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x14ac:dyDescent="0.25">
      <c r="A733" s="1" t="s">
        <v>20</v>
      </c>
      <c r="B733" s="1" t="s">
        <v>131</v>
      </c>
      <c r="C733" t="s">
        <v>774</v>
      </c>
    </row>
    <row r="734" spans="1:3" x14ac:dyDescent="0.25">
      <c r="A734" s="1"/>
      <c r="B734" s="1" t="s">
        <v>132</v>
      </c>
      <c r="C734" t="s">
        <v>775</v>
      </c>
    </row>
    <row r="735" spans="1:3" x14ac:dyDescent="0.25">
      <c r="A735" s="1"/>
      <c r="B735" s="1" t="s">
        <v>118</v>
      </c>
      <c r="C735" t="s">
        <v>776</v>
      </c>
    </row>
    <row r="736" spans="1:3" x14ac:dyDescent="0.25">
      <c r="A736" s="1"/>
      <c r="B736" s="1" t="s">
        <v>119</v>
      </c>
      <c r="C736" t="s">
        <v>777</v>
      </c>
    </row>
    <row r="737" spans="1:3" x14ac:dyDescent="0.25">
      <c r="A737" s="1"/>
      <c r="B737" s="1" t="s">
        <v>120</v>
      </c>
      <c r="C737" t="s">
        <v>778</v>
      </c>
    </row>
    <row r="738" spans="1:3" x14ac:dyDescent="0.25">
      <c r="A738" s="1"/>
      <c r="B738" s="1" t="s">
        <v>121</v>
      </c>
      <c r="C738" t="s">
        <v>321</v>
      </c>
    </row>
    <row r="739" spans="1:3" x14ac:dyDescent="0.25">
      <c r="A739" s="1"/>
      <c r="B739" s="1" t="s">
        <v>122</v>
      </c>
      <c r="C739" t="s">
        <v>323</v>
      </c>
    </row>
    <row r="740" spans="1:3" x14ac:dyDescent="0.25">
      <c r="A740" s="1"/>
      <c r="B740" s="1" t="s">
        <v>123</v>
      </c>
      <c r="C740" t="s">
        <v>779</v>
      </c>
    </row>
    <row r="741" spans="1:3" x14ac:dyDescent="0.25">
      <c r="A741" s="1"/>
      <c r="B741" s="1" t="s">
        <v>124</v>
      </c>
      <c r="C741" t="s">
        <v>780</v>
      </c>
    </row>
    <row r="742" spans="1:3" x14ac:dyDescent="0.25">
      <c r="A742" s="1"/>
      <c r="B742" s="1" t="s">
        <v>58</v>
      </c>
      <c r="C742" t="s">
        <v>781</v>
      </c>
    </row>
    <row r="743" spans="1:3" x14ac:dyDescent="0.25">
      <c r="A743" s="1"/>
      <c r="B743" s="1" t="s">
        <v>59</v>
      </c>
      <c r="C743" t="s">
        <v>336</v>
      </c>
    </row>
    <row r="744" spans="1:3" x14ac:dyDescent="0.25">
      <c r="A744" s="1"/>
      <c r="B744" s="1" t="s">
        <v>60</v>
      </c>
      <c r="C744" t="s">
        <v>782</v>
      </c>
    </row>
    <row r="745" spans="1:3" x14ac:dyDescent="0.25">
      <c r="A745" s="1"/>
      <c r="B745" s="1" t="s">
        <v>125</v>
      </c>
      <c r="C745" t="s">
        <v>783</v>
      </c>
    </row>
    <row r="746" spans="1:3" x14ac:dyDescent="0.25">
      <c r="A746" s="1"/>
      <c r="B746" s="1" t="s">
        <v>126</v>
      </c>
      <c r="C746" t="s">
        <v>784</v>
      </c>
    </row>
    <row r="747" spans="1:3" x14ac:dyDescent="0.25">
      <c r="A747" s="1"/>
      <c r="B747" s="1" t="s">
        <v>127</v>
      </c>
      <c r="C747" t="s">
        <v>785</v>
      </c>
    </row>
    <row r="748" spans="1:3" x14ac:dyDescent="0.25">
      <c r="A748" s="1"/>
      <c r="B748" s="1" t="s">
        <v>128</v>
      </c>
      <c r="C748" t="s">
        <v>786</v>
      </c>
    </row>
    <row r="749" spans="1:3" x14ac:dyDescent="0.25">
      <c r="A749" s="1"/>
      <c r="B749" s="1" t="s">
        <v>129</v>
      </c>
      <c r="C749" t="s">
        <v>787</v>
      </c>
    </row>
    <row r="750" spans="1:3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x14ac:dyDescent="0.25">
      <c r="A859" s="1" t="s">
        <v>1</v>
      </c>
      <c r="B859" s="1" t="s">
        <v>131</v>
      </c>
      <c r="C859" t="s">
        <v>865</v>
      </c>
    </row>
    <row r="860" spans="1:3" x14ac:dyDescent="0.25">
      <c r="A860" s="1"/>
      <c r="B860" s="1" t="s">
        <v>132</v>
      </c>
      <c r="C860" t="s">
        <v>866</v>
      </c>
    </row>
    <row r="861" spans="1:3" x14ac:dyDescent="0.25">
      <c r="A861" s="1"/>
      <c r="B861" s="1" t="s">
        <v>118</v>
      </c>
      <c r="C861" t="s">
        <v>867</v>
      </c>
    </row>
    <row r="862" spans="1:3" x14ac:dyDescent="0.25">
      <c r="A862" s="1"/>
      <c r="B862" s="1" t="s">
        <v>119</v>
      </c>
      <c r="C862" t="s">
        <v>867</v>
      </c>
    </row>
    <row r="863" spans="1:3" x14ac:dyDescent="0.25">
      <c r="A863" s="1"/>
      <c r="B863" s="1" t="s">
        <v>120</v>
      </c>
      <c r="C863" t="s">
        <v>868</v>
      </c>
    </row>
    <row r="864" spans="1:3" x14ac:dyDescent="0.25">
      <c r="A864" s="1"/>
      <c r="B864" s="1" t="s">
        <v>121</v>
      </c>
      <c r="C864" t="s">
        <v>869</v>
      </c>
    </row>
    <row r="865" spans="1:3" x14ac:dyDescent="0.25">
      <c r="A865" s="1"/>
      <c r="B865" s="1" t="s">
        <v>122</v>
      </c>
      <c r="C865" t="s">
        <v>870</v>
      </c>
    </row>
    <row r="866" spans="1:3" x14ac:dyDescent="0.25">
      <c r="A866" s="1"/>
      <c r="B866" s="1" t="s">
        <v>123</v>
      </c>
      <c r="C866" t="s">
        <v>871</v>
      </c>
    </row>
    <row r="867" spans="1:3" x14ac:dyDescent="0.25">
      <c r="A867" s="1"/>
      <c r="B867" s="1" t="s">
        <v>124</v>
      </c>
      <c r="C867" t="s">
        <v>869</v>
      </c>
    </row>
    <row r="868" spans="1:3" x14ac:dyDescent="0.25">
      <c r="A868" s="1"/>
      <c r="B868" s="1" t="s">
        <v>58</v>
      </c>
      <c r="C868" t="s">
        <v>872</v>
      </c>
    </row>
    <row r="869" spans="1:3" x14ac:dyDescent="0.25">
      <c r="A869" s="1"/>
      <c r="B869" s="1" t="s">
        <v>59</v>
      </c>
      <c r="C869" t="s">
        <v>873</v>
      </c>
    </row>
    <row r="870" spans="1:3" x14ac:dyDescent="0.25">
      <c r="A870" s="1"/>
      <c r="B870" s="1" t="s">
        <v>60</v>
      </c>
      <c r="C870" t="s">
        <v>869</v>
      </c>
    </row>
    <row r="871" spans="1:3" x14ac:dyDescent="0.25">
      <c r="A871" s="1"/>
      <c r="B871" s="1" t="s">
        <v>125</v>
      </c>
      <c r="C871" t="s">
        <v>874</v>
      </c>
    </row>
    <row r="872" spans="1:3" x14ac:dyDescent="0.25">
      <c r="A872" s="1"/>
      <c r="B872" s="1" t="s">
        <v>126</v>
      </c>
      <c r="C872" t="s">
        <v>875</v>
      </c>
    </row>
    <row r="873" spans="1:3" x14ac:dyDescent="0.25">
      <c r="A873" s="1"/>
      <c r="B873" s="1" t="s">
        <v>127</v>
      </c>
      <c r="C873" t="s">
        <v>876</v>
      </c>
    </row>
    <row r="874" spans="1:3" x14ac:dyDescent="0.25">
      <c r="A874" s="1"/>
      <c r="B874" s="1" t="s">
        <v>128</v>
      </c>
      <c r="C874" t="s">
        <v>877</v>
      </c>
    </row>
    <row r="875" spans="1:3" x14ac:dyDescent="0.25">
      <c r="A875" s="1"/>
      <c r="B875" s="1" t="s">
        <v>129</v>
      </c>
      <c r="C875" t="s">
        <v>878</v>
      </c>
    </row>
    <row r="876" spans="1:3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Q54"/>
  <sheetViews>
    <sheetView workbookViewId="0">
      <selection activeCell="L9" sqref="L9"/>
    </sheetView>
  </sheetViews>
  <sheetFormatPr defaultRowHeight="13.2" x14ac:dyDescent="0.25"/>
  <cols>
    <col min="1" max="1" width="11.77734375" customWidth="1"/>
    <col min="2" max="2" width="10.5546875" customWidth="1"/>
    <col min="3" max="3" width="10.77734375" customWidth="1"/>
    <col min="9" max="10" width="8.88671875" customWidth="1"/>
    <col min="12" max="12" width="10.5546875" customWidth="1"/>
    <col min="13" max="13" width="14.109375" customWidth="1"/>
    <col min="16" max="16" width="15.77734375" customWidth="1"/>
    <col min="17" max="17" width="11.6640625" style="10" bestFit="1" customWidth="1"/>
  </cols>
  <sheetData>
    <row r="1" spans="1:17" x14ac:dyDescent="0.25">
      <c r="A1" s="8" t="s">
        <v>0</v>
      </c>
      <c r="B1" s="8" t="s">
        <v>134</v>
      </c>
      <c r="C1" s="8" t="s">
        <v>901</v>
      </c>
      <c r="D1" s="8" t="s">
        <v>902</v>
      </c>
      <c r="E1" s="8" t="s">
        <v>903</v>
      </c>
      <c r="O1" s="7" t="s">
        <v>134</v>
      </c>
      <c r="P1" s="7" t="s">
        <v>899</v>
      </c>
      <c r="Q1" s="9" t="s">
        <v>905</v>
      </c>
    </row>
    <row r="2" spans="1:17" x14ac:dyDescent="0.25">
      <c r="A2" t="s">
        <v>135</v>
      </c>
      <c r="B2" t="s">
        <v>57</v>
      </c>
      <c r="C2">
        <f>LEN(Geodata[[#This Row],[Column1]])</f>
        <v>9</v>
      </c>
      <c r="D2" t="str">
        <f>MID(Geodata[[#This Row],[Column1]],3,7)</f>
        <v>CL69323</v>
      </c>
      <c r="E2" t="str">
        <f>RIGHT(Geodata[[#This Row],[Column1]],7)</f>
        <v>CL69323</v>
      </c>
      <c r="O2" t="s">
        <v>57</v>
      </c>
      <c r="P2" s="2" t="s">
        <v>898</v>
      </c>
      <c r="Q2" s="10">
        <f>SUMIFS(Volumedata[Vol],Volumedata[INDEX MATCH],O2)</f>
        <v>3008286</v>
      </c>
    </row>
    <row r="3" spans="1:17" x14ac:dyDescent="0.25">
      <c r="A3" t="s">
        <v>136</v>
      </c>
      <c r="B3" t="s">
        <v>57</v>
      </c>
      <c r="C3">
        <f>LEN(Geodata[[#This Row],[Column1]])</f>
        <v>9</v>
      </c>
      <c r="D3" t="str">
        <f>MID(Geodata[[#This Row],[Column1]],3,7)</f>
        <v>CL97995</v>
      </c>
      <c r="E3" t="str">
        <f>RIGHT(Geodata[[#This Row],[Column1]],7)</f>
        <v>CL97995</v>
      </c>
      <c r="O3" t="s">
        <v>54</v>
      </c>
      <c r="P3" s="2" t="s">
        <v>900</v>
      </c>
      <c r="Q3" s="10">
        <f>SUMIFS(Volumedata[Vol],Volumedata[INDEX MATCH],O3)</f>
        <v>880760</v>
      </c>
    </row>
    <row r="4" spans="1:17" x14ac:dyDescent="0.25">
      <c r="A4" t="s">
        <v>137</v>
      </c>
      <c r="B4" t="s">
        <v>54</v>
      </c>
      <c r="C4">
        <f>LEN(Geodata[[#This Row],[Column1]])</f>
        <v>9</v>
      </c>
      <c r="D4" t="str">
        <f>MID(Geodata[[#This Row],[Column1]],3,7)</f>
        <v>CL87299</v>
      </c>
      <c r="E4" t="str">
        <f>RIGHT(Geodata[[#This Row],[Column1]],7)</f>
        <v>CL87299</v>
      </c>
      <c r="O4" t="s">
        <v>56</v>
      </c>
      <c r="P4" s="2" t="s">
        <v>907</v>
      </c>
      <c r="Q4" s="10">
        <f>SUMIFS(Volumedata[Vol],Volumedata[INDEX MATCH],O4)</f>
        <v>562005</v>
      </c>
    </row>
    <row r="5" spans="1:17" x14ac:dyDescent="0.25">
      <c r="A5" t="s">
        <v>138</v>
      </c>
      <c r="B5" t="s">
        <v>57</v>
      </c>
      <c r="C5">
        <f>LEN(Geodata[[#This Row],[Column1]])</f>
        <v>9</v>
      </c>
      <c r="D5" t="str">
        <f>MID(Geodata[[#This Row],[Column1]],3,7)</f>
        <v>CL38496</v>
      </c>
      <c r="E5" t="str">
        <f>RIGHT(Geodata[[#This Row],[Column1]],7)</f>
        <v>CL38496</v>
      </c>
      <c r="O5" t="s">
        <v>55</v>
      </c>
      <c r="P5" s="2" t="s">
        <v>906</v>
      </c>
      <c r="Q5" s="10">
        <f>SUMIFS(Volumedata[Vol],Volumedata[INDEX MATCH],O5)</f>
        <v>425262</v>
      </c>
    </row>
    <row r="6" spans="1:17" x14ac:dyDescent="0.25">
      <c r="A6" t="s">
        <v>139</v>
      </c>
      <c r="B6" t="s">
        <v>54</v>
      </c>
      <c r="C6">
        <f>LEN(Geodata[[#This Row],[Column1]])</f>
        <v>9</v>
      </c>
      <c r="D6" t="str">
        <f>MID(Geodata[[#This Row],[Column1]],3,7)</f>
        <v>CL75562</v>
      </c>
      <c r="E6" t="str">
        <f>RIGHT(Geodata[[#This Row],[Column1]],7)</f>
        <v>CL75562</v>
      </c>
      <c r="M6">
        <v>1</v>
      </c>
      <c r="O6" s="5"/>
      <c r="P6" s="5"/>
      <c r="Q6" s="11">
        <f>SUM(Q2:Q5)</f>
        <v>4876313</v>
      </c>
    </row>
    <row r="7" spans="1:17" x14ac:dyDescent="0.25">
      <c r="A7" t="s">
        <v>140</v>
      </c>
      <c r="B7" t="s">
        <v>57</v>
      </c>
      <c r="C7">
        <f>LEN(Geodata[[#This Row],[Column1]])</f>
        <v>9</v>
      </c>
      <c r="D7" t="str">
        <f>MID(Geodata[[#This Row],[Column1]],3,7)</f>
        <v>CL31601</v>
      </c>
      <c r="E7" t="str">
        <f>RIGHT(Geodata[[#This Row],[Column1]],7)</f>
        <v>CL31601</v>
      </c>
    </row>
    <row r="8" spans="1:17" x14ac:dyDescent="0.25">
      <c r="A8" t="s">
        <v>141</v>
      </c>
      <c r="B8" t="s">
        <v>57</v>
      </c>
      <c r="C8">
        <f>LEN(Geodata[[#This Row],[Column1]])</f>
        <v>9</v>
      </c>
      <c r="D8" t="str">
        <f>MID(Geodata[[#This Row],[Column1]],3,7)</f>
        <v>CL33189</v>
      </c>
      <c r="E8" t="str">
        <f>RIGHT(Geodata[[#This Row],[Column1]],7)</f>
        <v>CL33189</v>
      </c>
    </row>
    <row r="9" spans="1:17" x14ac:dyDescent="0.25">
      <c r="A9" t="s">
        <v>142</v>
      </c>
      <c r="B9" t="s">
        <v>57</v>
      </c>
      <c r="C9">
        <f>LEN(Geodata[[#This Row],[Column1]])</f>
        <v>9</v>
      </c>
      <c r="D9" t="str">
        <f>MID(Geodata[[#This Row],[Column1]],3,7)</f>
        <v>CL22140</v>
      </c>
      <c r="E9" t="str">
        <f>RIGHT(Geodata[[#This Row],[Column1]],7)</f>
        <v>CL22140</v>
      </c>
    </row>
    <row r="10" spans="1:17" x14ac:dyDescent="0.25">
      <c r="A10" t="s">
        <v>143</v>
      </c>
      <c r="B10" t="s">
        <v>56</v>
      </c>
      <c r="C10">
        <f>LEN(Geodata[[#This Row],[Column1]])</f>
        <v>9</v>
      </c>
      <c r="D10" t="str">
        <f>MID(Geodata[[#This Row],[Column1]],3,7)</f>
        <v>CL49960</v>
      </c>
      <c r="E10" t="str">
        <f>RIGHT(Geodata[[#This Row],[Column1]],7)</f>
        <v>CL49960</v>
      </c>
    </row>
    <row r="11" spans="1:17" x14ac:dyDescent="0.25">
      <c r="A11" t="s">
        <v>144</v>
      </c>
      <c r="B11" t="s">
        <v>55</v>
      </c>
      <c r="C11">
        <f>LEN(Geodata[[#This Row],[Column1]])</f>
        <v>9</v>
      </c>
      <c r="D11" t="str">
        <f>MID(Geodata[[#This Row],[Column1]],3,7)</f>
        <v>CL43946</v>
      </c>
      <c r="E11" t="str">
        <f>RIGHT(Geodata[[#This Row],[Column1]],7)</f>
        <v>CL43946</v>
      </c>
    </row>
    <row r="12" spans="1:17" x14ac:dyDescent="0.25">
      <c r="A12" t="s">
        <v>145</v>
      </c>
      <c r="B12" t="s">
        <v>57</v>
      </c>
      <c r="C12">
        <f>LEN(Geodata[[#This Row],[Column1]])</f>
        <v>9</v>
      </c>
      <c r="D12" t="str">
        <f>MID(Geodata[[#This Row],[Column1]],3,7)</f>
        <v>CL37714</v>
      </c>
      <c r="E12" t="str">
        <f>RIGHT(Geodata[[#This Row],[Column1]],7)</f>
        <v>CL37714</v>
      </c>
    </row>
    <row r="13" spans="1:17" x14ac:dyDescent="0.25">
      <c r="A13" t="s">
        <v>146</v>
      </c>
      <c r="B13" t="s">
        <v>56</v>
      </c>
      <c r="C13">
        <f>LEN(Geodata[[#This Row],[Column1]])</f>
        <v>9</v>
      </c>
      <c r="D13" t="str">
        <f>MID(Geodata[[#This Row],[Column1]],3,7)</f>
        <v>CL75274</v>
      </c>
      <c r="E13" t="str">
        <f>RIGHT(Geodata[[#This Row],[Column1]],7)</f>
        <v>CL75274</v>
      </c>
    </row>
    <row r="14" spans="1:17" x14ac:dyDescent="0.25">
      <c r="A14" t="s">
        <v>147</v>
      </c>
      <c r="B14" t="s">
        <v>57</v>
      </c>
      <c r="C14">
        <f>LEN(Geodata[[#This Row],[Column1]])</f>
        <v>9</v>
      </c>
      <c r="D14" t="str">
        <f>MID(Geodata[[#This Row],[Column1]],3,7)</f>
        <v>CL61534</v>
      </c>
      <c r="E14" t="str">
        <f>RIGHT(Geodata[[#This Row],[Column1]],7)</f>
        <v>CL61534</v>
      </c>
    </row>
    <row r="15" spans="1:17" x14ac:dyDescent="0.25">
      <c r="A15" t="s">
        <v>148</v>
      </c>
      <c r="B15" t="s">
        <v>55</v>
      </c>
      <c r="C15">
        <f>LEN(Geodata[[#This Row],[Column1]])</f>
        <v>9</v>
      </c>
      <c r="D15" t="str">
        <f>MID(Geodata[[#This Row],[Column1]],3,7)</f>
        <v>CL85641</v>
      </c>
      <c r="E15" t="str">
        <f>RIGHT(Geodata[[#This Row],[Column1]],7)</f>
        <v>CL85641</v>
      </c>
    </row>
    <row r="16" spans="1:17" x14ac:dyDescent="0.25">
      <c r="A16" t="s">
        <v>149</v>
      </c>
      <c r="B16" t="s">
        <v>57</v>
      </c>
      <c r="C16">
        <f>LEN(Geodata[[#This Row],[Column1]])</f>
        <v>9</v>
      </c>
      <c r="D16" t="str">
        <f>MID(Geodata[[#This Row],[Column1]],3,7)</f>
        <v>CL46663</v>
      </c>
      <c r="E16" t="str">
        <f>RIGHT(Geodata[[#This Row],[Column1]],7)</f>
        <v>CL46663</v>
      </c>
    </row>
    <row r="17" spans="1:5" x14ac:dyDescent="0.25">
      <c r="A17" t="s">
        <v>150</v>
      </c>
      <c r="B17" t="s">
        <v>57</v>
      </c>
      <c r="C17">
        <f>LEN(Geodata[[#This Row],[Column1]])</f>
        <v>9</v>
      </c>
      <c r="D17" t="str">
        <f>MID(Geodata[[#This Row],[Column1]],3,7)</f>
        <v>CL17270</v>
      </c>
      <c r="E17" t="str">
        <f>RIGHT(Geodata[[#This Row],[Column1]],7)</f>
        <v>CL17270</v>
      </c>
    </row>
    <row r="18" spans="1:5" x14ac:dyDescent="0.25">
      <c r="A18" t="s">
        <v>151</v>
      </c>
      <c r="B18" t="s">
        <v>57</v>
      </c>
      <c r="C18">
        <f>LEN(Geodata[[#This Row],[Column1]])</f>
        <v>9</v>
      </c>
      <c r="D18" t="str">
        <f>MID(Geodata[[#This Row],[Column1]],3,7)</f>
        <v>CL57593</v>
      </c>
      <c r="E18" t="str">
        <f>RIGHT(Geodata[[#This Row],[Column1]],7)</f>
        <v>CL57593</v>
      </c>
    </row>
    <row r="19" spans="1:5" x14ac:dyDescent="0.25">
      <c r="A19" t="s">
        <v>152</v>
      </c>
      <c r="B19" t="s">
        <v>57</v>
      </c>
      <c r="C19">
        <f>LEN(Geodata[[#This Row],[Column1]])</f>
        <v>9</v>
      </c>
      <c r="D19" t="str">
        <f>MID(Geodata[[#This Row],[Column1]],3,7)</f>
        <v>CL96680</v>
      </c>
      <c r="E19" t="str">
        <f>RIGHT(Geodata[[#This Row],[Column1]],7)</f>
        <v>CL96680</v>
      </c>
    </row>
    <row r="20" spans="1:5" x14ac:dyDescent="0.25">
      <c r="A20" t="s">
        <v>153</v>
      </c>
      <c r="B20" t="s">
        <v>57</v>
      </c>
      <c r="C20">
        <f>LEN(Geodata[[#This Row],[Column1]])</f>
        <v>9</v>
      </c>
      <c r="D20" t="str">
        <f>MID(Geodata[[#This Row],[Column1]],3,7)</f>
        <v>CL79204</v>
      </c>
      <c r="E20" t="str">
        <f>RIGHT(Geodata[[#This Row],[Column1]],7)</f>
        <v>CL79204</v>
      </c>
    </row>
    <row r="21" spans="1:5" x14ac:dyDescent="0.25">
      <c r="A21" t="s">
        <v>154</v>
      </c>
      <c r="B21" t="s">
        <v>57</v>
      </c>
      <c r="C21">
        <f>LEN(Geodata[[#This Row],[Column1]])</f>
        <v>9</v>
      </c>
      <c r="D21" t="str">
        <f>MID(Geodata[[#This Row],[Column1]],3,7)</f>
        <v>CL83029</v>
      </c>
      <c r="E21" t="str">
        <f>RIGHT(Geodata[[#This Row],[Column1]],7)</f>
        <v>CL83029</v>
      </c>
    </row>
    <row r="22" spans="1:5" x14ac:dyDescent="0.25">
      <c r="A22" t="s">
        <v>155</v>
      </c>
      <c r="B22" t="s">
        <v>55</v>
      </c>
      <c r="C22">
        <f>LEN(Geodata[[#This Row],[Column1]])</f>
        <v>9</v>
      </c>
      <c r="D22" t="str">
        <f>MID(Geodata[[#This Row],[Column1]],3,7)</f>
        <v>CL22675</v>
      </c>
      <c r="E22" t="str">
        <f>RIGHT(Geodata[[#This Row],[Column1]],7)</f>
        <v>CL22675</v>
      </c>
    </row>
    <row r="23" spans="1:5" x14ac:dyDescent="0.25">
      <c r="A23" t="s">
        <v>156</v>
      </c>
      <c r="B23" t="s">
        <v>56</v>
      </c>
      <c r="C23">
        <f>LEN(Geodata[[#This Row],[Column1]])</f>
        <v>9</v>
      </c>
      <c r="D23" t="str">
        <f>MID(Geodata[[#This Row],[Column1]],3,7)</f>
        <v>CL83083</v>
      </c>
      <c r="E23" t="str">
        <f>RIGHT(Geodata[[#This Row],[Column1]],7)</f>
        <v>CL83083</v>
      </c>
    </row>
    <row r="24" spans="1:5" x14ac:dyDescent="0.25">
      <c r="A24" t="s">
        <v>157</v>
      </c>
      <c r="B24" t="s">
        <v>55</v>
      </c>
      <c r="C24">
        <f>LEN(Geodata[[#This Row],[Column1]])</f>
        <v>9</v>
      </c>
      <c r="D24" t="str">
        <f>MID(Geodata[[#This Row],[Column1]],3,7)</f>
        <v>CL36191</v>
      </c>
      <c r="E24" t="str">
        <f>RIGHT(Geodata[[#This Row],[Column1]],7)</f>
        <v>CL36191</v>
      </c>
    </row>
    <row r="25" spans="1:5" x14ac:dyDescent="0.25">
      <c r="A25" t="s">
        <v>158</v>
      </c>
      <c r="B25" t="s">
        <v>55</v>
      </c>
      <c r="C25">
        <f>LEN(Geodata[[#This Row],[Column1]])</f>
        <v>9</v>
      </c>
      <c r="D25" t="str">
        <f>MID(Geodata[[#This Row],[Column1]],3,7)</f>
        <v>CL81431</v>
      </c>
      <c r="E25" t="str">
        <f>RIGHT(Geodata[[#This Row],[Column1]],7)</f>
        <v>CL81431</v>
      </c>
    </row>
    <row r="26" spans="1:5" x14ac:dyDescent="0.25">
      <c r="A26" t="s">
        <v>159</v>
      </c>
      <c r="B26" t="s">
        <v>56</v>
      </c>
      <c r="C26">
        <f>LEN(Geodata[[#This Row],[Column1]])</f>
        <v>9</v>
      </c>
      <c r="D26" t="str">
        <f>MID(Geodata[[#This Row],[Column1]],3,7)</f>
        <v>CL96487</v>
      </c>
      <c r="E26" t="str">
        <f>RIGHT(Geodata[[#This Row],[Column1]],7)</f>
        <v>CL96487</v>
      </c>
    </row>
    <row r="27" spans="1:5" x14ac:dyDescent="0.25">
      <c r="A27" t="s">
        <v>160</v>
      </c>
      <c r="B27" t="s">
        <v>57</v>
      </c>
      <c r="C27">
        <f>LEN(Geodata[[#This Row],[Column1]])</f>
        <v>9</v>
      </c>
      <c r="D27" t="str">
        <f>MID(Geodata[[#This Row],[Column1]],3,7)</f>
        <v>CL52426</v>
      </c>
      <c r="E27" t="str">
        <f>RIGHT(Geodata[[#This Row],[Column1]],7)</f>
        <v>CL52426</v>
      </c>
    </row>
    <row r="28" spans="1:5" x14ac:dyDescent="0.25">
      <c r="A28" t="s">
        <v>161</v>
      </c>
      <c r="B28" t="s">
        <v>57</v>
      </c>
      <c r="C28">
        <f>LEN(Geodata[[#This Row],[Column1]])</f>
        <v>9</v>
      </c>
      <c r="D28" t="str">
        <f>MID(Geodata[[#This Row],[Column1]],3,7)</f>
        <v>CL64939</v>
      </c>
      <c r="E28" t="str">
        <f>RIGHT(Geodata[[#This Row],[Column1]],7)</f>
        <v>CL64939</v>
      </c>
    </row>
    <row r="29" spans="1:5" x14ac:dyDescent="0.25">
      <c r="A29" t="s">
        <v>162</v>
      </c>
      <c r="B29" t="s">
        <v>57</v>
      </c>
      <c r="C29">
        <f>LEN(Geodata[[#This Row],[Column1]])</f>
        <v>9</v>
      </c>
      <c r="D29" t="str">
        <f>MID(Geodata[[#This Row],[Column1]],3,7)</f>
        <v>CL50651</v>
      </c>
      <c r="E29" t="str">
        <f>RIGHT(Geodata[[#This Row],[Column1]],7)</f>
        <v>CL50651</v>
      </c>
    </row>
    <row r="30" spans="1:5" x14ac:dyDescent="0.25">
      <c r="A30" t="s">
        <v>163</v>
      </c>
      <c r="B30" t="s">
        <v>57</v>
      </c>
      <c r="C30">
        <f>LEN(Geodata[[#This Row],[Column1]])</f>
        <v>9</v>
      </c>
      <c r="D30" t="str">
        <f>MID(Geodata[[#This Row],[Column1]],3,7)</f>
        <v>CL13213</v>
      </c>
      <c r="E30" t="str">
        <f>RIGHT(Geodata[[#This Row],[Column1]],7)</f>
        <v>CL13213</v>
      </c>
    </row>
    <row r="31" spans="1:5" x14ac:dyDescent="0.25">
      <c r="A31" t="s">
        <v>164</v>
      </c>
      <c r="B31" t="s">
        <v>54</v>
      </c>
      <c r="C31">
        <f>LEN(Geodata[[#This Row],[Column1]])</f>
        <v>9</v>
      </c>
      <c r="D31" t="str">
        <f>MID(Geodata[[#This Row],[Column1]],3,7)</f>
        <v>CL90358</v>
      </c>
      <c r="E31" t="str">
        <f>RIGHT(Geodata[[#This Row],[Column1]],7)</f>
        <v>CL90358</v>
      </c>
    </row>
    <row r="32" spans="1:5" x14ac:dyDescent="0.25">
      <c r="A32" t="s">
        <v>165</v>
      </c>
      <c r="B32" t="s">
        <v>54</v>
      </c>
      <c r="C32">
        <f>LEN(Geodata[[#This Row],[Column1]])</f>
        <v>9</v>
      </c>
      <c r="D32" t="str">
        <f>MID(Geodata[[#This Row],[Column1]],3,7)</f>
        <v>CL71409</v>
      </c>
      <c r="E32" t="str">
        <f>RIGHT(Geodata[[#This Row],[Column1]],7)</f>
        <v>CL71409</v>
      </c>
    </row>
    <row r="33" spans="1:5" x14ac:dyDescent="0.25">
      <c r="A33" t="s">
        <v>166</v>
      </c>
      <c r="B33" t="s">
        <v>56</v>
      </c>
      <c r="C33">
        <f>LEN(Geodata[[#This Row],[Column1]])</f>
        <v>9</v>
      </c>
      <c r="D33" t="str">
        <f>MID(Geodata[[#This Row],[Column1]],3,7)</f>
        <v>CL24510</v>
      </c>
      <c r="E33" t="str">
        <f>RIGHT(Geodata[[#This Row],[Column1]],7)</f>
        <v>CL24510</v>
      </c>
    </row>
    <row r="34" spans="1:5" x14ac:dyDescent="0.25">
      <c r="A34" t="s">
        <v>167</v>
      </c>
      <c r="B34" t="s">
        <v>56</v>
      </c>
      <c r="C34">
        <f>LEN(Geodata[[#This Row],[Column1]])</f>
        <v>9</v>
      </c>
      <c r="D34" t="str">
        <f>MID(Geodata[[#This Row],[Column1]],3,7)</f>
        <v>CL95487</v>
      </c>
      <c r="E34" t="str">
        <f>RIGHT(Geodata[[#This Row],[Column1]],7)</f>
        <v>CL95487</v>
      </c>
    </row>
    <row r="35" spans="1:5" x14ac:dyDescent="0.25">
      <c r="A35" t="s">
        <v>168</v>
      </c>
      <c r="B35" t="s">
        <v>55</v>
      </c>
      <c r="C35">
        <f>LEN(Geodata[[#This Row],[Column1]])</f>
        <v>9</v>
      </c>
      <c r="D35" t="str">
        <f>MID(Geodata[[#This Row],[Column1]],3,7)</f>
        <v>CL23634</v>
      </c>
      <c r="E35" t="str">
        <f>RIGHT(Geodata[[#This Row],[Column1]],7)</f>
        <v>CL23634</v>
      </c>
    </row>
    <row r="36" spans="1:5" x14ac:dyDescent="0.25">
      <c r="A36" t="s">
        <v>169</v>
      </c>
      <c r="B36" t="s">
        <v>57</v>
      </c>
      <c r="C36">
        <f>LEN(Geodata[[#This Row],[Column1]])</f>
        <v>9</v>
      </c>
      <c r="D36" t="str">
        <f>MID(Geodata[[#This Row],[Column1]],3,7)</f>
        <v>CL50297</v>
      </c>
      <c r="E36" t="str">
        <f>RIGHT(Geodata[[#This Row],[Column1]],7)</f>
        <v>CL50297</v>
      </c>
    </row>
    <row r="37" spans="1:5" x14ac:dyDescent="0.25">
      <c r="A37" t="s">
        <v>170</v>
      </c>
      <c r="B37" t="s">
        <v>56</v>
      </c>
      <c r="C37">
        <f>LEN(Geodata[[#This Row],[Column1]])</f>
        <v>9</v>
      </c>
      <c r="D37" t="str">
        <f>MID(Geodata[[#This Row],[Column1]],3,7)</f>
        <v>CL35993</v>
      </c>
      <c r="E37" t="str">
        <f>RIGHT(Geodata[[#This Row],[Column1]],7)</f>
        <v>CL35993</v>
      </c>
    </row>
    <row r="38" spans="1:5" x14ac:dyDescent="0.25">
      <c r="A38" t="s">
        <v>171</v>
      </c>
      <c r="B38" t="s">
        <v>56</v>
      </c>
      <c r="C38">
        <f>LEN(Geodata[[#This Row],[Column1]])</f>
        <v>9</v>
      </c>
      <c r="D38" t="str">
        <f>MID(Geodata[[#This Row],[Column1]],3,7)</f>
        <v>CL60563</v>
      </c>
      <c r="E38" t="str">
        <f>RIGHT(Geodata[[#This Row],[Column1]],7)</f>
        <v>CL60563</v>
      </c>
    </row>
    <row r="39" spans="1:5" x14ac:dyDescent="0.25">
      <c r="A39" t="s">
        <v>172</v>
      </c>
      <c r="B39" t="s">
        <v>55</v>
      </c>
      <c r="C39">
        <f>LEN(Geodata[[#This Row],[Column1]])</f>
        <v>9</v>
      </c>
      <c r="D39" t="str">
        <f>MID(Geodata[[#This Row],[Column1]],3,7)</f>
        <v>CL11420</v>
      </c>
      <c r="E39" t="str">
        <f>RIGHT(Geodata[[#This Row],[Column1]],7)</f>
        <v>CL11420</v>
      </c>
    </row>
    <row r="40" spans="1:5" x14ac:dyDescent="0.25">
      <c r="A40" t="s">
        <v>173</v>
      </c>
      <c r="B40" t="s">
        <v>54</v>
      </c>
      <c r="C40">
        <f>LEN(Geodata[[#This Row],[Column1]])</f>
        <v>9</v>
      </c>
      <c r="D40" t="str">
        <f>MID(Geodata[[#This Row],[Column1]],3,7)</f>
        <v>CL13257</v>
      </c>
      <c r="E40" t="str">
        <f>RIGHT(Geodata[[#This Row],[Column1]],7)</f>
        <v>CL13257</v>
      </c>
    </row>
    <row r="41" spans="1:5" x14ac:dyDescent="0.25">
      <c r="A41" t="s">
        <v>174</v>
      </c>
      <c r="B41" t="s">
        <v>57</v>
      </c>
      <c r="C41">
        <f>LEN(Geodata[[#This Row],[Column1]])</f>
        <v>9</v>
      </c>
      <c r="D41" t="str">
        <f>MID(Geodata[[#This Row],[Column1]],3,7)</f>
        <v>CL94846</v>
      </c>
      <c r="E41" t="str">
        <f>RIGHT(Geodata[[#This Row],[Column1]],7)</f>
        <v>CL94846</v>
      </c>
    </row>
    <row r="42" spans="1:5" x14ac:dyDescent="0.25">
      <c r="A42" t="s">
        <v>175</v>
      </c>
      <c r="B42" t="s">
        <v>54</v>
      </c>
      <c r="C42">
        <f>LEN(Geodata[[#This Row],[Column1]])</f>
        <v>9</v>
      </c>
      <c r="D42" t="str">
        <f>MID(Geodata[[#This Row],[Column1]],3,7)</f>
        <v>CL87149</v>
      </c>
      <c r="E42" t="str">
        <f>RIGHT(Geodata[[#This Row],[Column1]],7)</f>
        <v>CL87149</v>
      </c>
    </row>
    <row r="43" spans="1:5" x14ac:dyDescent="0.25">
      <c r="A43" t="s">
        <v>176</v>
      </c>
      <c r="B43" t="s">
        <v>55</v>
      </c>
      <c r="C43">
        <f>LEN(Geodata[[#This Row],[Column1]])</f>
        <v>9</v>
      </c>
      <c r="D43" t="str">
        <f>MID(Geodata[[#This Row],[Column1]],3,7)</f>
        <v>CL49900</v>
      </c>
      <c r="E43" t="str">
        <f>RIGHT(Geodata[[#This Row],[Column1]],7)</f>
        <v>CL49900</v>
      </c>
    </row>
    <row r="44" spans="1:5" x14ac:dyDescent="0.25">
      <c r="A44" t="s">
        <v>177</v>
      </c>
      <c r="B44" t="s">
        <v>54</v>
      </c>
      <c r="C44">
        <f>LEN(Geodata[[#This Row],[Column1]])</f>
        <v>9</v>
      </c>
      <c r="D44" t="str">
        <f>MID(Geodata[[#This Row],[Column1]],3,7)</f>
        <v>CL29380</v>
      </c>
      <c r="E44" t="str">
        <f>RIGHT(Geodata[[#This Row],[Column1]],7)</f>
        <v>CL29380</v>
      </c>
    </row>
    <row r="45" spans="1:5" x14ac:dyDescent="0.25">
      <c r="A45" t="s">
        <v>178</v>
      </c>
      <c r="B45" t="s">
        <v>55</v>
      </c>
      <c r="C45">
        <f>LEN(Geodata[[#This Row],[Column1]])</f>
        <v>9</v>
      </c>
      <c r="D45" t="str">
        <f>MID(Geodata[[#This Row],[Column1]],3,7)</f>
        <v>CL37879</v>
      </c>
      <c r="E45" t="str">
        <f>RIGHT(Geodata[[#This Row],[Column1]],7)</f>
        <v>CL37879</v>
      </c>
    </row>
    <row r="46" spans="1:5" x14ac:dyDescent="0.25">
      <c r="A46" t="s">
        <v>179</v>
      </c>
      <c r="B46" t="s">
        <v>56</v>
      </c>
      <c r="C46">
        <f>LEN(Geodata[[#This Row],[Column1]])</f>
        <v>9</v>
      </c>
      <c r="D46" t="str">
        <f>MID(Geodata[[#This Row],[Column1]],3,7)</f>
        <v>CL55399</v>
      </c>
      <c r="E46" t="str">
        <f>RIGHT(Geodata[[#This Row],[Column1]],7)</f>
        <v>CL55399</v>
      </c>
    </row>
    <row r="47" spans="1:5" x14ac:dyDescent="0.25">
      <c r="A47" t="s">
        <v>180</v>
      </c>
      <c r="B47" t="s">
        <v>56</v>
      </c>
      <c r="C47">
        <f>LEN(Geodata[[#This Row],[Column1]])</f>
        <v>9</v>
      </c>
      <c r="D47" t="str">
        <f>MID(Geodata[[#This Row],[Column1]],3,7)</f>
        <v>CL44634</v>
      </c>
      <c r="E47" t="str">
        <f>RIGHT(Geodata[[#This Row],[Column1]],7)</f>
        <v>CL44634</v>
      </c>
    </row>
    <row r="48" spans="1:5" x14ac:dyDescent="0.25">
      <c r="A48" t="s">
        <v>181</v>
      </c>
      <c r="B48" t="s">
        <v>55</v>
      </c>
      <c r="C48">
        <f>LEN(Geodata[[#This Row],[Column1]])</f>
        <v>9</v>
      </c>
      <c r="D48" t="str">
        <f>MID(Geodata[[#This Row],[Column1]],3,7)</f>
        <v>CL67438</v>
      </c>
      <c r="E48" t="str">
        <f>RIGHT(Geodata[[#This Row],[Column1]],7)</f>
        <v>CL67438</v>
      </c>
    </row>
    <row r="49" spans="1:5" x14ac:dyDescent="0.25">
      <c r="A49" t="s">
        <v>182</v>
      </c>
      <c r="B49" t="s">
        <v>56</v>
      </c>
      <c r="C49">
        <f>LEN(Geodata[[#This Row],[Column1]])</f>
        <v>9</v>
      </c>
      <c r="D49" t="str">
        <f>MID(Geodata[[#This Row],[Column1]],3,7)</f>
        <v>CL79103</v>
      </c>
      <c r="E49" t="str">
        <f>RIGHT(Geodata[[#This Row],[Column1]],7)</f>
        <v>CL79103</v>
      </c>
    </row>
    <row r="50" spans="1:5" x14ac:dyDescent="0.25">
      <c r="A50" t="s">
        <v>183</v>
      </c>
      <c r="B50" t="s">
        <v>56</v>
      </c>
      <c r="C50">
        <f>LEN(Geodata[[#This Row],[Column1]])</f>
        <v>9</v>
      </c>
      <c r="D50" t="str">
        <f>MID(Geodata[[#This Row],[Column1]],3,7)</f>
        <v>CL99768</v>
      </c>
      <c r="E50" t="str">
        <f>RIGHT(Geodata[[#This Row],[Column1]],7)</f>
        <v>CL99768</v>
      </c>
    </row>
    <row r="51" spans="1:5" x14ac:dyDescent="0.25">
      <c r="A51" t="s">
        <v>184</v>
      </c>
      <c r="B51" t="s">
        <v>55</v>
      </c>
      <c r="C51">
        <f>LEN(Geodata[[#This Row],[Column1]])</f>
        <v>9</v>
      </c>
      <c r="D51" t="str">
        <f>MID(Geodata[[#This Row],[Column1]],3,7)</f>
        <v>CL28683</v>
      </c>
      <c r="E51" t="str">
        <f>RIGHT(Geodata[[#This Row],[Column1]],7)</f>
        <v>CL28683</v>
      </c>
    </row>
    <row r="52" spans="1:5" x14ac:dyDescent="0.25">
      <c r="A52" t="s">
        <v>185</v>
      </c>
      <c r="B52" t="s">
        <v>56</v>
      </c>
      <c r="C52">
        <f>LEN(Geodata[[#This Row],[Column1]])</f>
        <v>9</v>
      </c>
      <c r="D52" t="str">
        <f>MID(Geodata[[#This Row],[Column1]],3,7)</f>
        <v>CL99496</v>
      </c>
      <c r="E52" t="str">
        <f>RIGHT(Geodata[[#This Row],[Column1]],7)</f>
        <v>CL99496</v>
      </c>
    </row>
    <row r="53" spans="1:5" x14ac:dyDescent="0.25">
      <c r="A53" t="s">
        <v>186</v>
      </c>
      <c r="B53" t="s">
        <v>54</v>
      </c>
      <c r="C53">
        <f>LEN(Geodata[[#This Row],[Column1]])</f>
        <v>9</v>
      </c>
      <c r="D53" t="str">
        <f>MID(Geodata[[#This Row],[Column1]],3,7)</f>
        <v>CL92654</v>
      </c>
      <c r="E53" t="str">
        <f>RIGHT(Geodata[[#This Row],[Column1]],7)</f>
        <v>CL92654</v>
      </c>
    </row>
    <row r="54" spans="1:5" x14ac:dyDescent="0.25">
      <c r="A54" t="s">
        <v>187</v>
      </c>
      <c r="B54" t="s">
        <v>56</v>
      </c>
      <c r="C54">
        <f>LEN(Geodata[[#This Row],[Column1]])</f>
        <v>9</v>
      </c>
      <c r="D54" t="str">
        <f>MID(Geodata[[#This Row],[Column1]],3,7)</f>
        <v>CL82440</v>
      </c>
      <c r="E54" t="str">
        <f>RIGHT(Geodata[[#This Row],[Column1]],7)</f>
        <v>CL82440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4BC4-CC40-4659-A0D3-B29CC8AE1ACF}">
  <dimension ref="A1:B54"/>
  <sheetViews>
    <sheetView workbookViewId="0">
      <selection activeCell="A11" sqref="A11:XFD11"/>
    </sheetView>
  </sheetViews>
  <sheetFormatPr defaultRowHeight="13.2" x14ac:dyDescent="0.25"/>
  <cols>
    <col min="1" max="1" width="11.77734375" customWidth="1"/>
    <col min="2" max="2" width="15.5546875" customWidth="1"/>
    <col min="3" max="3" width="8" customWidth="1"/>
  </cols>
  <sheetData>
    <row r="1" spans="1:2" x14ac:dyDescent="0.25">
      <c r="A1" t="s">
        <v>0</v>
      </c>
      <c r="B1" t="s">
        <v>134</v>
      </c>
    </row>
    <row r="2" spans="1:2" x14ac:dyDescent="0.25">
      <c r="A2" t="s">
        <v>135</v>
      </c>
      <c r="B2" t="s">
        <v>57</v>
      </c>
    </row>
    <row r="3" spans="1:2" x14ac:dyDescent="0.25">
      <c r="A3" t="s">
        <v>136</v>
      </c>
      <c r="B3" t="s">
        <v>57</v>
      </c>
    </row>
    <row r="4" spans="1:2" x14ac:dyDescent="0.25">
      <c r="A4" t="s">
        <v>137</v>
      </c>
      <c r="B4" t="s">
        <v>54</v>
      </c>
    </row>
    <row r="5" spans="1:2" x14ac:dyDescent="0.25">
      <c r="A5" t="s">
        <v>138</v>
      </c>
      <c r="B5" t="s">
        <v>57</v>
      </c>
    </row>
    <row r="6" spans="1:2" x14ac:dyDescent="0.25">
      <c r="A6" t="s">
        <v>139</v>
      </c>
      <c r="B6" t="s">
        <v>54</v>
      </c>
    </row>
    <row r="7" spans="1:2" x14ac:dyDescent="0.25">
      <c r="A7" t="s">
        <v>140</v>
      </c>
      <c r="B7" t="s">
        <v>57</v>
      </c>
    </row>
    <row r="8" spans="1:2" x14ac:dyDescent="0.25">
      <c r="A8" t="s">
        <v>141</v>
      </c>
      <c r="B8" t="s">
        <v>57</v>
      </c>
    </row>
    <row r="9" spans="1:2" x14ac:dyDescent="0.25">
      <c r="A9" t="s">
        <v>142</v>
      </c>
      <c r="B9" t="s">
        <v>57</v>
      </c>
    </row>
    <row r="10" spans="1:2" x14ac:dyDescent="0.25">
      <c r="A10" t="s">
        <v>143</v>
      </c>
      <c r="B10" t="s">
        <v>56</v>
      </c>
    </row>
    <row r="11" spans="1:2" x14ac:dyDescent="0.25">
      <c r="A11" t="s">
        <v>144</v>
      </c>
      <c r="B11" t="s">
        <v>55</v>
      </c>
    </row>
    <row r="12" spans="1:2" x14ac:dyDescent="0.25">
      <c r="A12" t="s">
        <v>145</v>
      </c>
      <c r="B12" t="s">
        <v>57</v>
      </c>
    </row>
    <row r="13" spans="1:2" x14ac:dyDescent="0.25">
      <c r="A13" t="s">
        <v>146</v>
      </c>
      <c r="B13" t="s">
        <v>56</v>
      </c>
    </row>
    <row r="14" spans="1:2" x14ac:dyDescent="0.25">
      <c r="A14" t="s">
        <v>147</v>
      </c>
      <c r="B14" t="s">
        <v>57</v>
      </c>
    </row>
    <row r="15" spans="1:2" x14ac:dyDescent="0.25">
      <c r="A15" t="s">
        <v>148</v>
      </c>
      <c r="B15" t="s">
        <v>55</v>
      </c>
    </row>
    <row r="16" spans="1:2" x14ac:dyDescent="0.25">
      <c r="A16" t="s">
        <v>149</v>
      </c>
      <c r="B16" t="s">
        <v>57</v>
      </c>
    </row>
    <row r="17" spans="1:2" x14ac:dyDescent="0.25">
      <c r="A17" t="s">
        <v>150</v>
      </c>
      <c r="B17" t="s">
        <v>57</v>
      </c>
    </row>
    <row r="18" spans="1:2" x14ac:dyDescent="0.25">
      <c r="A18" t="s">
        <v>151</v>
      </c>
      <c r="B18" t="s">
        <v>57</v>
      </c>
    </row>
    <row r="19" spans="1:2" x14ac:dyDescent="0.25">
      <c r="A19" t="s">
        <v>152</v>
      </c>
      <c r="B19" t="s">
        <v>57</v>
      </c>
    </row>
    <row r="20" spans="1:2" x14ac:dyDescent="0.25">
      <c r="A20" t="s">
        <v>153</v>
      </c>
      <c r="B20" t="s">
        <v>57</v>
      </c>
    </row>
    <row r="21" spans="1:2" x14ac:dyDescent="0.25">
      <c r="A21" t="s">
        <v>154</v>
      </c>
      <c r="B21" t="s">
        <v>57</v>
      </c>
    </row>
    <row r="22" spans="1:2" x14ac:dyDescent="0.25">
      <c r="A22" t="s">
        <v>155</v>
      </c>
      <c r="B22" t="s">
        <v>55</v>
      </c>
    </row>
    <row r="23" spans="1:2" x14ac:dyDescent="0.25">
      <c r="A23" t="s">
        <v>156</v>
      </c>
      <c r="B23" t="s">
        <v>56</v>
      </c>
    </row>
    <row r="24" spans="1:2" x14ac:dyDescent="0.25">
      <c r="A24" t="s">
        <v>157</v>
      </c>
      <c r="B24" t="s">
        <v>55</v>
      </c>
    </row>
    <row r="25" spans="1:2" x14ac:dyDescent="0.25">
      <c r="A25" t="s">
        <v>158</v>
      </c>
      <c r="B25" t="s">
        <v>55</v>
      </c>
    </row>
    <row r="26" spans="1:2" x14ac:dyDescent="0.25">
      <c r="A26" t="s">
        <v>159</v>
      </c>
      <c r="B26" t="s">
        <v>56</v>
      </c>
    </row>
    <row r="27" spans="1:2" x14ac:dyDescent="0.25">
      <c r="A27" t="s">
        <v>160</v>
      </c>
      <c r="B27" t="s">
        <v>57</v>
      </c>
    </row>
    <row r="28" spans="1:2" x14ac:dyDescent="0.25">
      <c r="A28" t="s">
        <v>161</v>
      </c>
      <c r="B28" t="s">
        <v>57</v>
      </c>
    </row>
    <row r="29" spans="1:2" x14ac:dyDescent="0.25">
      <c r="A29" t="s">
        <v>162</v>
      </c>
      <c r="B29" t="s">
        <v>57</v>
      </c>
    </row>
    <row r="30" spans="1:2" x14ac:dyDescent="0.25">
      <c r="A30" t="s">
        <v>163</v>
      </c>
      <c r="B30" t="s">
        <v>57</v>
      </c>
    </row>
    <row r="31" spans="1:2" x14ac:dyDescent="0.25">
      <c r="A31" t="s">
        <v>164</v>
      </c>
      <c r="B31" t="s">
        <v>54</v>
      </c>
    </row>
    <row r="32" spans="1:2" x14ac:dyDescent="0.25">
      <c r="A32" t="s">
        <v>165</v>
      </c>
      <c r="B32" t="s">
        <v>54</v>
      </c>
    </row>
    <row r="33" spans="1:2" x14ac:dyDescent="0.25">
      <c r="A33" t="s">
        <v>166</v>
      </c>
      <c r="B33" t="s">
        <v>56</v>
      </c>
    </row>
    <row r="34" spans="1:2" x14ac:dyDescent="0.25">
      <c r="A34" t="s">
        <v>167</v>
      </c>
      <c r="B34" t="s">
        <v>56</v>
      </c>
    </row>
    <row r="35" spans="1:2" x14ac:dyDescent="0.25">
      <c r="A35" t="s">
        <v>168</v>
      </c>
      <c r="B35" t="s">
        <v>55</v>
      </c>
    </row>
    <row r="36" spans="1:2" x14ac:dyDescent="0.25">
      <c r="A36" t="s">
        <v>169</v>
      </c>
      <c r="B36" t="s">
        <v>57</v>
      </c>
    </row>
    <row r="37" spans="1:2" x14ac:dyDescent="0.25">
      <c r="A37" t="s">
        <v>170</v>
      </c>
      <c r="B37" t="s">
        <v>56</v>
      </c>
    </row>
    <row r="38" spans="1:2" x14ac:dyDescent="0.25">
      <c r="A38" t="s">
        <v>171</v>
      </c>
      <c r="B38" t="s">
        <v>56</v>
      </c>
    </row>
    <row r="39" spans="1:2" x14ac:dyDescent="0.25">
      <c r="A39" t="s">
        <v>172</v>
      </c>
      <c r="B39" t="s">
        <v>55</v>
      </c>
    </row>
    <row r="40" spans="1:2" x14ac:dyDescent="0.25">
      <c r="A40" t="s">
        <v>173</v>
      </c>
      <c r="B40" t="s">
        <v>54</v>
      </c>
    </row>
    <row r="41" spans="1:2" x14ac:dyDescent="0.25">
      <c r="A41" t="s">
        <v>174</v>
      </c>
      <c r="B41" t="s">
        <v>57</v>
      </c>
    </row>
    <row r="42" spans="1:2" x14ac:dyDescent="0.25">
      <c r="A42" t="s">
        <v>175</v>
      </c>
      <c r="B42" t="s">
        <v>54</v>
      </c>
    </row>
    <row r="43" spans="1:2" x14ac:dyDescent="0.25">
      <c r="A43" t="s">
        <v>176</v>
      </c>
      <c r="B43" t="s">
        <v>55</v>
      </c>
    </row>
    <row r="44" spans="1:2" x14ac:dyDescent="0.25">
      <c r="A44" t="s">
        <v>177</v>
      </c>
      <c r="B44" t="s">
        <v>54</v>
      </c>
    </row>
    <row r="45" spans="1:2" x14ac:dyDescent="0.25">
      <c r="A45" t="s">
        <v>178</v>
      </c>
      <c r="B45" t="s">
        <v>55</v>
      </c>
    </row>
    <row r="46" spans="1:2" x14ac:dyDescent="0.25">
      <c r="A46" t="s">
        <v>179</v>
      </c>
      <c r="B46" t="s">
        <v>56</v>
      </c>
    </row>
    <row r="47" spans="1:2" x14ac:dyDescent="0.25">
      <c r="A47" t="s">
        <v>180</v>
      </c>
      <c r="B47" t="s">
        <v>56</v>
      </c>
    </row>
    <row r="48" spans="1:2" x14ac:dyDescent="0.25">
      <c r="A48" t="s">
        <v>181</v>
      </c>
      <c r="B48" t="s">
        <v>55</v>
      </c>
    </row>
    <row r="49" spans="1:2" x14ac:dyDescent="0.25">
      <c r="A49" t="s">
        <v>182</v>
      </c>
      <c r="B49" t="s">
        <v>56</v>
      </c>
    </row>
    <row r="50" spans="1:2" x14ac:dyDescent="0.25">
      <c r="A50" t="s">
        <v>183</v>
      </c>
      <c r="B50" t="s">
        <v>56</v>
      </c>
    </row>
    <row r="51" spans="1:2" x14ac:dyDescent="0.25">
      <c r="A51" t="s">
        <v>184</v>
      </c>
      <c r="B51" t="s">
        <v>55</v>
      </c>
    </row>
    <row r="52" spans="1:2" x14ac:dyDescent="0.25">
      <c r="A52" t="s">
        <v>185</v>
      </c>
      <c r="B52" t="s">
        <v>56</v>
      </c>
    </row>
    <row r="53" spans="1:2" x14ac:dyDescent="0.25">
      <c r="A53" t="s">
        <v>186</v>
      </c>
      <c r="B53" t="s">
        <v>54</v>
      </c>
    </row>
    <row r="54" spans="1:2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Email</vt:lpstr>
      <vt:lpstr>Summary</vt:lpstr>
      <vt:lpstr>Pivot</vt:lpstr>
      <vt:lpstr>Volume Data</vt:lpstr>
      <vt:lpstr>EXT0070122021 (Base)</vt:lpstr>
      <vt:lpstr>Geo Data</vt:lpstr>
      <vt:lpstr>Sheet3 (Base)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hp</cp:lastModifiedBy>
  <cp:lastPrinted>2023-02-02T14:20:39Z</cp:lastPrinted>
  <dcterms:created xsi:type="dcterms:W3CDTF">2009-09-15T21:43:27Z</dcterms:created>
  <dcterms:modified xsi:type="dcterms:W3CDTF">2023-02-03T12:45:15Z</dcterms:modified>
</cp:coreProperties>
</file>