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iti/Desktop/python scripts/phys3310/"/>
    </mc:Choice>
  </mc:AlternateContent>
  <xr:revisionPtr revIDLastSave="0" documentId="13_ncr:1_{A0F9A0EE-6561-244C-8431-A0817EB9AD7D}" xr6:coauthVersionLast="41" xr6:coauthVersionMax="41" xr10:uidLastSave="{00000000-0000-0000-0000-000000000000}"/>
  <bookViews>
    <workbookView xWindow="0" yWindow="0" windowWidth="25600" windowHeight="16000" xr2:uid="{D226693B-921A-4A49-8517-3347981B46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72" i="1" l="1"/>
  <c r="T71" i="1"/>
  <c r="T70" i="1"/>
  <c r="T68" i="1"/>
  <c r="T67" i="1"/>
  <c r="T66" i="1"/>
  <c r="S72" i="1"/>
  <c r="S71" i="1"/>
  <c r="S70" i="1"/>
  <c r="S68" i="1"/>
  <c r="S67" i="1"/>
  <c r="S66" i="1"/>
  <c r="R72" i="1"/>
  <c r="R71" i="1"/>
  <c r="R70" i="1"/>
  <c r="R68" i="1"/>
  <c r="R67" i="1"/>
  <c r="R66" i="1"/>
  <c r="P72" i="1"/>
  <c r="P71" i="1"/>
  <c r="P70" i="1"/>
  <c r="P68" i="1"/>
  <c r="P67" i="1"/>
  <c r="P66" i="1"/>
  <c r="N72" i="1"/>
  <c r="N71" i="1"/>
  <c r="N70" i="1"/>
  <c r="N68" i="1"/>
  <c r="N67" i="1"/>
  <c r="N66" i="1"/>
  <c r="K72" i="1"/>
  <c r="K71" i="1"/>
  <c r="K70" i="1"/>
  <c r="K68" i="1"/>
  <c r="K67" i="1"/>
  <c r="K66" i="1"/>
  <c r="S35" i="1"/>
  <c r="S36" i="1"/>
  <c r="S37" i="1"/>
  <c r="S39" i="1"/>
  <c r="S40" i="1"/>
  <c r="S41" i="1"/>
  <c r="S43" i="1"/>
  <c r="S44" i="1"/>
  <c r="S45" i="1"/>
  <c r="S47" i="1"/>
  <c r="S48" i="1"/>
  <c r="S49" i="1"/>
  <c r="S51" i="1"/>
  <c r="S52" i="1"/>
  <c r="S53" i="1"/>
  <c r="R35" i="1"/>
  <c r="R36" i="1"/>
  <c r="R37" i="1"/>
  <c r="R39" i="1"/>
  <c r="R40" i="1"/>
  <c r="R41" i="1"/>
  <c r="R43" i="1"/>
  <c r="R44" i="1"/>
  <c r="R45" i="1"/>
  <c r="R47" i="1"/>
  <c r="R48" i="1"/>
  <c r="R49" i="1"/>
  <c r="R51" i="1"/>
  <c r="R52" i="1"/>
  <c r="R53" i="1"/>
  <c r="P35" i="1"/>
  <c r="P36" i="1"/>
  <c r="P37" i="1"/>
  <c r="P39" i="1"/>
  <c r="P40" i="1"/>
  <c r="P41" i="1"/>
  <c r="P43" i="1"/>
  <c r="P44" i="1"/>
  <c r="P45" i="1"/>
  <c r="P47" i="1"/>
  <c r="P48" i="1"/>
  <c r="P49" i="1"/>
  <c r="P51" i="1"/>
  <c r="P52" i="1"/>
  <c r="P53" i="1"/>
  <c r="N35" i="1"/>
  <c r="N36" i="1"/>
  <c r="N37" i="1"/>
  <c r="N39" i="1"/>
  <c r="N40" i="1"/>
  <c r="N41" i="1"/>
  <c r="N43" i="1"/>
  <c r="N44" i="1"/>
  <c r="N45" i="1"/>
  <c r="N47" i="1"/>
  <c r="N48" i="1"/>
  <c r="N49" i="1"/>
  <c r="N51" i="1"/>
  <c r="N52" i="1"/>
  <c r="N53" i="1"/>
  <c r="K35" i="1"/>
  <c r="K36" i="1"/>
  <c r="K37" i="1"/>
  <c r="K39" i="1"/>
  <c r="K40" i="1"/>
  <c r="K41" i="1"/>
  <c r="K43" i="1"/>
  <c r="K44" i="1"/>
  <c r="K45" i="1"/>
  <c r="K47" i="1"/>
  <c r="K48" i="1"/>
  <c r="K49" i="1"/>
  <c r="K51" i="1"/>
  <c r="K52" i="1"/>
  <c r="K53" i="1"/>
  <c r="S33" i="1"/>
  <c r="S32" i="1"/>
  <c r="S31" i="1"/>
  <c r="R33" i="1"/>
  <c r="R32" i="1"/>
  <c r="R31" i="1"/>
  <c r="P33" i="1"/>
  <c r="P32" i="1"/>
  <c r="P31" i="1"/>
  <c r="N33" i="1"/>
  <c r="N32" i="1"/>
  <c r="N31" i="1"/>
  <c r="K33" i="1"/>
  <c r="K32" i="1"/>
  <c r="K31" i="1"/>
  <c r="S28" i="1"/>
  <c r="S27" i="1"/>
  <c r="S29" i="1"/>
  <c r="R27" i="1"/>
  <c r="R28" i="1"/>
  <c r="R29" i="1"/>
  <c r="T29" i="1" s="1"/>
  <c r="P27" i="1"/>
  <c r="P28" i="1"/>
  <c r="P29" i="1"/>
  <c r="N27" i="1"/>
  <c r="N28" i="1"/>
  <c r="N29" i="1"/>
  <c r="K27" i="1"/>
  <c r="K28" i="1"/>
  <c r="K29" i="1"/>
  <c r="T24" i="1"/>
  <c r="T25" i="1"/>
  <c r="T27" i="1"/>
  <c r="T28" i="1"/>
  <c r="T31" i="1"/>
  <c r="T32" i="1"/>
  <c r="T33" i="1"/>
  <c r="T35" i="1"/>
  <c r="T36" i="1"/>
  <c r="T37" i="1"/>
  <c r="T39" i="1"/>
  <c r="T40" i="1"/>
  <c r="T41" i="1"/>
  <c r="T43" i="1"/>
  <c r="T44" i="1"/>
  <c r="T45" i="1"/>
  <c r="T47" i="1"/>
  <c r="T48" i="1"/>
  <c r="T49" i="1"/>
  <c r="T51" i="1"/>
  <c r="T52" i="1"/>
  <c r="T53" i="1"/>
  <c r="T54" i="1"/>
  <c r="T55" i="1"/>
  <c r="T56" i="1"/>
  <c r="T57" i="1"/>
  <c r="T58" i="1"/>
  <c r="T59" i="1"/>
  <c r="T23" i="1"/>
  <c r="S23" i="1"/>
  <c r="N23" i="1"/>
  <c r="T4" i="1"/>
  <c r="T5" i="1"/>
  <c r="T7" i="1"/>
  <c r="T8" i="1"/>
  <c r="T9" i="1"/>
  <c r="T11" i="1"/>
  <c r="T12" i="1"/>
  <c r="T13" i="1"/>
  <c r="T15" i="1"/>
  <c r="T16" i="1"/>
  <c r="T17" i="1"/>
  <c r="T19" i="1"/>
  <c r="T20" i="1"/>
  <c r="T21" i="1"/>
  <c r="T3" i="1"/>
  <c r="S3" i="1"/>
  <c r="R7" i="1" l="1"/>
  <c r="R12" i="1"/>
  <c r="R17" i="1"/>
  <c r="R23" i="1"/>
  <c r="P4" i="1"/>
  <c r="P5" i="1"/>
  <c r="P7" i="1"/>
  <c r="P8" i="1"/>
  <c r="R8" i="1" s="1"/>
  <c r="P9" i="1"/>
  <c r="R9" i="1" s="1"/>
  <c r="P11" i="1"/>
  <c r="R11" i="1" s="1"/>
  <c r="P12" i="1"/>
  <c r="P13" i="1"/>
  <c r="R13" i="1" s="1"/>
  <c r="P15" i="1"/>
  <c r="R15" i="1" s="1"/>
  <c r="P16" i="1"/>
  <c r="R16" i="1" s="1"/>
  <c r="P17" i="1"/>
  <c r="P19" i="1"/>
  <c r="R19" i="1" s="1"/>
  <c r="P20" i="1"/>
  <c r="R20" i="1" s="1"/>
  <c r="P21" i="1"/>
  <c r="R21" i="1" s="1"/>
  <c r="P23" i="1"/>
  <c r="P24" i="1"/>
  <c r="R24" i="1" s="1"/>
  <c r="P25" i="1"/>
  <c r="R25" i="1" s="1"/>
  <c r="L56" i="1"/>
  <c r="Q4" i="1" s="1"/>
  <c r="L57" i="1"/>
  <c r="Q5" i="1" s="1"/>
  <c r="L58" i="1"/>
  <c r="L55" i="1"/>
  <c r="Q3" i="1" s="1"/>
  <c r="K3" i="1"/>
  <c r="N3" i="1" s="1"/>
  <c r="P3" i="1"/>
  <c r="R3" i="1" s="1"/>
  <c r="N25" i="1"/>
  <c r="S25" i="1" s="1"/>
  <c r="N20" i="1"/>
  <c r="S20" i="1" s="1"/>
  <c r="N9" i="1"/>
  <c r="S9" i="1" s="1"/>
  <c r="M5" i="1"/>
  <c r="K58" i="1"/>
  <c r="N19" i="1"/>
  <c r="S19" i="1" s="1"/>
  <c r="N15" i="1"/>
  <c r="S15" i="1" s="1"/>
  <c r="K4" i="1"/>
  <c r="N4" i="1" s="1"/>
  <c r="S4" i="1" s="1"/>
  <c r="K5" i="1"/>
  <c r="N5" i="1" s="1"/>
  <c r="S5" i="1" s="1"/>
  <c r="K7" i="1"/>
  <c r="N7" i="1" s="1"/>
  <c r="S7" i="1" s="1"/>
  <c r="K8" i="1"/>
  <c r="N8" i="1" s="1"/>
  <c r="S8" i="1" s="1"/>
  <c r="K9" i="1"/>
  <c r="K11" i="1"/>
  <c r="N11" i="1" s="1"/>
  <c r="S11" i="1" s="1"/>
  <c r="K12" i="1"/>
  <c r="N12" i="1" s="1"/>
  <c r="S12" i="1" s="1"/>
  <c r="K13" i="1"/>
  <c r="N13" i="1" s="1"/>
  <c r="S13" i="1" s="1"/>
  <c r="K15" i="1"/>
  <c r="K16" i="1"/>
  <c r="N16" i="1" s="1"/>
  <c r="S16" i="1" s="1"/>
  <c r="K17" i="1"/>
  <c r="N17" i="1" s="1"/>
  <c r="S17" i="1" s="1"/>
  <c r="K19" i="1"/>
  <c r="K20" i="1"/>
  <c r="K21" i="1"/>
  <c r="N21" i="1" s="1"/>
  <c r="S21" i="1" s="1"/>
  <c r="K23" i="1"/>
  <c r="K24" i="1"/>
  <c r="N24" i="1" s="1"/>
  <c r="S24" i="1" s="1"/>
  <c r="K25" i="1"/>
  <c r="M3" i="1"/>
  <c r="K56" i="1"/>
  <c r="K57" i="1"/>
  <c r="M4" i="1" s="1"/>
  <c r="K55" i="1"/>
  <c r="R5" i="1" l="1"/>
  <c r="R4" i="1"/>
</calcChain>
</file>

<file path=xl/sharedStrings.xml><?xml version="1.0" encoding="utf-8"?>
<sst xmlns="http://schemas.openxmlformats.org/spreadsheetml/2006/main" count="18" uniqueCount="18">
  <si>
    <t>Reading no</t>
  </si>
  <si>
    <t>start(keV)</t>
  </si>
  <si>
    <t>end(keV)</t>
  </si>
  <si>
    <t>gross count</t>
  </si>
  <si>
    <t>net count</t>
  </si>
  <si>
    <t>centroid</t>
  </si>
  <si>
    <t>time</t>
  </si>
  <si>
    <t>width</t>
  </si>
  <si>
    <t>comments</t>
  </si>
  <si>
    <t>net per unit time</t>
  </si>
  <si>
    <t>peak</t>
  </si>
  <si>
    <t>N_0</t>
  </si>
  <si>
    <t>mu</t>
  </si>
  <si>
    <t>gross per unit time</t>
  </si>
  <si>
    <t>N_0 gross</t>
  </si>
  <si>
    <t>mu_m</t>
  </si>
  <si>
    <t>mu_m_for_gross</t>
  </si>
  <si>
    <t>mu_gross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</si>
</sst>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000FF-6561-934C-ACA8-F3889E9CC781}">
  <dimension ref="A1:T81"/>
  <sheetViews>
    <sheetView tabSelected="1" topLeftCell="B1" workbookViewId="0">
      <selection activeCell="H9" sqref="H9"/>
    </sheetView>
  </sheetViews>
  <sheetFormatPr baseColWidth="10" defaultRowHeight="16"/>
  <sheetData>
    <row r="1" spans="1:20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9</v>
      </c>
      <c r="M1" t="s">
        <v>11</v>
      </c>
      <c r="N1" t="s">
        <v>12</v>
      </c>
      <c r="P1" t="s">
        <v>13</v>
      </c>
      <c r="Q1" t="s">
        <v>14</v>
      </c>
      <c r="R1" t="s">
        <v>17</v>
      </c>
      <c r="S1" t="s">
        <v>15</v>
      </c>
      <c r="T1" t="s">
        <v>16</v>
      </c>
    </row>
    <row r="3" spans="1:20">
      <c r="A3">
        <v>22</v>
      </c>
      <c r="B3">
        <v>590</v>
      </c>
      <c r="C3">
        <v>740</v>
      </c>
      <c r="D3">
        <v>2587</v>
      </c>
      <c r="E3">
        <v>3482</v>
      </c>
      <c r="F3">
        <v>652.76400000000001</v>
      </c>
      <c r="G3">
        <v>154</v>
      </c>
      <c r="H3">
        <v>6.1</v>
      </c>
      <c r="K3">
        <f t="shared" ref="K3:K53" si="0">D3/G3</f>
        <v>16.7987012987013</v>
      </c>
      <c r="M3">
        <f>K56</f>
        <v>682.89954853273139</v>
      </c>
      <c r="N3">
        <f>-LOG((K3/M3),2.71828)/H3</f>
        <v>0.60738503070531979</v>
      </c>
      <c r="P3">
        <f>E3/G3</f>
        <v>22.61038961038961</v>
      </c>
      <c r="Q3">
        <f>L55</f>
        <v>792.26749435665909</v>
      </c>
      <c r="R3">
        <f>-LOG((P3/Q3),2.71828)/H3</f>
        <v>0.58303146796075156</v>
      </c>
      <c r="S3">
        <f>N3/8.69</f>
        <v>6.9894710092672022E-2</v>
      </c>
      <c r="T3">
        <f>R3/8.69</f>
        <v>6.7092228764183151E-2</v>
      </c>
    </row>
    <row r="4" spans="1:20">
      <c r="B4">
        <v>600</v>
      </c>
      <c r="C4">
        <v>740</v>
      </c>
      <c r="D4">
        <v>2298</v>
      </c>
      <c r="E4">
        <v>3339</v>
      </c>
      <c r="F4">
        <v>655.23500000000001</v>
      </c>
      <c r="G4">
        <v>154</v>
      </c>
      <c r="H4">
        <v>6.1</v>
      </c>
      <c r="K4">
        <f t="shared" si="0"/>
        <v>14.922077922077921</v>
      </c>
      <c r="M4">
        <f>K57</f>
        <v>684.19977426636569</v>
      </c>
      <c r="N4">
        <f t="shared" ref="N4" si="1">-LOG((K4/M4),2.71828)/H4</f>
        <v>0.62711650160619536</v>
      </c>
      <c r="P4">
        <f t="shared" ref="P4:P53" si="2">E4/G4</f>
        <v>21.681818181818183</v>
      </c>
      <c r="Q4">
        <f t="shared" ref="Q4:Q5" si="3">L56</f>
        <v>784.05756207674949</v>
      </c>
      <c r="R4">
        <f t="shared" ref="R4:R53" si="4">-LOG((P4/Q4),2.71828)/H4</f>
        <v>0.58819849420109516</v>
      </c>
      <c r="S4">
        <f t="shared" ref="S4:S22" si="5">N4/8.69</f>
        <v>7.216530513304896E-2</v>
      </c>
      <c r="T4">
        <f t="shared" ref="T4:T25" si="6">R4/8.69</f>
        <v>6.7686823268250304E-2</v>
      </c>
    </row>
    <row r="5" spans="1:20">
      <c r="B5">
        <v>630</v>
      </c>
      <c r="C5">
        <v>700</v>
      </c>
      <c r="D5">
        <v>1104</v>
      </c>
      <c r="E5">
        <v>2520</v>
      </c>
      <c r="F5">
        <v>661.24900000000002</v>
      </c>
      <c r="G5">
        <v>154</v>
      </c>
      <c r="H5">
        <v>6.1</v>
      </c>
      <c r="K5">
        <f t="shared" si="0"/>
        <v>7.1688311688311686</v>
      </c>
      <c r="M5">
        <f>K58</f>
        <v>125.60609480812641</v>
      </c>
      <c r="N5">
        <f>-LOG((K5/M5),2.71828)/H3</f>
        <v>0.46941148853382653</v>
      </c>
      <c r="P5">
        <f t="shared" si="2"/>
        <v>16.363636363636363</v>
      </c>
      <c r="Q5">
        <f t="shared" si="3"/>
        <v>780.21444695259595</v>
      </c>
      <c r="R5">
        <f t="shared" si="4"/>
        <v>0.63352620250302882</v>
      </c>
      <c r="S5">
        <f t="shared" si="5"/>
        <v>5.4017432512523195E-2</v>
      </c>
      <c r="T5">
        <f t="shared" si="6"/>
        <v>7.290290017296075E-2</v>
      </c>
    </row>
    <row r="7" spans="1:20">
      <c r="A7">
        <v>23</v>
      </c>
      <c r="B7">
        <v>590</v>
      </c>
      <c r="C7">
        <v>740</v>
      </c>
      <c r="D7">
        <v>2053</v>
      </c>
      <c r="E7">
        <v>3175</v>
      </c>
      <c r="F7">
        <v>652.01499999999999</v>
      </c>
      <c r="G7">
        <v>231</v>
      </c>
      <c r="H7">
        <v>7.3</v>
      </c>
      <c r="K7">
        <f t="shared" si="0"/>
        <v>8.887445887445887</v>
      </c>
      <c r="M7" s="1">
        <v>682.89954899999998</v>
      </c>
      <c r="N7">
        <f>-LOG((K7/M7),2.71828)/H7</f>
        <v>0.59475493007049052</v>
      </c>
      <c r="P7">
        <f t="shared" si="2"/>
        <v>13.744588744588745</v>
      </c>
      <c r="Q7" s="1">
        <v>792.26749400000006</v>
      </c>
      <c r="R7">
        <f t="shared" si="4"/>
        <v>0.55537761726611801</v>
      </c>
      <c r="S7">
        <f t="shared" si="5"/>
        <v>6.8441303805580042E-2</v>
      </c>
      <c r="T7">
        <f t="shared" si="6"/>
        <v>6.3909967464455472E-2</v>
      </c>
    </row>
    <row r="8" spans="1:20">
      <c r="B8">
        <v>600</v>
      </c>
      <c r="C8">
        <v>740</v>
      </c>
      <c r="D8">
        <v>1984</v>
      </c>
      <c r="E8">
        <v>3025</v>
      </c>
      <c r="F8">
        <v>654.85400000000004</v>
      </c>
      <c r="G8">
        <v>231</v>
      </c>
      <c r="H8">
        <v>7.3</v>
      </c>
      <c r="K8">
        <f t="shared" si="0"/>
        <v>8.5887445887445892</v>
      </c>
      <c r="M8" s="1">
        <v>684.19977400000005</v>
      </c>
      <c r="N8">
        <f t="shared" ref="N8:N9" si="7">-LOG((K8/M8),2.71828)/H8</f>
        <v>0.5996986725543737</v>
      </c>
      <c r="P8">
        <f t="shared" si="2"/>
        <v>13.095238095238095</v>
      </c>
      <c r="Q8" s="1">
        <v>784.05756199999996</v>
      </c>
      <c r="R8">
        <f t="shared" si="4"/>
        <v>0.56058034675129709</v>
      </c>
      <c r="S8">
        <f t="shared" si="5"/>
        <v>6.90102039763376E-2</v>
      </c>
      <c r="T8">
        <f t="shared" si="6"/>
        <v>6.4508670512232122E-2</v>
      </c>
    </row>
    <row r="9" spans="1:20">
      <c r="B9">
        <v>630</v>
      </c>
      <c r="C9">
        <v>700</v>
      </c>
      <c r="D9">
        <v>859</v>
      </c>
      <c r="E9">
        <v>2248</v>
      </c>
      <c r="F9">
        <v>661.42100000000005</v>
      </c>
      <c r="G9">
        <v>231</v>
      </c>
      <c r="H9">
        <v>7.3</v>
      </c>
      <c r="K9">
        <f t="shared" si="0"/>
        <v>3.7186147186147185</v>
      </c>
      <c r="M9" s="1">
        <v>125.606095</v>
      </c>
      <c r="N9">
        <f t="shared" si="7"/>
        <v>0.48216464877652587</v>
      </c>
      <c r="P9">
        <f t="shared" si="2"/>
        <v>9.7316017316017316</v>
      </c>
      <c r="Q9" s="1">
        <v>780.21444699999995</v>
      </c>
      <c r="R9">
        <f t="shared" si="4"/>
        <v>0.60057441951996637</v>
      </c>
      <c r="S9">
        <f t="shared" si="5"/>
        <v>5.5484999859208961E-2</v>
      </c>
      <c r="T9">
        <f t="shared" si="6"/>
        <v>6.9110980382044468E-2</v>
      </c>
    </row>
    <row r="11" spans="1:20">
      <c r="A11">
        <v>24</v>
      </c>
      <c r="B11">
        <v>590</v>
      </c>
      <c r="C11">
        <v>740</v>
      </c>
      <c r="D11">
        <v>2419</v>
      </c>
      <c r="E11">
        <v>3390</v>
      </c>
      <c r="F11">
        <v>651.91999999999996</v>
      </c>
      <c r="G11">
        <v>244</v>
      </c>
      <c r="H11">
        <v>7.3</v>
      </c>
      <c r="J11">
        <v>656.96</v>
      </c>
      <c r="K11">
        <f t="shared" si="0"/>
        <v>9.9139344262295079</v>
      </c>
      <c r="M11" s="1">
        <v>682.89954899999998</v>
      </c>
      <c r="N11">
        <f>-LOG((K11/M11),2.71828)/H11</f>
        <v>0.57978210098258109</v>
      </c>
      <c r="P11">
        <f t="shared" si="2"/>
        <v>13.89344262295082</v>
      </c>
      <c r="Q11" s="1">
        <v>792.26749400000006</v>
      </c>
      <c r="R11">
        <f t="shared" si="4"/>
        <v>0.55390203075625988</v>
      </c>
      <c r="S11">
        <f t="shared" si="5"/>
        <v>6.6718308513530625E-2</v>
      </c>
      <c r="T11">
        <f t="shared" si="6"/>
        <v>6.3740164643988476E-2</v>
      </c>
    </row>
    <row r="12" spans="1:20">
      <c r="B12">
        <v>600</v>
      </c>
      <c r="C12">
        <v>740</v>
      </c>
      <c r="D12">
        <v>2258</v>
      </c>
      <c r="E12">
        <v>3232</v>
      </c>
      <c r="F12">
        <v>654.66999999999996</v>
      </c>
      <c r="G12">
        <v>244</v>
      </c>
      <c r="H12">
        <v>7.3</v>
      </c>
      <c r="J12">
        <v>656.96</v>
      </c>
      <c r="K12">
        <f t="shared" si="0"/>
        <v>9.2540983606557372</v>
      </c>
      <c r="M12" s="1">
        <v>684.19977400000005</v>
      </c>
      <c r="N12">
        <f t="shared" ref="N12:N13" si="8">-LOG((K12/M12),2.71828)/H12</f>
        <v>0.58947757772112919</v>
      </c>
      <c r="P12">
        <f t="shared" si="2"/>
        <v>13.245901639344263</v>
      </c>
      <c r="Q12" s="1">
        <v>784.05756199999996</v>
      </c>
      <c r="R12">
        <f t="shared" si="4"/>
        <v>0.55901328618972523</v>
      </c>
      <c r="S12">
        <f t="shared" si="5"/>
        <v>6.7834013546735239E-2</v>
      </c>
      <c r="T12">
        <f t="shared" si="6"/>
        <v>6.4328341333685299E-2</v>
      </c>
    </row>
    <row r="13" spans="1:20">
      <c r="B13">
        <v>630</v>
      </c>
      <c r="C13">
        <v>700</v>
      </c>
      <c r="D13">
        <v>776</v>
      </c>
      <c r="E13">
        <v>2431</v>
      </c>
      <c r="F13">
        <v>660.404</v>
      </c>
      <c r="G13">
        <v>244</v>
      </c>
      <c r="H13">
        <v>7.3</v>
      </c>
      <c r="J13">
        <v>656.96</v>
      </c>
      <c r="K13">
        <f t="shared" si="0"/>
        <v>3.180327868852459</v>
      </c>
      <c r="M13" s="1">
        <v>125.606095</v>
      </c>
      <c r="N13">
        <f t="shared" si="8"/>
        <v>0.5035847887427104</v>
      </c>
      <c r="P13">
        <f t="shared" si="2"/>
        <v>9.9631147540983598</v>
      </c>
      <c r="Q13" s="1">
        <v>780.21444699999995</v>
      </c>
      <c r="R13">
        <f t="shared" si="4"/>
        <v>0.59735369837667196</v>
      </c>
      <c r="S13">
        <f t="shared" si="5"/>
        <v>5.7949918152210636E-2</v>
      </c>
      <c r="T13">
        <f t="shared" si="6"/>
        <v>6.8740356545071574E-2</v>
      </c>
    </row>
    <row r="15" spans="1:20">
      <c r="A15">
        <v>25</v>
      </c>
      <c r="B15">
        <v>590</v>
      </c>
      <c r="C15">
        <v>740</v>
      </c>
      <c r="D15">
        <v>1860</v>
      </c>
      <c r="E15">
        <v>3053</v>
      </c>
      <c r="F15">
        <v>652.50199999999995</v>
      </c>
      <c r="G15">
        <v>322</v>
      </c>
      <c r="H15">
        <v>8.6</v>
      </c>
      <c r="J15">
        <v>659.98</v>
      </c>
      <c r="K15">
        <f t="shared" si="0"/>
        <v>5.7763975155279503</v>
      </c>
      <c r="M15" s="1">
        <v>682.89954899999998</v>
      </c>
      <c r="N15">
        <f>-LOG((K15/M15),2.71828)/H15</f>
        <v>0.55495008891486985</v>
      </c>
      <c r="P15">
        <f t="shared" si="2"/>
        <v>9.4813664596273295</v>
      </c>
      <c r="Q15" s="1">
        <v>792.26749400000006</v>
      </c>
      <c r="R15">
        <f t="shared" si="4"/>
        <v>0.51460158249123045</v>
      </c>
      <c r="S15">
        <f t="shared" si="5"/>
        <v>6.3860769725531633E-2</v>
      </c>
      <c r="T15">
        <f t="shared" si="6"/>
        <v>5.921767347424977E-2</v>
      </c>
    </row>
    <row r="16" spans="1:20">
      <c r="B16">
        <v>600</v>
      </c>
      <c r="C16">
        <v>740</v>
      </c>
      <c r="D16">
        <v>1884</v>
      </c>
      <c r="E16">
        <v>2925</v>
      </c>
      <c r="F16">
        <v>659.98</v>
      </c>
      <c r="G16">
        <v>322</v>
      </c>
      <c r="H16">
        <v>8.6</v>
      </c>
      <c r="J16">
        <v>659.98</v>
      </c>
      <c r="K16">
        <f t="shared" si="0"/>
        <v>5.8509316770186333</v>
      </c>
      <c r="M16" s="1">
        <v>684.19977400000005</v>
      </c>
      <c r="N16">
        <f t="shared" ref="N16:N17" si="9">-LOG((K16/M16),2.71828)/H16</f>
        <v>0.55368049250896445</v>
      </c>
      <c r="P16">
        <f t="shared" si="2"/>
        <v>9.0838509316770182</v>
      </c>
      <c r="Q16" s="1">
        <v>784.05756199999996</v>
      </c>
      <c r="R16">
        <f t="shared" si="4"/>
        <v>0.51837060734061224</v>
      </c>
      <c r="S16">
        <f t="shared" si="5"/>
        <v>6.3714671174794527E-2</v>
      </c>
      <c r="T16">
        <f t="shared" si="6"/>
        <v>5.9651393249782768E-2</v>
      </c>
    </row>
    <row r="17" spans="1:20">
      <c r="B17">
        <v>630</v>
      </c>
      <c r="C17">
        <v>700</v>
      </c>
      <c r="D17">
        <v>771</v>
      </c>
      <c r="E17">
        <v>2119</v>
      </c>
      <c r="F17">
        <v>661.72400000000005</v>
      </c>
      <c r="G17">
        <v>322</v>
      </c>
      <c r="H17">
        <v>8.6</v>
      </c>
      <c r="J17">
        <v>659.98</v>
      </c>
      <c r="K17">
        <f t="shared" si="0"/>
        <v>2.3944099378881987</v>
      </c>
      <c r="M17" s="1">
        <v>125.606095</v>
      </c>
      <c r="N17">
        <f t="shared" si="9"/>
        <v>0.46046704832834656</v>
      </c>
      <c r="P17">
        <f t="shared" si="2"/>
        <v>6.5807453416149064</v>
      </c>
      <c r="Q17" s="1">
        <v>780.21444699999995</v>
      </c>
      <c r="R17">
        <f t="shared" si="4"/>
        <v>0.55528186202628838</v>
      </c>
      <c r="S17">
        <f t="shared" si="5"/>
        <v>5.2988152857116985E-2</v>
      </c>
      <c r="T17">
        <f t="shared" si="6"/>
        <v>6.3898948449515353E-2</v>
      </c>
    </row>
    <row r="19" spans="1:20">
      <c r="A19">
        <v>26</v>
      </c>
      <c r="B19">
        <v>590</v>
      </c>
      <c r="C19">
        <v>740</v>
      </c>
      <c r="D19">
        <v>7692</v>
      </c>
      <c r="E19">
        <v>12175</v>
      </c>
      <c r="F19">
        <v>650.97900000000004</v>
      </c>
      <c r="G19">
        <v>1501</v>
      </c>
      <c r="H19">
        <v>8.6</v>
      </c>
      <c r="J19">
        <v>655.95</v>
      </c>
      <c r="K19">
        <f t="shared" si="0"/>
        <v>5.1245836109260496</v>
      </c>
      <c r="M19" s="1">
        <v>682.89954899999998</v>
      </c>
      <c r="N19">
        <f>-LOG((K19/M19),2.71828)/H19</f>
        <v>0.56887230131312927</v>
      </c>
      <c r="P19">
        <f t="shared" si="2"/>
        <v>8.1112591605596265</v>
      </c>
      <c r="Q19" s="1">
        <v>792.26749400000006</v>
      </c>
      <c r="R19">
        <f t="shared" si="4"/>
        <v>0.5327498889863127</v>
      </c>
      <c r="S19">
        <f t="shared" si="5"/>
        <v>6.5462865513593704E-2</v>
      </c>
      <c r="T19">
        <f t="shared" si="6"/>
        <v>6.1306086189449105E-2</v>
      </c>
    </row>
    <row r="20" spans="1:20">
      <c r="B20">
        <v>600</v>
      </c>
      <c r="C20">
        <v>740</v>
      </c>
      <c r="D20">
        <v>7219</v>
      </c>
      <c r="E20">
        <v>13408</v>
      </c>
      <c r="F20">
        <v>654.20500000000004</v>
      </c>
      <c r="G20">
        <v>1501</v>
      </c>
      <c r="H20">
        <v>8.6</v>
      </c>
      <c r="J20">
        <v>655.95</v>
      </c>
      <c r="K20">
        <f t="shared" si="0"/>
        <v>4.80946035976016</v>
      </c>
      <c r="M20" s="1">
        <v>684.19977400000005</v>
      </c>
      <c r="N20">
        <f t="shared" ref="N20:N21" si="10">-LOG((K20/M20),2.71828)/H20</f>
        <v>0.5764730686644296</v>
      </c>
      <c r="P20">
        <f t="shared" si="2"/>
        <v>8.9327115256495677</v>
      </c>
      <c r="Q20" s="1">
        <v>784.05756199999996</v>
      </c>
      <c r="R20">
        <f t="shared" si="4"/>
        <v>0.52032156481957392</v>
      </c>
      <c r="S20">
        <f t="shared" si="5"/>
        <v>6.6337522285895234E-2</v>
      </c>
      <c r="T20">
        <f t="shared" si="6"/>
        <v>5.9875899288788718E-2</v>
      </c>
    </row>
    <row r="21" spans="1:20">
      <c r="B21">
        <v>630</v>
      </c>
      <c r="C21">
        <v>700</v>
      </c>
      <c r="D21">
        <v>3566</v>
      </c>
      <c r="E21">
        <v>9674</v>
      </c>
      <c r="F21">
        <v>660.69100000000003</v>
      </c>
      <c r="G21">
        <v>1501</v>
      </c>
      <c r="H21">
        <v>8.6</v>
      </c>
      <c r="J21">
        <v>655.95</v>
      </c>
      <c r="K21">
        <f t="shared" si="0"/>
        <v>2.3757495003331113</v>
      </c>
      <c r="M21" s="1">
        <v>125.606095</v>
      </c>
      <c r="N21">
        <f t="shared" si="10"/>
        <v>0.4613768002460259</v>
      </c>
      <c r="P21">
        <f t="shared" si="2"/>
        <v>6.4450366422385077</v>
      </c>
      <c r="Q21" s="1">
        <v>780.21444699999995</v>
      </c>
      <c r="R21">
        <f t="shared" si="4"/>
        <v>0.55770485097872591</v>
      </c>
      <c r="S21">
        <f t="shared" si="5"/>
        <v>5.3092842375837272E-2</v>
      </c>
      <c r="T21">
        <f t="shared" si="6"/>
        <v>6.4177773415273406E-2</v>
      </c>
    </row>
    <row r="23" spans="1:20">
      <c r="A23">
        <v>27</v>
      </c>
      <c r="B23">
        <v>590</v>
      </c>
      <c r="C23">
        <v>740</v>
      </c>
      <c r="D23">
        <v>33567</v>
      </c>
      <c r="E23">
        <v>40646</v>
      </c>
      <c r="F23">
        <v>654.36800000000005</v>
      </c>
      <c r="G23">
        <v>393</v>
      </c>
      <c r="H23">
        <v>1</v>
      </c>
      <c r="J23">
        <v>657.96</v>
      </c>
      <c r="K23">
        <f t="shared" si="0"/>
        <v>85.412213740458014</v>
      </c>
      <c r="M23" s="1">
        <v>682.89954899999998</v>
      </c>
      <c r="N23">
        <f>-LOG((K23/M23),2.71828)/H23</f>
        <v>2.0788600652923268</v>
      </c>
      <c r="P23">
        <f t="shared" si="2"/>
        <v>103.42493638676845</v>
      </c>
      <c r="Q23" s="1">
        <v>792.26749400000006</v>
      </c>
      <c r="R23">
        <f t="shared" si="4"/>
        <v>2.036054352017437</v>
      </c>
      <c r="S23">
        <f>N23/11.34</f>
        <v>0.18332099341202177</v>
      </c>
      <c r="T23">
        <f>R23/11.34</f>
        <v>0.17954623915497681</v>
      </c>
    </row>
    <row r="24" spans="1:20">
      <c r="B24">
        <v>600</v>
      </c>
      <c r="C24">
        <v>740</v>
      </c>
      <c r="D24">
        <v>30916</v>
      </c>
      <c r="E24">
        <v>39674</v>
      </c>
      <c r="F24">
        <v>655.83799999999997</v>
      </c>
      <c r="G24">
        <v>393</v>
      </c>
      <c r="H24">
        <v>1</v>
      </c>
      <c r="J24">
        <v>657.96</v>
      </c>
      <c r="K24">
        <f t="shared" si="0"/>
        <v>78.666666666666671</v>
      </c>
      <c r="M24" s="1">
        <v>684.19977400000005</v>
      </c>
      <c r="N24">
        <f t="shared" ref="N24:N53" si="11">-LOG((K24/M24),2.71828)/H24</f>
        <v>2.1630318808424489</v>
      </c>
      <c r="P24">
        <f t="shared" si="2"/>
        <v>100.95165394402035</v>
      </c>
      <c r="Q24" s="1">
        <v>784.05756199999996</v>
      </c>
      <c r="R24">
        <f t="shared" si="4"/>
        <v>2.0498420889866518</v>
      </c>
      <c r="S24">
        <f t="shared" ref="S24:S53" si="12">N24/11.34</f>
        <v>0.19074355210250873</v>
      </c>
      <c r="T24">
        <f t="shared" ref="T24:T59" si="13">R24/11.34</f>
        <v>0.18076208897589521</v>
      </c>
    </row>
    <row r="25" spans="1:20">
      <c r="B25">
        <v>630</v>
      </c>
      <c r="C25">
        <v>700</v>
      </c>
      <c r="D25">
        <v>14771</v>
      </c>
      <c r="E25">
        <v>31988</v>
      </c>
      <c r="F25">
        <v>660.96500000000003</v>
      </c>
      <c r="G25">
        <v>393</v>
      </c>
      <c r="H25">
        <v>1</v>
      </c>
      <c r="J25">
        <v>657.96</v>
      </c>
      <c r="K25">
        <f t="shared" si="0"/>
        <v>37.585241730279897</v>
      </c>
      <c r="M25" s="1">
        <v>125.606095</v>
      </c>
      <c r="N25">
        <f t="shared" si="11"/>
        <v>1.2065401253379178</v>
      </c>
      <c r="P25">
        <f t="shared" si="2"/>
        <v>81.394402035623415</v>
      </c>
      <c r="Q25" s="1">
        <v>780.21444699999995</v>
      </c>
      <c r="R25">
        <f t="shared" si="4"/>
        <v>2.260263834738121</v>
      </c>
      <c r="S25">
        <f t="shared" si="12"/>
        <v>0.10639683644955183</v>
      </c>
      <c r="T25">
        <f t="shared" si="13"/>
        <v>0.19931779847778844</v>
      </c>
    </row>
    <row r="26" spans="1:20">
      <c r="Q26" s="1"/>
    </row>
    <row r="27" spans="1:20">
      <c r="A27">
        <v>28</v>
      </c>
      <c r="B27">
        <v>590</v>
      </c>
      <c r="C27">
        <v>740</v>
      </c>
      <c r="D27">
        <v>13791</v>
      </c>
      <c r="E27">
        <v>15954</v>
      </c>
      <c r="F27">
        <v>655.17899999999997</v>
      </c>
      <c r="G27">
        <v>153</v>
      </c>
      <c r="H27">
        <v>1</v>
      </c>
      <c r="J27">
        <v>662</v>
      </c>
      <c r="K27">
        <f t="shared" si="0"/>
        <v>90.137254901960787</v>
      </c>
      <c r="M27" s="1">
        <v>682.89954899999998</v>
      </c>
      <c r="N27">
        <f t="shared" si="11"/>
        <v>2.0250155745983514</v>
      </c>
      <c r="P27">
        <f t="shared" si="2"/>
        <v>104.27450980392157</v>
      </c>
      <c r="Q27" s="1">
        <v>792.26749400000006</v>
      </c>
      <c r="R27">
        <f t="shared" si="4"/>
        <v>2.0278735047169199</v>
      </c>
      <c r="S27">
        <f t="shared" si="12"/>
        <v>0.17857280199279996</v>
      </c>
      <c r="T27">
        <f t="shared" si="13"/>
        <v>0.1788248240491111</v>
      </c>
    </row>
    <row r="28" spans="1:20">
      <c r="B28">
        <v>600</v>
      </c>
      <c r="C28">
        <v>740</v>
      </c>
      <c r="D28">
        <v>12501</v>
      </c>
      <c r="E28">
        <v>15560</v>
      </c>
      <c r="F28">
        <v>656.72</v>
      </c>
      <c r="G28">
        <v>153</v>
      </c>
      <c r="H28">
        <v>1</v>
      </c>
      <c r="J28">
        <v>662</v>
      </c>
      <c r="K28">
        <f t="shared" si="0"/>
        <v>81.705882352941174</v>
      </c>
      <c r="M28" s="1">
        <v>684.19977400000005</v>
      </c>
      <c r="N28">
        <f t="shared" si="11"/>
        <v>2.1251253730039061</v>
      </c>
      <c r="P28">
        <f t="shared" si="2"/>
        <v>101.69934640522875</v>
      </c>
      <c r="Q28" s="1">
        <v>784.05756199999996</v>
      </c>
      <c r="R28">
        <f t="shared" si="4"/>
        <v>2.0424629361018898</v>
      </c>
      <c r="S28">
        <f>N28/11.34</f>
        <v>0.18740082654355433</v>
      </c>
      <c r="T28">
        <f t="shared" si="13"/>
        <v>0.18011137002662167</v>
      </c>
    </row>
    <row r="29" spans="1:20">
      <c r="B29">
        <v>630</v>
      </c>
      <c r="C29">
        <v>700</v>
      </c>
      <c r="D29">
        <v>6083</v>
      </c>
      <c r="E29">
        <v>12675</v>
      </c>
      <c r="F29">
        <v>661.54100000000005</v>
      </c>
      <c r="G29">
        <v>153</v>
      </c>
      <c r="H29">
        <v>1</v>
      </c>
      <c r="J29">
        <v>662</v>
      </c>
      <c r="K29">
        <f t="shared" si="0"/>
        <v>39.75816993464052</v>
      </c>
      <c r="M29" s="1">
        <v>125.606095</v>
      </c>
      <c r="N29">
        <f t="shared" si="11"/>
        <v>1.150336200775264</v>
      </c>
      <c r="P29">
        <f t="shared" si="2"/>
        <v>82.843137254901961</v>
      </c>
      <c r="Q29" s="1">
        <v>780.21444699999995</v>
      </c>
      <c r="R29">
        <f t="shared" si="4"/>
        <v>2.2426214153864708</v>
      </c>
      <c r="S29">
        <f t="shared" si="12"/>
        <v>0.10144058207894745</v>
      </c>
      <c r="T29">
        <f t="shared" si="13"/>
        <v>0.19776202957552652</v>
      </c>
    </row>
    <row r="31" spans="1:20">
      <c r="A31">
        <v>29</v>
      </c>
      <c r="B31">
        <v>590</v>
      </c>
      <c r="C31">
        <v>740</v>
      </c>
      <c r="D31">
        <v>4191</v>
      </c>
      <c r="E31">
        <v>5831</v>
      </c>
      <c r="F31">
        <v>653.20100000000002</v>
      </c>
      <c r="G31">
        <v>253</v>
      </c>
      <c r="H31">
        <v>2</v>
      </c>
      <c r="J31">
        <v>656.96</v>
      </c>
      <c r="K31">
        <f t="shared" si="0"/>
        <v>16.565217391304348</v>
      </c>
      <c r="M31" s="1">
        <v>682.89954899999998</v>
      </c>
      <c r="N31">
        <f t="shared" si="11"/>
        <v>1.8595225589881395</v>
      </c>
      <c r="P31">
        <f t="shared" si="2"/>
        <v>23.047430830039527</v>
      </c>
      <c r="Q31" s="1">
        <v>792.26749400000006</v>
      </c>
      <c r="R31">
        <f t="shared" si="4"/>
        <v>1.7686735783262388</v>
      </c>
      <c r="S31">
        <f t="shared" si="12"/>
        <v>0.16397906163916573</v>
      </c>
      <c r="T31">
        <f t="shared" si="13"/>
        <v>0.15596768768308986</v>
      </c>
    </row>
    <row r="32" spans="1:20">
      <c r="B32">
        <v>600</v>
      </c>
      <c r="C32">
        <v>740</v>
      </c>
      <c r="D32">
        <v>3946</v>
      </c>
      <c r="E32">
        <v>5625</v>
      </c>
      <c r="F32">
        <v>655.33100000000002</v>
      </c>
      <c r="G32">
        <v>253</v>
      </c>
      <c r="H32">
        <v>2</v>
      </c>
      <c r="J32">
        <v>656.96</v>
      </c>
      <c r="K32">
        <f t="shared" si="0"/>
        <v>15.596837944664031</v>
      </c>
      <c r="M32" s="1">
        <v>684.19977400000005</v>
      </c>
      <c r="N32">
        <f t="shared" si="11"/>
        <v>1.8905921438997619</v>
      </c>
      <c r="P32">
        <f t="shared" si="2"/>
        <v>22.233201581027668</v>
      </c>
      <c r="Q32" s="1">
        <v>784.05756199999996</v>
      </c>
      <c r="R32">
        <f t="shared" si="4"/>
        <v>1.7814490484107899</v>
      </c>
      <c r="S32">
        <f>N32/11.34</f>
        <v>0.16671888394177795</v>
      </c>
      <c r="T32">
        <f t="shared" si="13"/>
        <v>0.15709427234663051</v>
      </c>
    </row>
    <row r="33" spans="1:20">
      <c r="B33">
        <v>630</v>
      </c>
      <c r="C33">
        <v>700</v>
      </c>
      <c r="D33">
        <v>1656</v>
      </c>
      <c r="E33">
        <v>4348</v>
      </c>
      <c r="F33">
        <v>661.19</v>
      </c>
      <c r="G33">
        <v>253</v>
      </c>
      <c r="H33">
        <v>2</v>
      </c>
      <c r="J33">
        <v>656.96</v>
      </c>
      <c r="K33">
        <f t="shared" si="0"/>
        <v>6.5454545454545459</v>
      </c>
      <c r="M33" s="1">
        <v>125.606095</v>
      </c>
      <c r="N33">
        <f t="shared" si="11"/>
        <v>1.4771909604910531</v>
      </c>
      <c r="P33">
        <f t="shared" si="2"/>
        <v>17.185770750988141</v>
      </c>
      <c r="Q33" s="1">
        <v>780.21444699999995</v>
      </c>
      <c r="R33">
        <f t="shared" si="4"/>
        <v>1.9077448104669565</v>
      </c>
      <c r="S33">
        <f t="shared" si="12"/>
        <v>0.13026375312972249</v>
      </c>
      <c r="T33">
        <f t="shared" si="13"/>
        <v>0.16823146476780923</v>
      </c>
    </row>
    <row r="35" spans="1:20">
      <c r="A35">
        <v>30</v>
      </c>
      <c r="B35">
        <v>590</v>
      </c>
      <c r="C35">
        <v>740</v>
      </c>
      <c r="D35">
        <v>4148</v>
      </c>
      <c r="E35">
        <v>5565</v>
      </c>
      <c r="F35">
        <v>654.61300000000006</v>
      </c>
      <c r="G35">
        <v>245</v>
      </c>
      <c r="H35">
        <v>2</v>
      </c>
      <c r="J35">
        <v>658.97</v>
      </c>
      <c r="K35">
        <f t="shared" si="0"/>
        <v>16.930612244897958</v>
      </c>
      <c r="M35" s="1">
        <v>682.89954899999998</v>
      </c>
      <c r="N35">
        <f t="shared" si="11"/>
        <v>1.8486134518465291</v>
      </c>
      <c r="P35">
        <f t="shared" si="2"/>
        <v>22.714285714285715</v>
      </c>
      <c r="Q35" s="1">
        <v>792.26749400000006</v>
      </c>
      <c r="R35">
        <f t="shared" si="4"/>
        <v>1.7759537078880967</v>
      </c>
      <c r="S35">
        <f t="shared" si="12"/>
        <v>0.16301705924572568</v>
      </c>
      <c r="T35">
        <f t="shared" si="13"/>
        <v>0.15660967441693974</v>
      </c>
    </row>
    <row r="36" spans="1:20">
      <c r="B36">
        <v>600</v>
      </c>
      <c r="C36">
        <v>740</v>
      </c>
      <c r="D36">
        <v>3921</v>
      </c>
      <c r="E36">
        <v>5382</v>
      </c>
      <c r="F36">
        <v>656.66700000000003</v>
      </c>
      <c r="G36">
        <v>245</v>
      </c>
      <c r="H36">
        <v>2</v>
      </c>
      <c r="J36">
        <v>658.97</v>
      </c>
      <c r="K36">
        <f t="shared" si="0"/>
        <v>16.004081632653062</v>
      </c>
      <c r="M36" s="1">
        <v>684.19977400000005</v>
      </c>
      <c r="N36">
        <f t="shared" si="11"/>
        <v>1.8777043382844623</v>
      </c>
      <c r="P36">
        <f t="shared" si="2"/>
        <v>21.96734693877551</v>
      </c>
      <c r="Q36" s="1">
        <v>784.05756199999996</v>
      </c>
      <c r="R36">
        <f t="shared" si="4"/>
        <v>1.7874638612581581</v>
      </c>
      <c r="S36">
        <f t="shared" si="12"/>
        <v>0.16558239314677797</v>
      </c>
      <c r="T36">
        <f t="shared" si="13"/>
        <v>0.15762467912329436</v>
      </c>
    </row>
    <row r="37" spans="1:20">
      <c r="B37">
        <v>630</v>
      </c>
      <c r="C37">
        <v>700</v>
      </c>
      <c r="D37">
        <v>2098</v>
      </c>
      <c r="E37">
        <v>4205</v>
      </c>
      <c r="F37">
        <v>661.83799999999997</v>
      </c>
      <c r="G37">
        <v>245</v>
      </c>
      <c r="H37">
        <v>2</v>
      </c>
      <c r="J37">
        <v>658.97</v>
      </c>
      <c r="K37">
        <f t="shared" si="0"/>
        <v>8.5632653061224495</v>
      </c>
      <c r="M37" s="1">
        <v>125.606095</v>
      </c>
      <c r="N37">
        <f t="shared" si="11"/>
        <v>1.3428355040195745</v>
      </c>
      <c r="P37">
        <f t="shared" si="2"/>
        <v>17.163265306122447</v>
      </c>
      <c r="Q37" s="1">
        <v>780.21444699999995</v>
      </c>
      <c r="R37">
        <f t="shared" si="4"/>
        <v>1.9084000097333071</v>
      </c>
      <c r="S37">
        <f t="shared" si="12"/>
        <v>0.1184158292786221</v>
      </c>
      <c r="T37">
        <f t="shared" si="13"/>
        <v>0.16828924248089128</v>
      </c>
    </row>
    <row r="39" spans="1:20">
      <c r="A39">
        <v>31</v>
      </c>
      <c r="B39">
        <v>590</v>
      </c>
      <c r="C39">
        <v>740</v>
      </c>
      <c r="D39">
        <v>3725</v>
      </c>
      <c r="E39">
        <v>5067</v>
      </c>
      <c r="F39">
        <v>653.10900000000004</v>
      </c>
      <c r="G39">
        <v>392</v>
      </c>
      <c r="H39">
        <v>2.4</v>
      </c>
      <c r="J39">
        <v>661</v>
      </c>
      <c r="K39">
        <f t="shared" si="0"/>
        <v>9.5025510204081627</v>
      </c>
      <c r="M39" s="1">
        <v>682.89954899999998</v>
      </c>
      <c r="N39">
        <f t="shared" si="11"/>
        <v>1.7811626499892419</v>
      </c>
      <c r="P39">
        <f t="shared" si="2"/>
        <v>12.926020408163266</v>
      </c>
      <c r="Q39" s="1">
        <v>792.26749400000006</v>
      </c>
      <c r="R39">
        <f t="shared" si="4"/>
        <v>1.7148581176937603</v>
      </c>
      <c r="S39">
        <f t="shared" si="12"/>
        <v>0.15706901675390139</v>
      </c>
      <c r="T39">
        <f t="shared" si="13"/>
        <v>0.15122205623401766</v>
      </c>
    </row>
    <row r="40" spans="1:20">
      <c r="B40">
        <v>600</v>
      </c>
      <c r="C40">
        <v>740</v>
      </c>
      <c r="D40">
        <v>3342</v>
      </c>
      <c r="E40">
        <v>4872</v>
      </c>
      <c r="F40">
        <v>655.423</v>
      </c>
      <c r="G40">
        <v>392</v>
      </c>
      <c r="H40">
        <v>2.4</v>
      </c>
      <c r="J40">
        <v>661</v>
      </c>
      <c r="K40">
        <f t="shared" si="0"/>
        <v>8.5255102040816322</v>
      </c>
      <c r="M40" s="1">
        <v>684.19977400000005</v>
      </c>
      <c r="N40">
        <f t="shared" si="11"/>
        <v>1.8271625094065778</v>
      </c>
      <c r="P40">
        <f t="shared" si="2"/>
        <v>12.428571428571429</v>
      </c>
      <c r="Q40" s="1">
        <v>784.05756199999996</v>
      </c>
      <c r="R40">
        <f t="shared" si="4"/>
        <v>1.7268696903228913</v>
      </c>
      <c r="S40">
        <f t="shared" si="12"/>
        <v>0.16112544174661181</v>
      </c>
      <c r="T40">
        <f t="shared" si="13"/>
        <v>0.15228127780625145</v>
      </c>
    </row>
    <row r="41" spans="1:20">
      <c r="B41">
        <v>630</v>
      </c>
      <c r="C41">
        <v>700</v>
      </c>
      <c r="D41">
        <v>1613</v>
      </c>
      <c r="E41">
        <v>3684</v>
      </c>
      <c r="F41">
        <v>661.23699999999997</v>
      </c>
      <c r="G41">
        <v>392</v>
      </c>
      <c r="H41">
        <v>2.4</v>
      </c>
      <c r="J41">
        <v>661</v>
      </c>
      <c r="K41">
        <f t="shared" si="0"/>
        <v>4.1147959183673466</v>
      </c>
      <c r="M41" s="1">
        <v>125.606095</v>
      </c>
      <c r="N41">
        <f t="shared" si="11"/>
        <v>1.4244016004576145</v>
      </c>
      <c r="P41">
        <f t="shared" si="2"/>
        <v>9.3979591836734695</v>
      </c>
      <c r="Q41" s="1">
        <v>780.21444699999995</v>
      </c>
      <c r="R41">
        <f t="shared" si="4"/>
        <v>1.8412830120287282</v>
      </c>
      <c r="S41">
        <f t="shared" si="12"/>
        <v>0.12560860674229404</v>
      </c>
      <c r="T41">
        <f t="shared" si="13"/>
        <v>0.16237063598136933</v>
      </c>
    </row>
    <row r="43" spans="1:20">
      <c r="A43">
        <v>32</v>
      </c>
      <c r="B43">
        <v>590</v>
      </c>
      <c r="C43">
        <v>740</v>
      </c>
      <c r="D43">
        <v>3564</v>
      </c>
      <c r="E43">
        <v>5727</v>
      </c>
      <c r="F43">
        <v>653.74</v>
      </c>
      <c r="G43">
        <v>445</v>
      </c>
      <c r="H43">
        <v>2.4</v>
      </c>
      <c r="J43">
        <v>658.97</v>
      </c>
      <c r="K43">
        <f t="shared" si="0"/>
        <v>8.0089887640449433</v>
      </c>
      <c r="M43" s="1">
        <v>682.89954899999998</v>
      </c>
      <c r="N43">
        <f t="shared" si="11"/>
        <v>1.8524109414974064</v>
      </c>
      <c r="P43">
        <f t="shared" si="2"/>
        <v>12.869662921348315</v>
      </c>
      <c r="Q43" s="1">
        <v>792.26749400000006</v>
      </c>
      <c r="R43">
        <f t="shared" si="4"/>
        <v>1.7166787586925156</v>
      </c>
      <c r="S43">
        <f t="shared" si="12"/>
        <v>0.1633519348763145</v>
      </c>
      <c r="T43">
        <f t="shared" si="13"/>
        <v>0.1513826065866416</v>
      </c>
    </row>
    <row r="44" spans="1:20">
      <c r="B44">
        <v>600</v>
      </c>
      <c r="C44">
        <v>740</v>
      </c>
      <c r="D44">
        <v>3832</v>
      </c>
      <c r="E44">
        <v>5501</v>
      </c>
      <c r="F44">
        <v>656.11599999999999</v>
      </c>
      <c r="G44">
        <v>445</v>
      </c>
      <c r="H44">
        <v>2.4</v>
      </c>
      <c r="J44">
        <v>658.97</v>
      </c>
      <c r="K44">
        <f t="shared" si="0"/>
        <v>8.6112359550561806</v>
      </c>
      <c r="M44" s="1">
        <v>684.19977400000005</v>
      </c>
      <c r="N44">
        <f t="shared" si="11"/>
        <v>1.8229937617859437</v>
      </c>
      <c r="P44">
        <f t="shared" si="2"/>
        <v>12.36179775280899</v>
      </c>
      <c r="Q44" s="1">
        <v>784.05756199999996</v>
      </c>
      <c r="R44">
        <f t="shared" si="4"/>
        <v>1.729114308036928</v>
      </c>
      <c r="S44">
        <f t="shared" si="12"/>
        <v>0.16075782731798446</v>
      </c>
      <c r="T44">
        <f t="shared" si="13"/>
        <v>0.15247921587627231</v>
      </c>
    </row>
    <row r="45" spans="1:20">
      <c r="B45">
        <v>630</v>
      </c>
      <c r="C45">
        <v>700</v>
      </c>
      <c r="D45">
        <v>2000</v>
      </c>
      <c r="E45">
        <v>4209</v>
      </c>
      <c r="F45">
        <v>661.28800000000001</v>
      </c>
      <c r="G45">
        <v>445</v>
      </c>
      <c r="H45">
        <v>2.4</v>
      </c>
      <c r="J45">
        <v>658.97</v>
      </c>
      <c r="K45">
        <f t="shared" si="0"/>
        <v>4.4943820224719104</v>
      </c>
      <c r="M45" s="1">
        <v>125.606095</v>
      </c>
      <c r="N45">
        <f t="shared" si="11"/>
        <v>1.3876353511262405</v>
      </c>
      <c r="P45">
        <f t="shared" si="2"/>
        <v>9.4584269662921354</v>
      </c>
      <c r="Q45" s="1">
        <v>780.21444699999995</v>
      </c>
      <c r="R45">
        <f t="shared" si="4"/>
        <v>1.8386107064730299</v>
      </c>
      <c r="S45">
        <f t="shared" si="12"/>
        <v>0.12236643307991539</v>
      </c>
      <c r="T45">
        <f t="shared" si="13"/>
        <v>0.16213498293412962</v>
      </c>
    </row>
    <row r="47" spans="1:20">
      <c r="A47">
        <v>33</v>
      </c>
      <c r="B47">
        <v>590</v>
      </c>
      <c r="C47">
        <v>740</v>
      </c>
      <c r="D47">
        <v>1658</v>
      </c>
      <c r="E47">
        <v>2404</v>
      </c>
      <c r="F47">
        <v>652.45000000000005</v>
      </c>
      <c r="G47">
        <v>603</v>
      </c>
      <c r="H47">
        <v>3.4</v>
      </c>
      <c r="J47">
        <v>649.9</v>
      </c>
      <c r="K47">
        <f t="shared" si="0"/>
        <v>2.7495854063018244</v>
      </c>
      <c r="M47" s="1">
        <v>682.89954899999998</v>
      </c>
      <c r="N47">
        <f t="shared" si="11"/>
        <v>1.6220298077039261</v>
      </c>
      <c r="P47">
        <f t="shared" si="2"/>
        <v>3.9867330016583749</v>
      </c>
      <c r="Q47" s="1">
        <v>792.26749400000006</v>
      </c>
      <c r="R47">
        <f t="shared" si="4"/>
        <v>1.5564501589542599</v>
      </c>
      <c r="S47">
        <f t="shared" si="12"/>
        <v>0.14303613824549613</v>
      </c>
      <c r="T47">
        <f t="shared" si="13"/>
        <v>0.1372531004368836</v>
      </c>
    </row>
    <row r="48" spans="1:20">
      <c r="B48">
        <v>600</v>
      </c>
      <c r="C48">
        <v>740</v>
      </c>
      <c r="D48">
        <v>1295</v>
      </c>
      <c r="E48">
        <v>2269</v>
      </c>
      <c r="F48">
        <v>655.84100000000001</v>
      </c>
      <c r="G48">
        <v>603</v>
      </c>
      <c r="H48">
        <v>3.4</v>
      </c>
      <c r="J48">
        <v>649.9</v>
      </c>
      <c r="K48">
        <f t="shared" si="0"/>
        <v>2.1475953565505805</v>
      </c>
      <c r="M48" s="1">
        <v>684.19977400000005</v>
      </c>
      <c r="N48">
        <f t="shared" si="11"/>
        <v>1.6952661888031224</v>
      </c>
      <c r="P48">
        <f t="shared" si="2"/>
        <v>3.7628524046434495</v>
      </c>
      <c r="Q48" s="1">
        <v>784.05756199999996</v>
      </c>
      <c r="R48">
        <f t="shared" si="4"/>
        <v>1.5703849241239622</v>
      </c>
      <c r="S48">
        <f t="shared" si="12"/>
        <v>0.14949437291032824</v>
      </c>
      <c r="T48">
        <f t="shared" si="13"/>
        <v>0.13848191570758045</v>
      </c>
    </row>
    <row r="49" spans="1:20">
      <c r="B49">
        <v>630</v>
      </c>
      <c r="C49">
        <v>700</v>
      </c>
      <c r="D49">
        <v>554</v>
      </c>
      <c r="E49">
        <v>1557</v>
      </c>
      <c r="F49">
        <v>660.46500000000003</v>
      </c>
      <c r="G49">
        <v>603</v>
      </c>
      <c r="H49">
        <v>3.4</v>
      </c>
      <c r="J49">
        <v>649.9</v>
      </c>
      <c r="K49">
        <f t="shared" si="0"/>
        <v>0.91873963515754564</v>
      </c>
      <c r="M49" s="1">
        <v>125.606095</v>
      </c>
      <c r="N49">
        <f t="shared" si="11"/>
        <v>1.4464431170440892</v>
      </c>
      <c r="P49">
        <f t="shared" si="2"/>
        <v>2.5820895522388061</v>
      </c>
      <c r="Q49" s="1">
        <v>780.21444699999995</v>
      </c>
      <c r="R49">
        <f t="shared" si="4"/>
        <v>1.679698141277407</v>
      </c>
      <c r="S49">
        <f t="shared" si="12"/>
        <v>0.12755230309030768</v>
      </c>
      <c r="T49">
        <f t="shared" si="13"/>
        <v>0.14812152921317523</v>
      </c>
    </row>
    <row r="51" spans="1:20">
      <c r="A51">
        <v>34</v>
      </c>
      <c r="B51">
        <v>590</v>
      </c>
      <c r="C51">
        <v>740</v>
      </c>
      <c r="D51">
        <v>1217</v>
      </c>
      <c r="E51">
        <v>1814</v>
      </c>
      <c r="F51">
        <v>654.07000000000005</v>
      </c>
      <c r="G51">
        <v>439</v>
      </c>
      <c r="H51">
        <v>3.4</v>
      </c>
      <c r="J51">
        <v>642.84</v>
      </c>
      <c r="K51">
        <f t="shared" si="0"/>
        <v>2.7722095671981775</v>
      </c>
      <c r="M51" s="1">
        <v>682.89954899999998</v>
      </c>
      <c r="N51">
        <f t="shared" si="11"/>
        <v>1.6196196469814599</v>
      </c>
      <c r="P51">
        <f t="shared" si="2"/>
        <v>4.1321184510250566</v>
      </c>
      <c r="Q51" s="1">
        <v>792.26749400000006</v>
      </c>
      <c r="R51">
        <f t="shared" si="4"/>
        <v>1.5459154110821514</v>
      </c>
      <c r="S51">
        <f t="shared" si="12"/>
        <v>0.14282360202658376</v>
      </c>
      <c r="T51">
        <f t="shared" si="13"/>
        <v>0.13632411032470471</v>
      </c>
    </row>
    <row r="52" spans="1:20">
      <c r="B52">
        <v>600</v>
      </c>
      <c r="C52">
        <v>740</v>
      </c>
      <c r="D52">
        <v>1037</v>
      </c>
      <c r="E52">
        <v>1731</v>
      </c>
      <c r="F52">
        <v>656.928</v>
      </c>
      <c r="G52">
        <v>439</v>
      </c>
      <c r="H52">
        <v>3.4</v>
      </c>
      <c r="J52">
        <v>642.84</v>
      </c>
      <c r="K52">
        <f t="shared" si="0"/>
        <v>2.3621867881548977</v>
      </c>
      <c r="M52" s="1">
        <v>684.19977400000005</v>
      </c>
      <c r="N52">
        <f t="shared" si="11"/>
        <v>1.6672546941529074</v>
      </c>
      <c r="P52">
        <f t="shared" si="2"/>
        <v>3.9430523917995446</v>
      </c>
      <c r="Q52" s="1">
        <v>784.05756199999996</v>
      </c>
      <c r="R52">
        <f t="shared" si="4"/>
        <v>1.5566267225022998</v>
      </c>
      <c r="S52">
        <f t="shared" si="12"/>
        <v>0.14702422347027402</v>
      </c>
      <c r="T52">
        <f t="shared" si="13"/>
        <v>0.1372686704146649</v>
      </c>
    </row>
    <row r="53" spans="1:20">
      <c r="B53">
        <v>630</v>
      </c>
      <c r="C53">
        <v>700</v>
      </c>
      <c r="D53">
        <v>522</v>
      </c>
      <c r="E53">
        <v>1213</v>
      </c>
      <c r="F53">
        <v>660.81600000000003</v>
      </c>
      <c r="G53">
        <v>439</v>
      </c>
      <c r="H53">
        <v>3.4</v>
      </c>
      <c r="J53">
        <v>642.84</v>
      </c>
      <c r="K53">
        <f t="shared" si="0"/>
        <v>1.1890660592255125</v>
      </c>
      <c r="M53" s="1">
        <v>125.606095</v>
      </c>
      <c r="N53">
        <f t="shared" si="11"/>
        <v>1.3705840410798142</v>
      </c>
      <c r="P53">
        <f t="shared" si="2"/>
        <v>2.7630979498861046</v>
      </c>
      <c r="Q53" s="1">
        <v>780.21444699999995</v>
      </c>
      <c r="R53">
        <f t="shared" si="4"/>
        <v>1.659770621766617</v>
      </c>
      <c r="S53">
        <f t="shared" si="12"/>
        <v>0.1208627902186785</v>
      </c>
      <c r="T53">
        <f t="shared" si="13"/>
        <v>0.14636425236037187</v>
      </c>
    </row>
    <row r="54" spans="1:20">
      <c r="T54">
        <f t="shared" si="13"/>
        <v>0</v>
      </c>
    </row>
    <row r="55" spans="1:20">
      <c r="A55">
        <v>1</v>
      </c>
      <c r="B55">
        <v>590</v>
      </c>
      <c r="C55">
        <v>770</v>
      </c>
      <c r="D55">
        <v>667580</v>
      </c>
      <c r="E55">
        <v>701949</v>
      </c>
      <c r="F55">
        <v>683.44100000000003</v>
      </c>
      <c r="G55">
        <v>886</v>
      </c>
      <c r="H55">
        <v>0</v>
      </c>
      <c r="J55">
        <v>687.28</v>
      </c>
      <c r="K55">
        <f>D55/G55</f>
        <v>753.47629796839726</v>
      </c>
      <c r="L55">
        <f>E55/G55</f>
        <v>792.26749435665909</v>
      </c>
      <c r="T55">
        <f t="shared" si="13"/>
        <v>0</v>
      </c>
    </row>
    <row r="56" spans="1:20">
      <c r="B56">
        <v>590</v>
      </c>
      <c r="C56">
        <v>740</v>
      </c>
      <c r="D56">
        <v>605049</v>
      </c>
      <c r="E56">
        <v>694675</v>
      </c>
      <c r="F56">
        <v>682.72799999999995</v>
      </c>
      <c r="G56">
        <v>886</v>
      </c>
      <c r="J56">
        <v>687.28</v>
      </c>
      <c r="K56">
        <f t="shared" ref="K56:K58" si="14">D56/G56</f>
        <v>682.89954853273139</v>
      </c>
      <c r="L56">
        <f>E56/G56</f>
        <v>784.05756207674949</v>
      </c>
      <c r="T56">
        <f t="shared" si="13"/>
        <v>0</v>
      </c>
    </row>
    <row r="57" spans="1:20">
      <c r="B57">
        <v>600</v>
      </c>
      <c r="C57">
        <v>740</v>
      </c>
      <c r="D57">
        <v>606201</v>
      </c>
      <c r="E57">
        <v>691270</v>
      </c>
      <c r="F57">
        <v>683.16200000000003</v>
      </c>
      <c r="G57">
        <v>886</v>
      </c>
      <c r="J57">
        <v>687.28</v>
      </c>
      <c r="K57">
        <f t="shared" si="14"/>
        <v>684.19977426636569</v>
      </c>
      <c r="L57">
        <f t="shared" ref="L57:L58" si="15">E57/G57</f>
        <v>780.21444695259595</v>
      </c>
      <c r="T57">
        <f t="shared" si="13"/>
        <v>0</v>
      </c>
    </row>
    <row r="58" spans="1:20">
      <c r="B58">
        <v>630</v>
      </c>
      <c r="C58">
        <v>700</v>
      </c>
      <c r="D58">
        <v>111287</v>
      </c>
      <c r="E58">
        <v>490823</v>
      </c>
      <c r="F58">
        <v>674.41399999999999</v>
      </c>
      <c r="G58">
        <v>886</v>
      </c>
      <c r="J58">
        <v>687.28</v>
      </c>
      <c r="K58">
        <f t="shared" si="14"/>
        <v>125.60609480812641</v>
      </c>
      <c r="L58">
        <f t="shared" si="15"/>
        <v>553.97629796839726</v>
      </c>
      <c r="T58">
        <f t="shared" si="13"/>
        <v>0</v>
      </c>
    </row>
    <row r="59" spans="1:20">
      <c r="T59">
        <f t="shared" si="13"/>
        <v>0</v>
      </c>
    </row>
    <row r="61" spans="1:20">
      <c r="A61">
        <v>2</v>
      </c>
      <c r="B61">
        <v>590</v>
      </c>
      <c r="C61">
        <v>740</v>
      </c>
      <c r="H61">
        <v>0</v>
      </c>
    </row>
    <row r="62" spans="1:20">
      <c r="B62">
        <v>600</v>
      </c>
      <c r="C62">
        <v>740</v>
      </c>
    </row>
    <row r="63" spans="1:20">
      <c r="B63">
        <v>610</v>
      </c>
      <c r="C63">
        <v>770</v>
      </c>
    </row>
    <row r="64" spans="1:20">
      <c r="B64">
        <v>630</v>
      </c>
      <c r="C64">
        <v>700</v>
      </c>
    </row>
    <row r="66" spans="1:20">
      <c r="A66" s="1">
        <v>35</v>
      </c>
      <c r="B66" s="1">
        <v>590</v>
      </c>
      <c r="C66" s="1">
        <v>740</v>
      </c>
      <c r="D66" s="1">
        <v>352</v>
      </c>
      <c r="E66" s="1">
        <v>1918</v>
      </c>
      <c r="F66" s="1">
        <v>653.38400000000001</v>
      </c>
      <c r="G66" s="1">
        <v>721</v>
      </c>
      <c r="H66" s="1">
        <v>3.8</v>
      </c>
      <c r="I66" s="1"/>
      <c r="J66" s="1">
        <v>647.88</v>
      </c>
      <c r="K66">
        <f t="shared" ref="K66:K68" si="16">D66/G66</f>
        <v>0.48821081830790569</v>
      </c>
      <c r="L66" s="1"/>
      <c r="M66" s="1">
        <v>682.89954899999998</v>
      </c>
      <c r="N66">
        <f t="shared" ref="N66:N68" si="17">-LOG((K66/M66),2.71828)/H66</f>
        <v>1.9061475288160727</v>
      </c>
      <c r="P66">
        <f t="shared" ref="P66:P68" si="18">E66/G66</f>
        <v>2.6601941747572817</v>
      </c>
      <c r="Q66" s="1">
        <v>792.26749400000006</v>
      </c>
      <c r="R66">
        <f t="shared" ref="R66:R68" si="19">-LOG((P66/Q66),2.71828)/H66</f>
        <v>1.4990799456187525</v>
      </c>
      <c r="S66">
        <f t="shared" ref="S66:S68" si="20">N66/11.34</f>
        <v>0.16809061100670836</v>
      </c>
      <c r="T66">
        <f t="shared" ref="T66:T68" si="21">R66/11.34</f>
        <v>0.1321939987318124</v>
      </c>
    </row>
    <row r="67" spans="1:20">
      <c r="A67" s="1"/>
      <c r="B67" s="1">
        <v>600</v>
      </c>
      <c r="C67" s="1">
        <v>740</v>
      </c>
      <c r="D67" s="1">
        <v>586</v>
      </c>
      <c r="E67" s="1">
        <v>1771</v>
      </c>
      <c r="F67" s="1">
        <v>658.11</v>
      </c>
      <c r="G67" s="1">
        <v>721</v>
      </c>
      <c r="H67" s="1">
        <v>3.8</v>
      </c>
      <c r="I67" s="1"/>
      <c r="J67" s="1">
        <v>647.88</v>
      </c>
      <c r="K67">
        <f t="shared" si="16"/>
        <v>0.81276005547850205</v>
      </c>
      <c r="L67" s="1"/>
      <c r="M67" s="1">
        <v>684.19977400000005</v>
      </c>
      <c r="N67">
        <f t="shared" si="17"/>
        <v>1.7725194264843818</v>
      </c>
      <c r="P67">
        <f t="shared" si="18"/>
        <v>2.4563106796116503</v>
      </c>
      <c r="Q67" s="1">
        <v>784.05756199999996</v>
      </c>
      <c r="R67">
        <f t="shared" si="19"/>
        <v>1.5173225832826616</v>
      </c>
      <c r="S67">
        <f t="shared" si="20"/>
        <v>0.15630682773230881</v>
      </c>
      <c r="T67">
        <f t="shared" si="21"/>
        <v>0.1338026969385063</v>
      </c>
    </row>
    <row r="68" spans="1:20">
      <c r="A68" s="1"/>
      <c r="B68" s="1">
        <v>630</v>
      </c>
      <c r="C68" s="1">
        <v>700</v>
      </c>
      <c r="D68" s="1">
        <v>292</v>
      </c>
      <c r="E68" s="1">
        <v>1121</v>
      </c>
      <c r="F68" s="1">
        <v>660.81600000000003</v>
      </c>
      <c r="G68" s="1">
        <v>721</v>
      </c>
      <c r="H68" s="1">
        <v>3.8</v>
      </c>
      <c r="I68" s="1"/>
      <c r="J68" s="1">
        <v>647.88</v>
      </c>
      <c r="K68">
        <f t="shared" si="16"/>
        <v>0.40499306518723993</v>
      </c>
      <c r="L68" s="1"/>
      <c r="M68" s="1">
        <v>125.606095</v>
      </c>
      <c r="N68">
        <f t="shared" si="17"/>
        <v>1.5097473615734107</v>
      </c>
      <c r="P68">
        <f t="shared" si="18"/>
        <v>1.5547850208044383</v>
      </c>
      <c r="Q68" s="1">
        <v>780.21444699999995</v>
      </c>
      <c r="R68">
        <f t="shared" si="19"/>
        <v>1.6363778186510447</v>
      </c>
      <c r="S68">
        <f t="shared" si="20"/>
        <v>0.13313468796943656</v>
      </c>
      <c r="T68">
        <f t="shared" si="21"/>
        <v>0.14430139494277291</v>
      </c>
    </row>
    <row r="69" spans="1:20">
      <c r="H69" s="1"/>
    </row>
    <row r="70" spans="1:20">
      <c r="A70" s="1">
        <v>36</v>
      </c>
      <c r="B70" s="1">
        <v>590</v>
      </c>
      <c r="C70" s="1">
        <v>740</v>
      </c>
      <c r="D70" s="1">
        <v>486</v>
      </c>
      <c r="E70" s="1">
        <v>1381</v>
      </c>
      <c r="F70" s="1">
        <v>652.47500000000002</v>
      </c>
      <c r="G70" s="1">
        <v>505</v>
      </c>
      <c r="H70" s="1">
        <v>3.8</v>
      </c>
      <c r="J70" s="1">
        <v>655.93</v>
      </c>
      <c r="K70">
        <f t="shared" ref="K70:K72" si="22">D70/G70</f>
        <v>0.96237623762376234</v>
      </c>
      <c r="M70" s="1">
        <v>682.89954899999998</v>
      </c>
      <c r="N70">
        <f t="shared" ref="N70:N72" si="23">-LOG((K70/M70),2.71828)/H70</f>
        <v>1.7275531570230342</v>
      </c>
      <c r="P70">
        <f t="shared" ref="P70:P72" si="24">E70/G70</f>
        <v>2.7346534653465349</v>
      </c>
      <c r="Q70" s="1">
        <v>792.26749400000006</v>
      </c>
      <c r="R70">
        <f t="shared" ref="R70:R72" si="25">-LOG((P70/Q70),2.71828)/H70</f>
        <v>1.4918153075807274</v>
      </c>
      <c r="S70">
        <f t="shared" ref="S70:S72" si="26">N70/11.34</f>
        <v>0.15234154823836282</v>
      </c>
      <c r="T70">
        <f t="shared" ref="T70:T72" si="27">R70/11.34</f>
        <v>0.13155337809353856</v>
      </c>
    </row>
    <row r="71" spans="1:20">
      <c r="A71" s="1"/>
      <c r="B71" s="1">
        <v>600</v>
      </c>
      <c r="C71" s="1">
        <v>740</v>
      </c>
      <c r="D71" s="1">
        <v>592</v>
      </c>
      <c r="E71" s="1">
        <v>1289</v>
      </c>
      <c r="F71" s="1">
        <v>656.62</v>
      </c>
      <c r="G71" s="1">
        <v>505</v>
      </c>
      <c r="H71" s="1">
        <v>3.8</v>
      </c>
      <c r="J71" s="1">
        <v>655.93</v>
      </c>
      <c r="K71">
        <f t="shared" si="22"/>
        <v>1.1722772277227722</v>
      </c>
      <c r="M71" s="1">
        <v>684.19977400000005</v>
      </c>
      <c r="N71">
        <f t="shared" si="23"/>
        <v>1.676133163408694</v>
      </c>
      <c r="P71">
        <f t="shared" si="24"/>
        <v>2.5524752475247525</v>
      </c>
      <c r="Q71" s="1">
        <v>784.05756199999996</v>
      </c>
      <c r="R71">
        <f t="shared" si="25"/>
        <v>1.5072165045990056</v>
      </c>
      <c r="S71">
        <f t="shared" si="26"/>
        <v>0.1478071572670806</v>
      </c>
      <c r="T71">
        <f t="shared" si="27"/>
        <v>0.13291150834206397</v>
      </c>
    </row>
    <row r="72" spans="1:20">
      <c r="A72" s="1"/>
      <c r="B72" s="1">
        <v>630</v>
      </c>
      <c r="C72" s="1">
        <v>700</v>
      </c>
      <c r="D72" s="1">
        <v>286</v>
      </c>
      <c r="E72" s="1">
        <v>805</v>
      </c>
      <c r="F72" s="1">
        <v>659.851</v>
      </c>
      <c r="G72" s="1">
        <v>505</v>
      </c>
      <c r="H72" s="1">
        <v>3.8</v>
      </c>
      <c r="J72" s="1">
        <v>655.93</v>
      </c>
      <c r="K72">
        <f t="shared" si="22"/>
        <v>0.56633663366336628</v>
      </c>
      <c r="M72" s="1">
        <v>125.606095</v>
      </c>
      <c r="N72">
        <f t="shared" si="23"/>
        <v>1.4215055347012113</v>
      </c>
      <c r="P72">
        <f t="shared" si="24"/>
        <v>1.5940594059405941</v>
      </c>
      <c r="Q72" s="1">
        <v>780.21444699999995</v>
      </c>
      <c r="R72">
        <f t="shared" si="25"/>
        <v>1.6298129294046297</v>
      </c>
      <c r="S72">
        <f t="shared" si="26"/>
        <v>0.12535322175495692</v>
      </c>
      <c r="T72">
        <f t="shared" si="27"/>
        <v>0.14372248054714548</v>
      </c>
    </row>
    <row r="74" spans="1:20">
      <c r="A74" s="1">
        <v>37</v>
      </c>
      <c r="B74" s="1">
        <v>590</v>
      </c>
      <c r="C74" s="1">
        <v>740</v>
      </c>
      <c r="D74" s="1">
        <v>3562</v>
      </c>
      <c r="E74" s="1">
        <v>7188</v>
      </c>
      <c r="F74" s="1">
        <v>650.68499999999995</v>
      </c>
      <c r="G74" s="1">
        <v>690</v>
      </c>
      <c r="J74" s="1">
        <v>655.01</v>
      </c>
      <c r="M74" s="1">
        <v>682.89954899999998</v>
      </c>
    </row>
    <row r="75" spans="1:20">
      <c r="A75" s="1"/>
      <c r="B75" s="1">
        <v>600</v>
      </c>
      <c r="C75" s="1">
        <v>740</v>
      </c>
      <c r="D75" s="1">
        <v>4121</v>
      </c>
      <c r="E75" s="1">
        <v>6799</v>
      </c>
      <c r="F75" s="1">
        <v>653.83799999999997</v>
      </c>
      <c r="G75" s="1">
        <v>690</v>
      </c>
      <c r="J75" s="1">
        <v>655.01</v>
      </c>
      <c r="M75" s="1">
        <v>684.19977400000005</v>
      </c>
    </row>
    <row r="76" spans="1:20">
      <c r="A76" s="1"/>
      <c r="B76" s="1">
        <v>630</v>
      </c>
      <c r="C76" s="1">
        <v>700</v>
      </c>
      <c r="D76" s="1">
        <v>2019</v>
      </c>
      <c r="E76" s="1">
        <v>5001</v>
      </c>
      <c r="F76" s="1">
        <v>660.43399999999997</v>
      </c>
      <c r="G76" s="1">
        <v>690</v>
      </c>
      <c r="J76" s="1">
        <v>655.01</v>
      </c>
      <c r="M76" s="1">
        <v>125.606095</v>
      </c>
    </row>
    <row r="77" spans="1:20">
      <c r="M77" s="1"/>
    </row>
    <row r="78" spans="1:20">
      <c r="A78" s="1">
        <v>38</v>
      </c>
      <c r="B78" s="1">
        <v>590</v>
      </c>
      <c r="C78" s="1">
        <v>740</v>
      </c>
      <c r="M78" s="1">
        <v>682.89954899999998</v>
      </c>
    </row>
    <row r="79" spans="1:20">
      <c r="A79" s="1"/>
      <c r="B79" s="1">
        <v>600</v>
      </c>
      <c r="C79" s="1">
        <v>740</v>
      </c>
      <c r="M79" s="1">
        <v>684.19977400000005</v>
      </c>
    </row>
    <row r="80" spans="1:20">
      <c r="A80" s="1"/>
      <c r="B80" s="1">
        <v>630</v>
      </c>
      <c r="C80" s="1">
        <v>700</v>
      </c>
      <c r="M80" s="1">
        <v>125.606095</v>
      </c>
    </row>
    <row r="81" spans="13:13">
      <c r="M8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Aditi Nandkishor Kabra</dc:creator>
  <cp:lastModifiedBy>Aditi Nandkishor Kabra</cp:lastModifiedBy>
  <dcterms:created xsi:type="dcterms:W3CDTF">2019-03-12T18:15:50Z</dcterms:created>
  <dcterms:modified xsi:type="dcterms:W3CDTF">2019-03-14T18:59:00Z</dcterms:modified>
</cp:coreProperties>
</file>