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/Desktop/python scripts/phys3310/"/>
    </mc:Choice>
  </mc:AlternateContent>
  <xr:revisionPtr revIDLastSave="0" documentId="13_ncr:1_{C1AE8BF3-E3BA-C349-A510-E413F659293B}" xr6:coauthVersionLast="41" xr6:coauthVersionMax="41" xr10:uidLastSave="{00000000-0000-0000-0000-000000000000}"/>
  <bookViews>
    <workbookView xWindow="0" yWindow="0" windowWidth="25600" windowHeight="16000" xr2:uid="{D226693B-921A-4A49-8517-3347981B4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4" i="1" l="1"/>
  <c r="R64" i="1"/>
  <c r="T64" i="1" s="1"/>
  <c r="U151" i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S84" i="1"/>
  <c r="S83" i="1"/>
  <c r="S82" i="1"/>
  <c r="S88" i="1"/>
  <c r="S87" i="1"/>
  <c r="S86" i="1"/>
  <c r="S92" i="1"/>
  <c r="S91" i="1"/>
  <c r="S90" i="1"/>
  <c r="S96" i="1"/>
  <c r="S95" i="1"/>
  <c r="S94" i="1"/>
  <c r="S100" i="1"/>
  <c r="S99" i="1"/>
  <c r="S98" i="1"/>
  <c r="S104" i="1"/>
  <c r="S103" i="1"/>
  <c r="S102" i="1"/>
  <c r="S108" i="1"/>
  <c r="S107" i="1"/>
  <c r="S106" i="1"/>
  <c r="S80" i="1"/>
  <c r="S79" i="1"/>
  <c r="S78" i="1"/>
  <c r="S76" i="1"/>
  <c r="S75" i="1"/>
  <c r="S74" i="1"/>
  <c r="S72" i="1"/>
  <c r="S71" i="1"/>
  <c r="S70" i="1"/>
  <c r="S68" i="1"/>
  <c r="S67" i="1"/>
  <c r="S66" i="1"/>
  <c r="S64" i="1"/>
  <c r="S63" i="1"/>
  <c r="S62" i="1"/>
  <c r="S60" i="1"/>
  <c r="S59" i="1"/>
  <c r="S58" i="1"/>
  <c r="S56" i="1"/>
  <c r="S55" i="1"/>
  <c r="S54" i="1"/>
  <c r="T76" i="1"/>
  <c r="T75" i="1"/>
  <c r="T74" i="1"/>
  <c r="T80" i="1"/>
  <c r="T79" i="1"/>
  <c r="T78" i="1"/>
  <c r="T84" i="1"/>
  <c r="T83" i="1"/>
  <c r="T82" i="1"/>
  <c r="T88" i="1"/>
  <c r="T87" i="1"/>
  <c r="T86" i="1"/>
  <c r="T92" i="1"/>
  <c r="T91" i="1"/>
  <c r="T90" i="1"/>
  <c r="T96" i="1"/>
  <c r="T95" i="1"/>
  <c r="T94" i="1"/>
  <c r="T100" i="1"/>
  <c r="T99" i="1"/>
  <c r="T98" i="1"/>
  <c r="T104" i="1"/>
  <c r="T103" i="1"/>
  <c r="T102" i="1"/>
  <c r="T108" i="1"/>
  <c r="T107" i="1"/>
  <c r="T106" i="1"/>
  <c r="T72" i="1"/>
  <c r="T71" i="1"/>
  <c r="T70" i="1"/>
  <c r="T68" i="1"/>
  <c r="T67" i="1"/>
  <c r="T66" i="1"/>
  <c r="T63" i="1"/>
  <c r="T62" i="1"/>
  <c r="T60" i="1"/>
  <c r="T59" i="1"/>
  <c r="T58" i="1"/>
  <c r="T56" i="1"/>
  <c r="T55" i="1"/>
  <c r="T54" i="1"/>
  <c r="Y109" i="1"/>
  <c r="X109" i="1"/>
  <c r="W109" i="1"/>
  <c r="V109" i="1"/>
  <c r="X53" i="1" l="1"/>
  <c r="V53" i="1"/>
  <c r="W53" i="1"/>
  <c r="Y53" i="1"/>
  <c r="M15" i="1"/>
  <c r="M16" i="1"/>
  <c r="K30" i="1"/>
  <c r="K26" i="1"/>
  <c r="K22" i="1"/>
  <c r="K15" i="1"/>
  <c r="K14" i="1"/>
  <c r="P4" i="1"/>
  <c r="P5" i="1"/>
  <c r="P6" i="1"/>
  <c r="P9" i="1"/>
  <c r="P10" i="1"/>
  <c r="P11" i="1"/>
  <c r="P12" i="1"/>
  <c r="P14" i="1"/>
  <c r="P15" i="1"/>
  <c r="P16" i="1"/>
  <c r="P22" i="1"/>
  <c r="P23" i="1"/>
  <c r="R23" i="1" s="1"/>
  <c r="P24" i="1"/>
  <c r="P26" i="1"/>
  <c r="R26" i="1" s="1"/>
  <c r="T26" i="1" s="1"/>
  <c r="P27" i="1"/>
  <c r="P28" i="1"/>
  <c r="P30" i="1"/>
  <c r="P31" i="1"/>
  <c r="P32" i="1"/>
  <c r="P34" i="1"/>
  <c r="R34" i="1" s="1"/>
  <c r="T34" i="1" s="1"/>
  <c r="P35" i="1"/>
  <c r="P36" i="1"/>
  <c r="P38" i="1"/>
  <c r="P39" i="1"/>
  <c r="R39" i="1" s="1"/>
  <c r="T39" i="1" s="1"/>
  <c r="P40" i="1"/>
  <c r="P42" i="1"/>
  <c r="R42" i="1" s="1"/>
  <c r="T42" i="1" s="1"/>
  <c r="P43" i="1"/>
  <c r="P44" i="1"/>
  <c r="P46" i="1"/>
  <c r="P47" i="1"/>
  <c r="P48" i="1"/>
  <c r="P50" i="1"/>
  <c r="P51" i="1"/>
  <c r="P52" i="1"/>
  <c r="P54" i="1"/>
  <c r="P55" i="1"/>
  <c r="P56" i="1"/>
  <c r="P58" i="1"/>
  <c r="P59" i="1"/>
  <c r="P60" i="1"/>
  <c r="P62" i="1"/>
  <c r="P63" i="1"/>
  <c r="P66" i="1"/>
  <c r="P67" i="1"/>
  <c r="P68" i="1"/>
  <c r="P70" i="1"/>
  <c r="P71" i="1"/>
  <c r="P72" i="1"/>
  <c r="P74" i="1"/>
  <c r="P75" i="1"/>
  <c r="P76" i="1"/>
  <c r="P78" i="1"/>
  <c r="P79" i="1"/>
  <c r="P80" i="1"/>
  <c r="P82" i="1"/>
  <c r="P83" i="1"/>
  <c r="P84" i="1"/>
  <c r="P86" i="1"/>
  <c r="P87" i="1"/>
  <c r="P88" i="1"/>
  <c r="P90" i="1"/>
  <c r="P91" i="1"/>
  <c r="P92" i="1"/>
  <c r="P94" i="1"/>
  <c r="P95" i="1"/>
  <c r="P96" i="1"/>
  <c r="P98" i="1"/>
  <c r="P99" i="1"/>
  <c r="P100" i="1"/>
  <c r="P102" i="1"/>
  <c r="P103" i="1"/>
  <c r="P104" i="1"/>
  <c r="P106" i="1"/>
  <c r="P107" i="1"/>
  <c r="P108" i="1"/>
  <c r="P110" i="1"/>
  <c r="P111" i="1"/>
  <c r="P112" i="1"/>
  <c r="P114" i="1"/>
  <c r="P115" i="1"/>
  <c r="P116" i="1"/>
  <c r="P118" i="1"/>
  <c r="P119" i="1"/>
  <c r="P120" i="1"/>
  <c r="P122" i="1"/>
  <c r="P123" i="1"/>
  <c r="P124" i="1"/>
  <c r="P126" i="1"/>
  <c r="P127" i="1"/>
  <c r="P128" i="1"/>
  <c r="P130" i="1"/>
  <c r="P131" i="1"/>
  <c r="P132" i="1"/>
  <c r="P134" i="1"/>
  <c r="P135" i="1"/>
  <c r="P136" i="1"/>
  <c r="P138" i="1"/>
  <c r="P139" i="1"/>
  <c r="P140" i="1"/>
  <c r="P143" i="1"/>
  <c r="P144" i="1"/>
  <c r="P145" i="1"/>
  <c r="P147" i="1"/>
  <c r="P148" i="1"/>
  <c r="P149" i="1"/>
  <c r="P151" i="1"/>
  <c r="P152" i="1"/>
  <c r="P153" i="1"/>
  <c r="P155" i="1"/>
  <c r="P156" i="1"/>
  <c r="P157" i="1"/>
  <c r="P3" i="1"/>
  <c r="K52" i="1"/>
  <c r="K51" i="1"/>
  <c r="K50" i="1"/>
  <c r="K48" i="1"/>
  <c r="K47" i="1"/>
  <c r="K46" i="1"/>
  <c r="K44" i="1"/>
  <c r="K43" i="1"/>
  <c r="K42" i="1"/>
  <c r="K39" i="1"/>
  <c r="K38" i="1"/>
  <c r="K60" i="1"/>
  <c r="K59" i="1"/>
  <c r="K58" i="1"/>
  <c r="K56" i="1"/>
  <c r="K55" i="1"/>
  <c r="K54" i="1"/>
  <c r="K34" i="1"/>
  <c r="R31" i="1"/>
  <c r="R28" i="1"/>
  <c r="K16" i="1"/>
  <c r="K84" i="1"/>
  <c r="N84" i="1" s="1"/>
  <c r="K83" i="1"/>
  <c r="N83" i="1" s="1"/>
  <c r="K82" i="1"/>
  <c r="N82" i="1" s="1"/>
  <c r="K80" i="1"/>
  <c r="N80" i="1" s="1"/>
  <c r="K79" i="1"/>
  <c r="N79" i="1" s="1"/>
  <c r="K78" i="1"/>
  <c r="N78" i="1" s="1"/>
  <c r="K76" i="1"/>
  <c r="N76" i="1" s="1"/>
  <c r="K75" i="1"/>
  <c r="N75" i="1" s="1"/>
  <c r="K74" i="1"/>
  <c r="N74" i="1" s="1"/>
  <c r="K72" i="1"/>
  <c r="N72" i="1" s="1"/>
  <c r="K71" i="1"/>
  <c r="N71" i="1" s="1"/>
  <c r="K70" i="1"/>
  <c r="N70" i="1" s="1"/>
  <c r="K68" i="1"/>
  <c r="N68" i="1" s="1"/>
  <c r="K67" i="1"/>
  <c r="N67" i="1" s="1"/>
  <c r="K66" i="1"/>
  <c r="N66" i="1" s="1"/>
  <c r="K64" i="1"/>
  <c r="N64" i="1" s="1"/>
  <c r="K63" i="1"/>
  <c r="N63" i="1" s="1"/>
  <c r="K62" i="1"/>
  <c r="N62" i="1" s="1"/>
  <c r="K92" i="1"/>
  <c r="N92" i="1" s="1"/>
  <c r="K91" i="1"/>
  <c r="N91" i="1" s="1"/>
  <c r="K90" i="1"/>
  <c r="N90" i="1" s="1"/>
  <c r="K88" i="1"/>
  <c r="N88" i="1" s="1"/>
  <c r="K87" i="1"/>
  <c r="N87" i="1" s="1"/>
  <c r="K86" i="1"/>
  <c r="N86" i="1" s="1"/>
  <c r="K157" i="1"/>
  <c r="K156" i="1"/>
  <c r="K155" i="1"/>
  <c r="K153" i="1"/>
  <c r="K152" i="1"/>
  <c r="K151" i="1"/>
  <c r="N28" i="1" l="1"/>
  <c r="N34" i="1"/>
  <c r="S34" i="1" s="1"/>
  <c r="N36" i="1"/>
  <c r="N39" i="1"/>
  <c r="S39" i="1" s="1"/>
  <c r="N44" i="1"/>
  <c r="S44" i="1" s="1"/>
  <c r="N46" i="1"/>
  <c r="S46" i="1" s="1"/>
  <c r="N47" i="1"/>
  <c r="S47" i="1" s="1"/>
  <c r="N48" i="1"/>
  <c r="S48" i="1" s="1"/>
  <c r="N50" i="1"/>
  <c r="S50" i="1" s="1"/>
  <c r="N51" i="1"/>
  <c r="S51" i="1" s="1"/>
  <c r="N52" i="1"/>
  <c r="S52" i="1" s="1"/>
  <c r="N54" i="1"/>
  <c r="N55" i="1"/>
  <c r="N56" i="1"/>
  <c r="N58" i="1"/>
  <c r="N59" i="1"/>
  <c r="N60" i="1"/>
  <c r="R35" i="1"/>
  <c r="R36" i="1"/>
  <c r="R86" i="1"/>
  <c r="R88" i="1"/>
  <c r="R91" i="1"/>
  <c r="R62" i="1"/>
  <c r="R63" i="1"/>
  <c r="R66" i="1"/>
  <c r="R68" i="1"/>
  <c r="R71" i="1"/>
  <c r="R74" i="1"/>
  <c r="R75" i="1"/>
  <c r="R76" i="1"/>
  <c r="R78" i="1"/>
  <c r="R80" i="1"/>
  <c r="R82" i="1"/>
  <c r="R83" i="1"/>
  <c r="R84" i="1"/>
  <c r="R22" i="1"/>
  <c r="T22" i="1" s="1"/>
  <c r="R24" i="1"/>
  <c r="R27" i="1"/>
  <c r="R38" i="1"/>
  <c r="T38" i="1" s="1"/>
  <c r="R30" i="1"/>
  <c r="T30" i="1" s="1"/>
  <c r="R40" i="1"/>
  <c r="R87" i="1"/>
  <c r="R90" i="1"/>
  <c r="R92" i="1"/>
  <c r="R67" i="1"/>
  <c r="R70" i="1"/>
  <c r="R72" i="1"/>
  <c r="R79" i="1"/>
  <c r="N31" i="1"/>
  <c r="R32" i="1"/>
  <c r="N42" i="1"/>
  <c r="S42" i="1" s="1"/>
  <c r="R43" i="1"/>
  <c r="T43" i="1" s="1"/>
  <c r="R44" i="1"/>
  <c r="T44" i="1" s="1"/>
  <c r="R46" i="1"/>
  <c r="T46" i="1" s="1"/>
  <c r="R47" i="1"/>
  <c r="T47" i="1" s="1"/>
  <c r="R48" i="1"/>
  <c r="T48" i="1" s="1"/>
  <c r="R50" i="1"/>
  <c r="T50" i="1" s="1"/>
  <c r="R51" i="1"/>
  <c r="T51" i="1" s="1"/>
  <c r="R52" i="1"/>
  <c r="T52" i="1" s="1"/>
  <c r="R54" i="1"/>
  <c r="R55" i="1"/>
  <c r="R56" i="1"/>
  <c r="R58" i="1"/>
  <c r="R59" i="1"/>
  <c r="R60" i="1"/>
  <c r="N15" i="1"/>
  <c r="S15" i="1" s="1"/>
  <c r="N23" i="1"/>
  <c r="N26" i="1"/>
  <c r="S26" i="1" s="1"/>
  <c r="N30" i="1"/>
  <c r="S30" i="1" s="1"/>
  <c r="N35" i="1"/>
  <c r="N40" i="1"/>
  <c r="N16" i="1"/>
  <c r="S16" i="1" s="1"/>
  <c r="N22" i="1"/>
  <c r="S22" i="1" s="1"/>
  <c r="N24" i="1"/>
  <c r="N27" i="1"/>
  <c r="N32" i="1"/>
  <c r="N38" i="1"/>
  <c r="S38" i="1" s="1"/>
  <c r="N43" i="1"/>
  <c r="S43" i="1" s="1"/>
  <c r="K94" i="1" l="1"/>
  <c r="K95" i="1"/>
  <c r="K96" i="1"/>
  <c r="K98" i="1"/>
  <c r="R149" i="1" l="1"/>
  <c r="T149" i="1" s="1"/>
  <c r="R148" i="1"/>
  <c r="T148" i="1" s="1"/>
  <c r="R147" i="1"/>
  <c r="T147" i="1" s="1"/>
  <c r="R145" i="1"/>
  <c r="T145" i="1" s="1"/>
  <c r="R144" i="1"/>
  <c r="T144" i="1" s="1"/>
  <c r="R143" i="1"/>
  <c r="T143" i="1" s="1"/>
  <c r="K149" i="1"/>
  <c r="N149" i="1" s="1"/>
  <c r="S149" i="1" s="1"/>
  <c r="K148" i="1"/>
  <c r="N148" i="1" s="1"/>
  <c r="S148" i="1" s="1"/>
  <c r="K147" i="1"/>
  <c r="N147" i="1" s="1"/>
  <c r="S147" i="1" s="1"/>
  <c r="K145" i="1"/>
  <c r="N145" i="1" s="1"/>
  <c r="S145" i="1" s="1"/>
  <c r="K144" i="1"/>
  <c r="N144" i="1" s="1"/>
  <c r="S144" i="1" s="1"/>
  <c r="K143" i="1"/>
  <c r="N143" i="1" s="1"/>
  <c r="S143" i="1" s="1"/>
  <c r="R122" i="1"/>
  <c r="T122" i="1" s="1"/>
  <c r="R123" i="1"/>
  <c r="T123" i="1" s="1"/>
  <c r="R124" i="1"/>
  <c r="T124" i="1" s="1"/>
  <c r="R126" i="1"/>
  <c r="T126" i="1" s="1"/>
  <c r="R127" i="1"/>
  <c r="T127" i="1" s="1"/>
  <c r="R128" i="1"/>
  <c r="T128" i="1" s="1"/>
  <c r="R130" i="1"/>
  <c r="T130" i="1" s="1"/>
  <c r="R131" i="1"/>
  <c r="T131" i="1" s="1"/>
  <c r="R132" i="1"/>
  <c r="T132" i="1" s="1"/>
  <c r="R134" i="1"/>
  <c r="T134" i="1" s="1"/>
  <c r="R135" i="1"/>
  <c r="T135" i="1" s="1"/>
  <c r="R136" i="1"/>
  <c r="T136" i="1" s="1"/>
  <c r="R138" i="1"/>
  <c r="T138" i="1" s="1"/>
  <c r="R139" i="1"/>
  <c r="T139" i="1" s="1"/>
  <c r="R140" i="1"/>
  <c r="T140" i="1" s="1"/>
  <c r="K122" i="1"/>
  <c r="N122" i="1" s="1"/>
  <c r="S122" i="1" s="1"/>
  <c r="K123" i="1"/>
  <c r="N123" i="1" s="1"/>
  <c r="S123" i="1" s="1"/>
  <c r="K124" i="1"/>
  <c r="N124" i="1" s="1"/>
  <c r="S124" i="1" s="1"/>
  <c r="K126" i="1"/>
  <c r="N126" i="1" s="1"/>
  <c r="S126" i="1" s="1"/>
  <c r="K127" i="1"/>
  <c r="N127" i="1" s="1"/>
  <c r="S127" i="1" s="1"/>
  <c r="K128" i="1"/>
  <c r="N128" i="1" s="1"/>
  <c r="S128" i="1" s="1"/>
  <c r="K130" i="1"/>
  <c r="N130" i="1" s="1"/>
  <c r="S130" i="1" s="1"/>
  <c r="K131" i="1"/>
  <c r="N131" i="1" s="1"/>
  <c r="S131" i="1" s="1"/>
  <c r="K132" i="1"/>
  <c r="N132" i="1" s="1"/>
  <c r="S132" i="1" s="1"/>
  <c r="K134" i="1"/>
  <c r="N134" i="1" s="1"/>
  <c r="S134" i="1" s="1"/>
  <c r="K135" i="1"/>
  <c r="N135" i="1" s="1"/>
  <c r="S135" i="1" s="1"/>
  <c r="K136" i="1"/>
  <c r="N136" i="1" s="1"/>
  <c r="S136" i="1" s="1"/>
  <c r="K138" i="1"/>
  <c r="N138" i="1" s="1"/>
  <c r="S138" i="1" s="1"/>
  <c r="K139" i="1"/>
  <c r="N139" i="1" s="1"/>
  <c r="S139" i="1" s="1"/>
  <c r="K140" i="1"/>
  <c r="N140" i="1" s="1"/>
  <c r="S140" i="1" s="1"/>
  <c r="R120" i="1"/>
  <c r="T120" i="1" s="1"/>
  <c r="R119" i="1"/>
  <c r="T119" i="1" s="1"/>
  <c r="R118" i="1"/>
  <c r="T118" i="1" s="1"/>
  <c r="K120" i="1"/>
  <c r="N120" i="1" s="1"/>
  <c r="S120" i="1" s="1"/>
  <c r="K119" i="1"/>
  <c r="N119" i="1" s="1"/>
  <c r="S119" i="1" s="1"/>
  <c r="K118" i="1"/>
  <c r="N118" i="1" s="1"/>
  <c r="S118" i="1" s="1"/>
  <c r="R114" i="1"/>
  <c r="T114" i="1" s="1"/>
  <c r="R115" i="1"/>
  <c r="T115" i="1" s="1"/>
  <c r="R116" i="1"/>
  <c r="T116" i="1" s="1"/>
  <c r="K114" i="1"/>
  <c r="N114" i="1" s="1"/>
  <c r="S114" i="1" s="1"/>
  <c r="K115" i="1"/>
  <c r="N115" i="1" s="1"/>
  <c r="S115" i="1" s="1"/>
  <c r="K116" i="1"/>
  <c r="N116" i="1" s="1"/>
  <c r="S116" i="1" s="1"/>
  <c r="T3" i="1"/>
  <c r="T4" i="1"/>
  <c r="T5" i="1"/>
  <c r="T6" i="1"/>
  <c r="T7" i="1"/>
  <c r="R94" i="1" l="1"/>
  <c r="R95" i="1"/>
  <c r="R96" i="1"/>
  <c r="R98" i="1"/>
  <c r="R99" i="1"/>
  <c r="R100" i="1"/>
  <c r="R102" i="1"/>
  <c r="R103" i="1"/>
  <c r="R104" i="1"/>
  <c r="R106" i="1"/>
  <c r="R107" i="1"/>
  <c r="R108" i="1"/>
  <c r="R110" i="1"/>
  <c r="T110" i="1" s="1"/>
  <c r="R111" i="1"/>
  <c r="T111" i="1" s="1"/>
  <c r="R112" i="1"/>
  <c r="T112" i="1" s="1"/>
  <c r="L4" i="1"/>
  <c r="Q14" i="1" s="1"/>
  <c r="R14" i="1" s="1"/>
  <c r="T14" i="1" s="1"/>
  <c r="L5" i="1"/>
  <c r="Q15" i="1" s="1"/>
  <c r="R15" i="1" s="1"/>
  <c r="T15" i="1" s="1"/>
  <c r="L6" i="1"/>
  <c r="Q16" i="1" s="1"/>
  <c r="R16" i="1" s="1"/>
  <c r="T16" i="1" s="1"/>
  <c r="L3" i="1"/>
  <c r="N96" i="1"/>
  <c r="K6" i="1"/>
  <c r="N94" i="1"/>
  <c r="N95" i="1"/>
  <c r="N98" i="1"/>
  <c r="K99" i="1"/>
  <c r="N99" i="1" s="1"/>
  <c r="K100" i="1"/>
  <c r="N100" i="1" s="1"/>
  <c r="K102" i="1"/>
  <c r="N102" i="1" s="1"/>
  <c r="K103" i="1"/>
  <c r="N103" i="1" s="1"/>
  <c r="K104" i="1"/>
  <c r="N104" i="1" s="1"/>
  <c r="K106" i="1"/>
  <c r="N106" i="1" s="1"/>
  <c r="K107" i="1"/>
  <c r="N107" i="1" s="1"/>
  <c r="K108" i="1"/>
  <c r="N108" i="1" s="1"/>
  <c r="K110" i="1"/>
  <c r="N110" i="1" s="1"/>
  <c r="S110" i="1" s="1"/>
  <c r="K111" i="1"/>
  <c r="N111" i="1" s="1"/>
  <c r="S111" i="1" s="1"/>
  <c r="K112" i="1"/>
  <c r="N112" i="1" s="1"/>
  <c r="S112" i="1" s="1"/>
  <c r="K4" i="1"/>
  <c r="M14" i="1" s="1"/>
  <c r="N14" i="1" s="1"/>
  <c r="S14" i="1" s="1"/>
  <c r="K5" i="1"/>
  <c r="K3" i="1"/>
  <c r="Y13" i="1" l="1"/>
  <c r="V13" i="1"/>
  <c r="X13" i="1"/>
  <c r="W13" i="1"/>
</calcChain>
</file>

<file path=xl/sharedStrings.xml><?xml version="1.0" encoding="utf-8"?>
<sst xmlns="http://schemas.openxmlformats.org/spreadsheetml/2006/main" count="84" uniqueCount="41">
  <si>
    <t>Reading no</t>
  </si>
  <si>
    <t>start(keV)</t>
  </si>
  <si>
    <t>end(keV)</t>
  </si>
  <si>
    <t>gross count</t>
  </si>
  <si>
    <t>net count</t>
  </si>
  <si>
    <t>centroid</t>
  </si>
  <si>
    <t>time</t>
  </si>
  <si>
    <t>width</t>
  </si>
  <si>
    <t>comments</t>
  </si>
  <si>
    <t>net per unit time</t>
  </si>
  <si>
    <t>peak</t>
  </si>
  <si>
    <t>N_0</t>
  </si>
  <si>
    <t>mu</t>
  </si>
  <si>
    <t>gross per unit time</t>
  </si>
  <si>
    <t>N_0 gross</t>
  </si>
  <si>
    <t>mu_m</t>
  </si>
  <si>
    <t>mu_m_for_gross</t>
  </si>
  <si>
    <t>mu_gross</t>
  </si>
  <si>
    <t>Positron electron annihilation with Na22! Cu barrier</t>
  </si>
  <si>
    <t>Al</t>
  </si>
  <si>
    <t>Cu</t>
  </si>
  <si>
    <t>No barrier</t>
  </si>
  <si>
    <t>Pb</t>
  </si>
  <si>
    <t>Cu 1.3|Pb 1|Cu 1</t>
  </si>
  <si>
    <t>Pb 1|Cu 1.3|Cu 1</t>
  </si>
  <si>
    <t>net per unit gross</t>
  </si>
  <si>
    <t>mu_m_gross_avg</t>
  </si>
  <si>
    <t>mu_m_net avg</t>
  </si>
  <si>
    <t>mu_m_net sd</t>
  </si>
  <si>
    <t>mu_m_gross_sd</t>
  </si>
  <si>
    <t>Region of interest</t>
  </si>
  <si>
    <t>start</t>
  </si>
  <si>
    <t>end</t>
  </si>
  <si>
    <t>mass coefficient</t>
  </si>
  <si>
    <t>barrier thickness</t>
  </si>
  <si>
    <t>Copper: including background</t>
  </si>
  <si>
    <t>Copper: ignoring background</t>
  </si>
  <si>
    <t>Aluminium: ignoring background</t>
  </si>
  <si>
    <t>Aluminium: including background</t>
  </si>
  <si>
    <t>Lead: ignoring background</t>
  </si>
  <si>
    <t>Lead: including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</si>
</sst>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00FF-6561-934C-ACA8-F3889E9CC781}">
  <dimension ref="A1:Y158"/>
  <sheetViews>
    <sheetView tabSelected="1" topLeftCell="A48" zoomScale="80" workbookViewId="0">
      <selection activeCell="E64" sqref="E6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25</v>
      </c>
      <c r="M1" t="s">
        <v>11</v>
      </c>
      <c r="N1" t="s">
        <v>12</v>
      </c>
      <c r="P1" t="s">
        <v>13</v>
      </c>
      <c r="Q1" t="s">
        <v>14</v>
      </c>
      <c r="R1" t="s">
        <v>17</v>
      </c>
      <c r="S1" t="s">
        <v>15</v>
      </c>
      <c r="T1" t="s">
        <v>16</v>
      </c>
      <c r="V1" t="s">
        <v>27</v>
      </c>
      <c r="W1" t="s">
        <v>26</v>
      </c>
      <c r="X1" t="s">
        <v>28</v>
      </c>
      <c r="Y1" t="s">
        <v>29</v>
      </c>
    </row>
    <row r="2" spans="1:25" x14ac:dyDescent="0.2">
      <c r="A2" t="s">
        <v>21</v>
      </c>
    </row>
    <row r="3" spans="1:25" x14ac:dyDescent="0.2">
      <c r="A3">
        <v>1</v>
      </c>
      <c r="B3">
        <v>590</v>
      </c>
      <c r="C3">
        <v>770</v>
      </c>
      <c r="D3">
        <v>667580</v>
      </c>
      <c r="E3">
        <v>701949</v>
      </c>
      <c r="F3">
        <v>683.44100000000003</v>
      </c>
      <c r="G3">
        <v>886</v>
      </c>
      <c r="H3">
        <v>0</v>
      </c>
      <c r="J3">
        <v>687.28</v>
      </c>
      <c r="K3">
        <f>D3/G3</f>
        <v>753.47629796839726</v>
      </c>
      <c r="L3">
        <f>E3/G3</f>
        <v>792.26749435665909</v>
      </c>
      <c r="P3">
        <f>E3/G3</f>
        <v>792.26749435665909</v>
      </c>
      <c r="T3">
        <f>R3/11.34</f>
        <v>0</v>
      </c>
    </row>
    <row r="4" spans="1:25" x14ac:dyDescent="0.2">
      <c r="B4">
        <v>590</v>
      </c>
      <c r="C4">
        <v>740</v>
      </c>
      <c r="D4">
        <v>605049</v>
      </c>
      <c r="E4">
        <v>694675</v>
      </c>
      <c r="F4">
        <v>682.72799999999995</v>
      </c>
      <c r="G4">
        <v>886</v>
      </c>
      <c r="J4">
        <v>687.28</v>
      </c>
      <c r="K4">
        <f>D4/G4</f>
        <v>682.89954853273139</v>
      </c>
      <c r="L4">
        <f>E4/G4</f>
        <v>784.05756207674949</v>
      </c>
      <c r="P4">
        <f t="shared" ref="P4:P67" si="0">E4/G4</f>
        <v>784.05756207674949</v>
      </c>
      <c r="T4">
        <f>R4/11.34</f>
        <v>0</v>
      </c>
    </row>
    <row r="5" spans="1:25" x14ac:dyDescent="0.2">
      <c r="B5">
        <v>600</v>
      </c>
      <c r="C5">
        <v>740</v>
      </c>
      <c r="D5">
        <v>606201</v>
      </c>
      <c r="E5">
        <v>691270</v>
      </c>
      <c r="F5">
        <v>683.16200000000003</v>
      </c>
      <c r="G5">
        <v>886</v>
      </c>
      <c r="J5">
        <v>687.28</v>
      </c>
      <c r="K5">
        <f>D5/G5</f>
        <v>684.19977426636569</v>
      </c>
      <c r="L5">
        <f>E5/G5</f>
        <v>780.21444695259595</v>
      </c>
      <c r="P5">
        <f t="shared" si="0"/>
        <v>780.21444695259595</v>
      </c>
      <c r="T5">
        <f>R5/11.34</f>
        <v>0</v>
      </c>
    </row>
    <row r="6" spans="1:25" x14ac:dyDescent="0.2">
      <c r="B6">
        <v>630</v>
      </c>
      <c r="C6">
        <v>700</v>
      </c>
      <c r="D6">
        <v>111287</v>
      </c>
      <c r="E6">
        <v>490823</v>
      </c>
      <c r="F6">
        <v>674.41399999999999</v>
      </c>
      <c r="G6">
        <v>886</v>
      </c>
      <c r="J6">
        <v>687.28</v>
      </c>
      <c r="K6">
        <f>D6/G6</f>
        <v>125.60609480812641</v>
      </c>
      <c r="L6">
        <f>E6/G6</f>
        <v>553.97629796839726</v>
      </c>
      <c r="P6">
        <f t="shared" si="0"/>
        <v>553.97629796839726</v>
      </c>
      <c r="T6">
        <f>R6/11.34</f>
        <v>0</v>
      </c>
    </row>
    <row r="7" spans="1:25" x14ac:dyDescent="0.2">
      <c r="T7">
        <f>R7/11.34</f>
        <v>0</v>
      </c>
    </row>
    <row r="9" spans="1:25" x14ac:dyDescent="0.2">
      <c r="A9">
        <v>2</v>
      </c>
      <c r="B9">
        <v>590</v>
      </c>
      <c r="C9">
        <v>740</v>
      </c>
      <c r="H9">
        <v>0</v>
      </c>
      <c r="P9" t="e">
        <f t="shared" si="0"/>
        <v>#DIV/0!</v>
      </c>
    </row>
    <row r="10" spans="1:25" x14ac:dyDescent="0.2">
      <c r="B10">
        <v>600</v>
      </c>
      <c r="C10">
        <v>740</v>
      </c>
      <c r="P10" t="e">
        <f t="shared" si="0"/>
        <v>#DIV/0!</v>
      </c>
    </row>
    <row r="11" spans="1:25" x14ac:dyDescent="0.2">
      <c r="B11">
        <v>610</v>
      </c>
      <c r="C11">
        <v>770</v>
      </c>
      <c r="D11">
        <v>698038</v>
      </c>
      <c r="E11">
        <v>738982</v>
      </c>
      <c r="F11">
        <v>692.30600000000004</v>
      </c>
      <c r="P11" t="e">
        <f t="shared" si="0"/>
        <v>#DIV/0!</v>
      </c>
    </row>
    <row r="12" spans="1:25" x14ac:dyDescent="0.2">
      <c r="B12">
        <v>630</v>
      </c>
      <c r="C12">
        <v>700</v>
      </c>
      <c r="P12" t="e">
        <f t="shared" si="0"/>
        <v>#DIV/0!</v>
      </c>
    </row>
    <row r="13" spans="1:25" x14ac:dyDescent="0.2">
      <c r="A13" t="s">
        <v>20</v>
      </c>
      <c r="V13">
        <f>AVERAGE(S14,S15,S16,S22,S26,S30,S34,S52,S51,S50,S48,S47,S46,S44,S43,S42,S39,S38)</f>
        <v>0.15721856910260804</v>
      </c>
      <c r="W13">
        <f>AVERAGE(T14,T15,T16,T22,T26,T30,T34,T52,T51,T50,T48,T47,T46,T44,T43,T42,T39,T38)</f>
        <v>0.17446546522554443</v>
      </c>
      <c r="X13">
        <f>STDEV(S14,S15,S16,S22,S26,S30,S34,S52,S51,S50,S48,S47,S46,S44,S43,S42,S39,S38)</f>
        <v>0.17341646178476938</v>
      </c>
      <c r="Y13">
        <f>STDEV(T14,T15,T16,T22,T26,T30,T34,T52,T51,T50,T48,T47,T46,T44,T43,T42,T39,T38)</f>
        <v>0.13660024894098391</v>
      </c>
    </row>
    <row r="14" spans="1:25" x14ac:dyDescent="0.2">
      <c r="A14">
        <v>3</v>
      </c>
      <c r="B14">
        <v>590</v>
      </c>
      <c r="C14">
        <v>740</v>
      </c>
      <c r="D14">
        <v>2587</v>
      </c>
      <c r="E14">
        <v>3482</v>
      </c>
      <c r="F14">
        <v>652.76400000000001</v>
      </c>
      <c r="G14" s="3">
        <v>897.21</v>
      </c>
      <c r="H14">
        <v>1.3</v>
      </c>
      <c r="K14">
        <f>D14/G14</f>
        <v>2.8833829315321942</v>
      </c>
      <c r="M14">
        <f>K4</f>
        <v>682.89954853273139</v>
      </c>
      <c r="N14">
        <f>-LOG((K14/M14),2.71828)/H14</f>
        <v>4.2056824759241982</v>
      </c>
      <c r="P14">
        <f t="shared" si="0"/>
        <v>3.8809197400831463</v>
      </c>
      <c r="Q14">
        <f>L4</f>
        <v>784.05756207674949</v>
      </c>
      <c r="R14">
        <f>-LOG((P14/Q14),2.71828)/H14</f>
        <v>4.0833952595639786</v>
      </c>
      <c r="S14">
        <f>N14/8.69</f>
        <v>0.48396806397286518</v>
      </c>
      <c r="T14">
        <f>R14/8.69</f>
        <v>0.46989588717652231</v>
      </c>
    </row>
    <row r="15" spans="1:25" x14ac:dyDescent="0.2">
      <c r="B15">
        <v>600</v>
      </c>
      <c r="C15">
        <v>740</v>
      </c>
      <c r="D15">
        <v>2298</v>
      </c>
      <c r="E15">
        <v>3339</v>
      </c>
      <c r="F15">
        <v>655.23500000000001</v>
      </c>
      <c r="G15" s="3">
        <v>897.21</v>
      </c>
      <c r="H15">
        <v>1.3</v>
      </c>
      <c r="K15">
        <f>D15/G15</f>
        <v>2.5612732805028924</v>
      </c>
      <c r="M15">
        <f>F5</f>
        <v>683.16200000000003</v>
      </c>
      <c r="N15">
        <f>-LOG((K15/M15),2.71828)/H15</f>
        <v>4.2971009752879645</v>
      </c>
      <c r="P15">
        <f t="shared" si="0"/>
        <v>3.7215367639683015</v>
      </c>
      <c r="Q15">
        <f>L5</f>
        <v>780.21444695259595</v>
      </c>
      <c r="R15">
        <f>-LOG((P15/Q15),2.71828)/H15</f>
        <v>4.1118736291817797</v>
      </c>
      <c r="S15">
        <f t="shared" ref="S15:S16" si="1">N15/8.69</f>
        <v>0.49448802937721115</v>
      </c>
      <c r="T15">
        <f t="shared" ref="T15:T16" si="2">R15/8.69</f>
        <v>0.47317302982529114</v>
      </c>
    </row>
    <row r="16" spans="1:25" x14ac:dyDescent="0.2">
      <c r="B16">
        <v>630</v>
      </c>
      <c r="C16">
        <v>700</v>
      </c>
      <c r="D16">
        <v>1104</v>
      </c>
      <c r="E16">
        <v>2520</v>
      </c>
      <c r="F16">
        <v>661.24900000000002</v>
      </c>
      <c r="G16" s="3">
        <v>897.21</v>
      </c>
      <c r="H16">
        <v>1.3</v>
      </c>
      <c r="K16">
        <f t="shared" ref="K16" si="3">D16/G16</f>
        <v>1.2304811582572641</v>
      </c>
      <c r="M16">
        <f>F6</f>
        <v>674.41399999999999</v>
      </c>
      <c r="N16">
        <f>-LOG((K16/M16),2.71828)/H14</f>
        <v>4.8511100994195671</v>
      </c>
      <c r="P16">
        <f t="shared" si="0"/>
        <v>2.8087069916741898</v>
      </c>
      <c r="Q16">
        <f>L6</f>
        <v>553.97629796839726</v>
      </c>
      <c r="R16">
        <f>-LOG((P16/Q16),2.71828)/H16</f>
        <v>4.0649240190874689</v>
      </c>
      <c r="S16">
        <f t="shared" si="1"/>
        <v>0.55824051776980066</v>
      </c>
      <c r="T16">
        <f t="shared" si="2"/>
        <v>0.46777031289844295</v>
      </c>
    </row>
    <row r="18" spans="1:20" x14ac:dyDescent="0.2">
      <c r="A18">
        <v>4</v>
      </c>
      <c r="B18">
        <v>460</v>
      </c>
      <c r="C18">
        <v>580</v>
      </c>
      <c r="D18">
        <v>35860</v>
      </c>
      <c r="E18">
        <v>62749</v>
      </c>
      <c r="F18">
        <v>514.91999999999996</v>
      </c>
      <c r="I18" t="s">
        <v>18</v>
      </c>
      <c r="P18">
        <v>0</v>
      </c>
    </row>
    <row r="22" spans="1:20" x14ac:dyDescent="0.2">
      <c r="A22">
        <v>5</v>
      </c>
      <c r="B22">
        <v>590</v>
      </c>
      <c r="C22">
        <v>740</v>
      </c>
      <c r="D22">
        <v>32554</v>
      </c>
      <c r="E22">
        <v>41030</v>
      </c>
      <c r="F22">
        <v>661.34100000000001</v>
      </c>
      <c r="G22">
        <v>243</v>
      </c>
      <c r="H22">
        <v>1.3</v>
      </c>
      <c r="J22">
        <v>667</v>
      </c>
      <c r="K22">
        <f>D22/G22</f>
        <v>133.96707818930042</v>
      </c>
      <c r="M22" s="1">
        <v>682.89954899999998</v>
      </c>
      <c r="N22">
        <f>-LOG((K22/M22),2.71828)/H22</f>
        <v>1.2528882973257403</v>
      </c>
      <c r="P22">
        <f t="shared" si="0"/>
        <v>168.84773662551441</v>
      </c>
      <c r="Q22" s="1">
        <v>784.05756199999996</v>
      </c>
      <c r="R22">
        <f>-LOG((P22/Q22),2.71828)/H22</f>
        <v>1.1811431764052511</v>
      </c>
      <c r="S22">
        <f>N22/8.69</f>
        <v>0.14417586850698969</v>
      </c>
      <c r="T22">
        <f>R22/8.69</f>
        <v>0.13591981316516125</v>
      </c>
    </row>
    <row r="23" spans="1:20" x14ac:dyDescent="0.2">
      <c r="B23">
        <v>600</v>
      </c>
      <c r="C23">
        <v>740</v>
      </c>
      <c r="G23">
        <v>243</v>
      </c>
      <c r="M23" s="1">
        <v>683.16200000000003</v>
      </c>
      <c r="N23" t="e">
        <f>-LOG((K23/M23),2.71828)/H23</f>
        <v>#NUM!</v>
      </c>
      <c r="P23">
        <f t="shared" si="0"/>
        <v>0</v>
      </c>
      <c r="Q23" s="1">
        <v>780.21444699999995</v>
      </c>
      <c r="R23" t="e">
        <f>-LOG((P23/Q23),2.71828)/H23</f>
        <v>#NUM!</v>
      </c>
      <c r="S23">
        <v>0</v>
      </c>
      <c r="T23">
        <v>0</v>
      </c>
    </row>
    <row r="24" spans="1:20" x14ac:dyDescent="0.2">
      <c r="B24">
        <v>630</v>
      </c>
      <c r="C24">
        <v>700</v>
      </c>
      <c r="G24">
        <v>243</v>
      </c>
      <c r="M24" s="1">
        <v>674.41399999999999</v>
      </c>
      <c r="N24" t="e">
        <f>-LOG((K24/M24),2.71828)/H22</f>
        <v>#NUM!</v>
      </c>
      <c r="P24">
        <f t="shared" si="0"/>
        <v>0</v>
      </c>
      <c r="Q24" s="1">
        <v>553.97629800000004</v>
      </c>
      <c r="R24" t="e">
        <f>-LOG((P24/Q24),2.71828)/H24</f>
        <v>#NUM!</v>
      </c>
      <c r="S24">
        <v>0</v>
      </c>
      <c r="T24">
        <v>0</v>
      </c>
    </row>
    <row r="25" spans="1:20" s="2" customFormat="1" x14ac:dyDescent="0.2"/>
    <row r="26" spans="1:20" x14ac:dyDescent="0.2">
      <c r="A26">
        <v>6</v>
      </c>
      <c r="B26">
        <v>590</v>
      </c>
      <c r="C26">
        <v>740</v>
      </c>
      <c r="D26">
        <v>12831</v>
      </c>
      <c r="E26">
        <v>15685</v>
      </c>
      <c r="F26">
        <v>662.30200000000002</v>
      </c>
      <c r="G26">
        <v>94</v>
      </c>
      <c r="H26">
        <v>1.3</v>
      </c>
      <c r="J26">
        <v>667</v>
      </c>
      <c r="K26">
        <f>D26/G26</f>
        <v>136.5</v>
      </c>
      <c r="M26" s="1">
        <v>682.89954899999998</v>
      </c>
      <c r="N26">
        <f>-LOG((K26/M26),2.71828)/H26</f>
        <v>1.238480187623225</v>
      </c>
      <c r="P26">
        <f t="shared" si="0"/>
        <v>166.86170212765958</v>
      </c>
      <c r="Q26" s="1">
        <v>784.05756199999996</v>
      </c>
      <c r="R26">
        <f>-LOG((P26/Q26),2.71828)/H26</f>
        <v>1.1902447238665921</v>
      </c>
      <c r="S26">
        <f>N26/8.69</f>
        <v>0.14251785818449081</v>
      </c>
      <c r="T26">
        <f>R26/8.69</f>
        <v>0.13696717190639726</v>
      </c>
    </row>
    <row r="27" spans="1:20" x14ac:dyDescent="0.2">
      <c r="B27">
        <v>600</v>
      </c>
      <c r="C27">
        <v>740</v>
      </c>
      <c r="G27">
        <v>94</v>
      </c>
      <c r="M27" s="1">
        <v>683.16200000000003</v>
      </c>
      <c r="N27" t="e">
        <f>-LOG((K27/M27),2.71828)/H27</f>
        <v>#NUM!</v>
      </c>
      <c r="P27">
        <f t="shared" si="0"/>
        <v>0</v>
      </c>
      <c r="Q27" s="1">
        <v>780.21444699999995</v>
      </c>
      <c r="R27" t="e">
        <f>-LOG((P27/Q27),2.71828)/H27</f>
        <v>#NUM!</v>
      </c>
      <c r="S27">
        <v>0</v>
      </c>
      <c r="T27">
        <v>0</v>
      </c>
    </row>
    <row r="28" spans="1:20" x14ac:dyDescent="0.2">
      <c r="B28">
        <v>630</v>
      </c>
      <c r="C28">
        <v>700</v>
      </c>
      <c r="G28">
        <v>94</v>
      </c>
      <c r="M28" s="1">
        <v>674.41399999999999</v>
      </c>
      <c r="N28" t="e">
        <f>-LOG((K28/M28),2.71828)/H26</f>
        <v>#NUM!</v>
      </c>
      <c r="P28">
        <f t="shared" si="0"/>
        <v>0</v>
      </c>
      <c r="Q28" s="1">
        <v>553.97629800000004</v>
      </c>
      <c r="R28" t="e">
        <f>-LOG((P28/Q28),2.71828)/H28</f>
        <v>#NUM!</v>
      </c>
      <c r="S28">
        <v>0</v>
      </c>
      <c r="T28">
        <v>0</v>
      </c>
    </row>
    <row r="30" spans="1:20" x14ac:dyDescent="0.2">
      <c r="A30">
        <v>7</v>
      </c>
      <c r="B30">
        <v>590</v>
      </c>
      <c r="C30">
        <v>740</v>
      </c>
      <c r="D30">
        <v>4868</v>
      </c>
      <c r="E30">
        <v>6969</v>
      </c>
      <c r="F30">
        <v>660.39400000000001</v>
      </c>
      <c r="G30">
        <v>170</v>
      </c>
      <c r="H30">
        <v>2.6</v>
      </c>
      <c r="J30">
        <v>677</v>
      </c>
      <c r="K30">
        <f>D30/G30</f>
        <v>28.63529411764706</v>
      </c>
      <c r="M30" s="1">
        <v>682.89954899999998</v>
      </c>
      <c r="N30">
        <f>-LOG((K30/M30),2.71828)/H30</f>
        <v>1.2198884199808258</v>
      </c>
      <c r="P30">
        <f t="shared" si="0"/>
        <v>40.994117647058822</v>
      </c>
      <c r="Q30" s="1">
        <v>784.05756199999996</v>
      </c>
      <c r="R30">
        <f>-LOG((P30/Q30),2.71828)/H30</f>
        <v>1.1350214766234867</v>
      </c>
      <c r="S30">
        <f>N30/8.69</f>
        <v>0.14037841426706857</v>
      </c>
      <c r="T30">
        <f>R30/8.69</f>
        <v>0.13061236785080402</v>
      </c>
    </row>
    <row r="31" spans="1:20" x14ac:dyDescent="0.2">
      <c r="B31">
        <v>600</v>
      </c>
      <c r="C31">
        <v>740</v>
      </c>
      <c r="G31">
        <v>170</v>
      </c>
      <c r="M31" s="1">
        <v>683.16200000000003</v>
      </c>
      <c r="N31" t="e">
        <f>-LOG((K31/M31),2.71828)/H31</f>
        <v>#NUM!</v>
      </c>
      <c r="P31">
        <f t="shared" si="0"/>
        <v>0</v>
      </c>
      <c r="Q31" s="1">
        <v>780.21444699999995</v>
      </c>
      <c r="R31" t="e">
        <f>-LOG((P31/Q31),2.71828)/H31</f>
        <v>#NUM!</v>
      </c>
      <c r="S31">
        <v>0</v>
      </c>
      <c r="T31">
        <v>0</v>
      </c>
    </row>
    <row r="32" spans="1:20" x14ac:dyDescent="0.2">
      <c r="B32">
        <v>630</v>
      </c>
      <c r="C32">
        <v>700</v>
      </c>
      <c r="G32">
        <v>170</v>
      </c>
      <c r="M32" s="1">
        <v>674.41399999999999</v>
      </c>
      <c r="N32" t="e">
        <f>-LOG((K32/M32),2.71828)/H30</f>
        <v>#NUM!</v>
      </c>
      <c r="P32">
        <f t="shared" si="0"/>
        <v>0</v>
      </c>
      <c r="Q32" s="1">
        <v>553.97629800000004</v>
      </c>
      <c r="R32" t="e">
        <f>-LOG((P32/Q32),2.71828)/H32</f>
        <v>#NUM!</v>
      </c>
      <c r="S32">
        <v>0</v>
      </c>
      <c r="T32">
        <v>0</v>
      </c>
    </row>
    <row r="34" spans="1:20" x14ac:dyDescent="0.2">
      <c r="A34">
        <v>8</v>
      </c>
      <c r="B34">
        <v>590</v>
      </c>
      <c r="C34">
        <v>740</v>
      </c>
      <c r="D34">
        <v>9075</v>
      </c>
      <c r="E34">
        <v>13201</v>
      </c>
      <c r="F34">
        <v>660.27099999999996</v>
      </c>
      <c r="G34">
        <v>324</v>
      </c>
      <c r="H34">
        <v>2.6</v>
      </c>
      <c r="J34">
        <v>672</v>
      </c>
      <c r="K34">
        <f>D50/G34</f>
        <v>2.0154320987654319</v>
      </c>
      <c r="M34" s="1">
        <v>682.89954899999998</v>
      </c>
      <c r="N34">
        <f>-LOG((K34/M34),2.71828)/H34</f>
        <v>2.2405838771594198</v>
      </c>
      <c r="P34">
        <f t="shared" si="0"/>
        <v>40.743827160493829</v>
      </c>
      <c r="Q34" s="1">
        <v>784.05756199999996</v>
      </c>
      <c r="R34">
        <f>-LOG((P34/Q34),2.71828)/H34</f>
        <v>1.1373769539386074</v>
      </c>
      <c r="S34">
        <f>N34/8.69</f>
        <v>0.25783473845332794</v>
      </c>
      <c r="T34">
        <f>R34/8.69</f>
        <v>0.13088342392849336</v>
      </c>
    </row>
    <row r="35" spans="1:20" x14ac:dyDescent="0.2">
      <c r="B35">
        <v>600</v>
      </c>
      <c r="C35">
        <v>740</v>
      </c>
      <c r="G35">
        <v>324</v>
      </c>
      <c r="M35" s="1">
        <v>683.16200000000003</v>
      </c>
      <c r="N35" t="e">
        <f>-LOG((K35/M35),2.71828)/H35</f>
        <v>#NUM!</v>
      </c>
      <c r="P35">
        <f t="shared" si="0"/>
        <v>0</v>
      </c>
      <c r="Q35" s="1">
        <v>780.21444699999995</v>
      </c>
      <c r="R35" t="e">
        <f>-LOG((P35/Q35),2.71828)/H35</f>
        <v>#NUM!</v>
      </c>
      <c r="S35">
        <v>0</v>
      </c>
      <c r="T35">
        <v>0</v>
      </c>
    </row>
    <row r="36" spans="1:20" x14ac:dyDescent="0.2">
      <c r="B36">
        <v>630</v>
      </c>
      <c r="C36">
        <v>700</v>
      </c>
      <c r="G36">
        <v>324</v>
      </c>
      <c r="M36" s="1">
        <v>674.41399999999999</v>
      </c>
      <c r="N36" t="e">
        <f>-LOG((K36/M36),2.71828)/H34</f>
        <v>#NUM!</v>
      </c>
      <c r="P36">
        <f t="shared" si="0"/>
        <v>0</v>
      </c>
      <c r="Q36" s="1">
        <v>553.97629800000004</v>
      </c>
      <c r="R36" t="e">
        <f>-LOG((P36/Q36),2.71828)/H36</f>
        <v>#NUM!</v>
      </c>
      <c r="S36">
        <v>0</v>
      </c>
      <c r="T36">
        <v>0</v>
      </c>
    </row>
    <row r="38" spans="1:20" x14ac:dyDescent="0.2">
      <c r="A38">
        <v>9</v>
      </c>
      <c r="B38">
        <v>590</v>
      </c>
      <c r="C38">
        <v>740</v>
      </c>
      <c r="D38">
        <v>4321</v>
      </c>
      <c r="E38">
        <v>6272</v>
      </c>
      <c r="F38">
        <v>657.96900000000005</v>
      </c>
      <c r="G38">
        <v>452</v>
      </c>
      <c r="H38">
        <v>3.9</v>
      </c>
      <c r="J38">
        <v>670.07</v>
      </c>
      <c r="K38">
        <f>D54/G38</f>
        <v>81.907079646017692</v>
      </c>
      <c r="M38" s="1">
        <v>682.89954899999998</v>
      </c>
      <c r="N38">
        <f>-LOG((K38/M38),2.71828)/H38</f>
        <v>0.5437855826661897</v>
      </c>
      <c r="P38">
        <f t="shared" si="0"/>
        <v>13.876106194690266</v>
      </c>
      <c r="Q38" s="1">
        <v>784.05756199999996</v>
      </c>
      <c r="R38">
        <f>-LOG((P38/Q38),2.71828)/H38</f>
        <v>1.0344401974537742</v>
      </c>
      <c r="S38">
        <f>N38/8.69</f>
        <v>6.2576016417283054E-2</v>
      </c>
      <c r="T38">
        <f>R38/8.69</f>
        <v>0.11903799740549761</v>
      </c>
    </row>
    <row r="39" spans="1:20" x14ac:dyDescent="0.2">
      <c r="B39">
        <v>600</v>
      </c>
      <c r="C39">
        <v>740</v>
      </c>
      <c r="D39">
        <v>3492</v>
      </c>
      <c r="E39">
        <v>5943</v>
      </c>
      <c r="F39">
        <v>661.44200000000001</v>
      </c>
      <c r="G39">
        <v>452</v>
      </c>
      <c r="H39">
        <v>3.9</v>
      </c>
      <c r="J39">
        <v>670.07</v>
      </c>
      <c r="K39">
        <f>D55/G39</f>
        <v>79.398230088495581</v>
      </c>
      <c r="M39" s="1">
        <v>683.16200000000003</v>
      </c>
      <c r="N39">
        <f>-LOG((K39/M39),2.71828)/H39</f>
        <v>0.55186086951605207</v>
      </c>
      <c r="P39">
        <f t="shared" si="0"/>
        <v>13.148230088495575</v>
      </c>
      <c r="Q39" s="1">
        <v>780.21444699999995</v>
      </c>
      <c r="R39">
        <f>-LOG((P39/Q39),2.71828)/H39</f>
        <v>1.0469960012938342</v>
      </c>
      <c r="S39">
        <f t="shared" ref="S39" si="4">N39/8.69</f>
        <v>6.3505278425322456E-2</v>
      </c>
      <c r="T39">
        <f t="shared" ref="T39" si="5">R39/8.69</f>
        <v>0.12048285400389347</v>
      </c>
    </row>
    <row r="40" spans="1:20" x14ac:dyDescent="0.2">
      <c r="B40">
        <v>630</v>
      </c>
      <c r="C40">
        <v>700</v>
      </c>
      <c r="G40">
        <v>452</v>
      </c>
      <c r="M40" s="1">
        <v>674.41399999999999</v>
      </c>
      <c r="N40" t="e">
        <f>-LOG((K40/M40),2.71828)/H38</f>
        <v>#NUM!</v>
      </c>
      <c r="P40">
        <f t="shared" si="0"/>
        <v>0</v>
      </c>
      <c r="Q40" s="1">
        <v>553.97629800000004</v>
      </c>
      <c r="R40" t="e">
        <f>-LOG((P40/Q40),2.71828)/H40</f>
        <v>#NUM!</v>
      </c>
      <c r="S40">
        <v>0</v>
      </c>
      <c r="T40">
        <v>0</v>
      </c>
    </row>
    <row r="42" spans="1:20" x14ac:dyDescent="0.2">
      <c r="A42">
        <v>10</v>
      </c>
      <c r="B42">
        <v>590</v>
      </c>
      <c r="C42">
        <v>740</v>
      </c>
      <c r="D42">
        <v>851</v>
      </c>
      <c r="E42">
        <v>1827</v>
      </c>
      <c r="F42">
        <v>656.21500000000003</v>
      </c>
      <c r="G42">
        <v>264</v>
      </c>
      <c r="H42">
        <v>5.2</v>
      </c>
      <c r="J42">
        <v>664</v>
      </c>
      <c r="K42">
        <f>D58/G42</f>
        <v>314.63257575757575</v>
      </c>
      <c r="M42" s="1">
        <v>682.89954899999998</v>
      </c>
      <c r="N42">
        <f>-LOG((K42/M42),2.71828)/H42</f>
        <v>0.14902745480012139</v>
      </c>
      <c r="P42">
        <f t="shared" si="0"/>
        <v>6.9204545454545459</v>
      </c>
      <c r="Q42" s="1">
        <v>784.05756199999996</v>
      </c>
      <c r="R42">
        <f>-LOG((P42/Q42),2.71828)/H42</f>
        <v>0.90961618596001159</v>
      </c>
      <c r="S42">
        <f>N42/8.69</f>
        <v>1.7149304349841358E-2</v>
      </c>
      <c r="T42">
        <f>R42/8.69</f>
        <v>0.10467389942002435</v>
      </c>
    </row>
    <row r="43" spans="1:20" x14ac:dyDescent="0.2">
      <c r="B43">
        <v>600</v>
      </c>
      <c r="C43">
        <v>740</v>
      </c>
      <c r="D43">
        <v>1092</v>
      </c>
      <c r="E43">
        <v>1723</v>
      </c>
      <c r="F43">
        <v>659.73</v>
      </c>
      <c r="G43">
        <v>264</v>
      </c>
      <c r="H43">
        <v>5.2</v>
      </c>
      <c r="J43">
        <v>664</v>
      </c>
      <c r="K43">
        <f>D59/G43</f>
        <v>310.74621212121212</v>
      </c>
      <c r="M43" s="1">
        <v>683.16200000000003</v>
      </c>
      <c r="N43">
        <f>-LOG((K43/M43),2.71828)/H43</f>
        <v>0.15149154026181555</v>
      </c>
      <c r="P43">
        <f t="shared" si="0"/>
        <v>6.5265151515151514</v>
      </c>
      <c r="Q43" s="1">
        <v>780.21444699999995</v>
      </c>
      <c r="R43">
        <f>-LOG((P43/Q43),2.71828)/H43</f>
        <v>0.91994209583355413</v>
      </c>
      <c r="S43">
        <f t="shared" ref="S43:S44" si="6">N43/8.69</f>
        <v>1.743285848812607E-2</v>
      </c>
      <c r="T43">
        <f t="shared" ref="T43:T44" si="7">R43/8.69</f>
        <v>0.10586215141928126</v>
      </c>
    </row>
    <row r="44" spans="1:20" x14ac:dyDescent="0.2">
      <c r="B44">
        <v>630</v>
      </c>
      <c r="C44">
        <v>700</v>
      </c>
      <c r="D44">
        <v>223</v>
      </c>
      <c r="E44">
        <v>1204</v>
      </c>
      <c r="F44">
        <v>664.38099999999997</v>
      </c>
      <c r="G44">
        <v>264</v>
      </c>
      <c r="H44">
        <v>5.2</v>
      </c>
      <c r="J44">
        <v>664</v>
      </c>
      <c r="K44">
        <f>D60/G44</f>
        <v>130.18181818181819</v>
      </c>
      <c r="M44" s="1">
        <v>674.41399999999999</v>
      </c>
      <c r="N44">
        <f>-LOG((K44/M44),2.71828)/H42</f>
        <v>0.3163294610382012</v>
      </c>
      <c r="P44">
        <f t="shared" si="0"/>
        <v>4.5606060606060606</v>
      </c>
      <c r="Q44" s="1">
        <v>553.97629800000004</v>
      </c>
      <c r="R44">
        <f>-LOG((P44/Q44),2.71828)/H44</f>
        <v>0.92301338619748141</v>
      </c>
      <c r="S44">
        <f t="shared" si="6"/>
        <v>3.6401549026260208E-2</v>
      </c>
      <c r="T44">
        <f t="shared" si="7"/>
        <v>0.10621557953941098</v>
      </c>
    </row>
    <row r="46" spans="1:20" x14ac:dyDescent="0.2">
      <c r="A46">
        <v>11</v>
      </c>
      <c r="B46">
        <v>590</v>
      </c>
      <c r="C46">
        <v>740</v>
      </c>
      <c r="D46">
        <v>873</v>
      </c>
      <c r="E46">
        <v>2651</v>
      </c>
      <c r="F46">
        <v>655.08600000000001</v>
      </c>
      <c r="G46">
        <v>803</v>
      </c>
      <c r="H46">
        <v>6</v>
      </c>
      <c r="J46">
        <v>677.14</v>
      </c>
      <c r="K46">
        <f>D62/G46</f>
        <v>21.544209215442091</v>
      </c>
      <c r="M46" s="1">
        <v>682.89954899999998</v>
      </c>
      <c r="N46">
        <f>-LOG((K46/M46),2.71828)/H46</f>
        <v>0.57604050564336429</v>
      </c>
      <c r="P46">
        <f t="shared" si="0"/>
        <v>3.3013698630136985</v>
      </c>
      <c r="Q46" s="1">
        <v>784.05756199999996</v>
      </c>
      <c r="R46">
        <f>-LOG((P46/Q46),2.71828)/H46</f>
        <v>0.91169143762361138</v>
      </c>
      <c r="S46">
        <f>N46/8.69</f>
        <v>6.6287745183356075E-2</v>
      </c>
      <c r="T46">
        <f>R46/8.69</f>
        <v>0.10491270858729705</v>
      </c>
    </row>
    <row r="47" spans="1:20" x14ac:dyDescent="0.2">
      <c r="B47">
        <v>600</v>
      </c>
      <c r="C47">
        <v>740</v>
      </c>
      <c r="D47">
        <v>742</v>
      </c>
      <c r="E47">
        <v>2493</v>
      </c>
      <c r="F47">
        <v>659</v>
      </c>
      <c r="G47">
        <v>803</v>
      </c>
      <c r="H47">
        <v>6</v>
      </c>
      <c r="J47">
        <v>677.14</v>
      </c>
      <c r="K47">
        <f>D63/G47</f>
        <v>21.156911581569116</v>
      </c>
      <c r="M47" s="1">
        <v>683.16200000000003</v>
      </c>
      <c r="N47">
        <f>-LOG((K47/M47),2.71828)/H47</f>
        <v>0.57912795279922891</v>
      </c>
      <c r="P47">
        <f t="shared" si="0"/>
        <v>3.1046077210460772</v>
      </c>
      <c r="Q47" s="1">
        <v>780.21444699999995</v>
      </c>
      <c r="R47">
        <f>-LOG((P47/Q47),2.71828)/H47</f>
        <v>0.92111419365183789</v>
      </c>
      <c r="S47">
        <f t="shared" ref="S47:S48" si="8">N47/8.69</f>
        <v>6.6643032543064321E-2</v>
      </c>
      <c r="T47">
        <f t="shared" ref="T47:T48" si="9">R47/8.69</f>
        <v>0.10599703033968216</v>
      </c>
    </row>
    <row r="48" spans="1:20" x14ac:dyDescent="0.2">
      <c r="B48">
        <v>630</v>
      </c>
      <c r="C48">
        <v>700</v>
      </c>
      <c r="D48">
        <v>403</v>
      </c>
      <c r="E48">
        <v>1593</v>
      </c>
      <c r="F48">
        <v>664.29399999999998</v>
      </c>
      <c r="G48">
        <v>803</v>
      </c>
      <c r="H48">
        <v>6</v>
      </c>
      <c r="J48">
        <v>677.14</v>
      </c>
      <c r="K48">
        <f>D64/G48</f>
        <v>9.0797011207970115</v>
      </c>
      <c r="M48" s="1">
        <v>674.41399999999999</v>
      </c>
      <c r="N48">
        <f>-LOG((K48/M48),2.71828)/H46</f>
        <v>0.7179676312438561</v>
      </c>
      <c r="P48">
        <f t="shared" si="0"/>
        <v>1.983810709838107</v>
      </c>
      <c r="Q48" s="1">
        <v>553.97629800000004</v>
      </c>
      <c r="R48">
        <f>-LOG((P48/Q48),2.71828)/H48</f>
        <v>0.93868434915445542</v>
      </c>
      <c r="S48">
        <f t="shared" si="8"/>
        <v>8.2619980580420735E-2</v>
      </c>
      <c r="T48">
        <f t="shared" si="9"/>
        <v>0.10801891244585218</v>
      </c>
    </row>
    <row r="50" spans="1:25" x14ac:dyDescent="0.2">
      <c r="A50">
        <v>12</v>
      </c>
      <c r="B50">
        <v>590</v>
      </c>
      <c r="C50">
        <v>740</v>
      </c>
      <c r="D50">
        <v>653</v>
      </c>
      <c r="E50">
        <v>1761</v>
      </c>
      <c r="F50">
        <v>653.4</v>
      </c>
      <c r="G50">
        <v>531</v>
      </c>
      <c r="H50">
        <v>6</v>
      </c>
      <c r="J50">
        <v>670.27</v>
      </c>
      <c r="K50">
        <f>D66/G50</f>
        <v>30.894538606403014</v>
      </c>
      <c r="M50" s="1">
        <v>682.89954899999998</v>
      </c>
      <c r="N50">
        <f>-LOG((K50/M50),2.71828)/H50</f>
        <v>0.51596173896219277</v>
      </c>
      <c r="P50">
        <f t="shared" si="0"/>
        <v>3.3163841807909606</v>
      </c>
      <c r="Q50" s="1">
        <v>784.05756199999996</v>
      </c>
      <c r="R50">
        <f>-LOG((P50/Q50),2.71828)/H50</f>
        <v>0.91093517129623958</v>
      </c>
      <c r="S50">
        <f>N50/8.69</f>
        <v>5.9374193206236228E-2</v>
      </c>
      <c r="T50">
        <f>R50/8.69</f>
        <v>0.10482568139197233</v>
      </c>
    </row>
    <row r="51" spans="1:25" x14ac:dyDescent="0.2">
      <c r="B51">
        <v>600</v>
      </c>
      <c r="C51">
        <v>740</v>
      </c>
      <c r="D51">
        <v>565</v>
      </c>
      <c r="E51">
        <v>1616</v>
      </c>
      <c r="F51">
        <v>658.52599999999995</v>
      </c>
      <c r="G51">
        <v>531</v>
      </c>
      <c r="H51">
        <v>6</v>
      </c>
      <c r="J51">
        <v>670.27</v>
      </c>
      <c r="K51">
        <f>D67/G51</f>
        <v>30.783427495291903</v>
      </c>
      <c r="M51" s="1">
        <v>683.16200000000003</v>
      </c>
      <c r="N51">
        <f>-LOG((K51/M51),2.71828)/H51</f>
        <v>0.51662627142413908</v>
      </c>
      <c r="P51">
        <f t="shared" si="0"/>
        <v>3.0433145009416194</v>
      </c>
      <c r="Q51" s="1">
        <v>780.21444699999995</v>
      </c>
      <c r="R51">
        <f>-LOG((P51/Q51),2.71828)/H51</f>
        <v>0.92443755451025478</v>
      </c>
      <c r="S51">
        <f t="shared" ref="S51:S52" si="10">N51/8.69</f>
        <v>5.9450664145470553E-2</v>
      </c>
      <c r="T51">
        <f t="shared" ref="T51:T52" si="11">R51/8.69</f>
        <v>0.10637946542120309</v>
      </c>
    </row>
    <row r="52" spans="1:25" x14ac:dyDescent="0.2">
      <c r="B52">
        <v>630</v>
      </c>
      <c r="C52">
        <v>700</v>
      </c>
      <c r="D52">
        <v>382</v>
      </c>
      <c r="E52">
        <v>1014</v>
      </c>
      <c r="F52">
        <v>664.5</v>
      </c>
      <c r="G52">
        <v>531</v>
      </c>
      <c r="H52">
        <v>6</v>
      </c>
      <c r="J52">
        <v>670.27</v>
      </c>
      <c r="K52">
        <f>D68/G52</f>
        <v>12.241054613935971</v>
      </c>
      <c r="M52" s="1">
        <v>674.41399999999999</v>
      </c>
      <c r="N52">
        <f>-LOG((K52/M52),2.71828)/H50</f>
        <v>0.66817523795384715</v>
      </c>
      <c r="P52">
        <f t="shared" si="0"/>
        <v>1.9096045197740112</v>
      </c>
      <c r="Q52" s="1">
        <v>553.97629800000004</v>
      </c>
      <c r="R52">
        <f>-LOG((P52/Q52),2.71828)/H52</f>
        <v>0.94503825893744631</v>
      </c>
      <c r="S52">
        <f t="shared" si="10"/>
        <v>7.6890130949809801E-2</v>
      </c>
      <c r="T52">
        <f t="shared" si="11"/>
        <v>0.10875008733457381</v>
      </c>
    </row>
    <row r="53" spans="1:25" x14ac:dyDescent="0.2">
      <c r="A53" t="s">
        <v>19</v>
      </c>
      <c r="V53">
        <f>AVERAGE(S54,S55,S56,S62,S66,S70,S74,S92,S91,S90,S88,S87,S86,S84,S83,S82,S79,S78,S60,S59,S58,S64,S63,S67,S68,S71,S72,S75,S76,S80,S108,S107,S106,S104,S103,S102,S100,S99,S98,S96,S95,S94)</f>
        <v>0.28454952028750524</v>
      </c>
      <c r="W53">
        <f>AVERAGE(T54,T55,T56,T62,T66,T70,T74,T92,T91,T90,T88,T87,T86,T84,T83,T82,T79,T78,T60,T59,T58,T64,T63,T67,T68,T71,T72,T75,T76,T80,T108,T107,T106,T104,T103,T102,T100,T99,T98,T96,T95,T94)</f>
        <v>0.24146052435212917</v>
      </c>
      <c r="X53">
        <f>STDEV(S54,S55,S56,S62,S66,S70,S74,S92,S91,S90,S88,S87,S86,S84,S83,S82,S79,S78,S60,S59,S58,S64,S63,S67,S68,S71,S72,S75,S76,S80,S108,S107,S106,S104,S103,S102,S100,S99,S98,S96,S95,S94)</f>
        <v>0.10455013790763744</v>
      </c>
      <c r="Y53">
        <f>STDEV(T54,T55,T56,T62,T66,T70,T74,T92,T91,T90,T88,T87,T86,T84,T83,T82,T79,T78,T60,T59,T58,T64,T63,T67,T68,T71,T72,T75,T76,T80,T108,T107,T106,T104,T103,T102,T100,T99,T98,T96,T95,T94)</f>
        <v>5.3667665490793631E-2</v>
      </c>
    </row>
    <row r="54" spans="1:25" x14ac:dyDescent="0.2">
      <c r="A54">
        <v>13</v>
      </c>
      <c r="B54">
        <v>590</v>
      </c>
      <c r="C54">
        <v>740</v>
      </c>
      <c r="D54">
        <v>37022</v>
      </c>
      <c r="E54">
        <v>40623</v>
      </c>
      <c r="F54">
        <v>667</v>
      </c>
      <c r="G54">
        <v>99</v>
      </c>
      <c r="H54">
        <v>0.9</v>
      </c>
      <c r="J54">
        <v>672</v>
      </c>
      <c r="K54">
        <f t="shared" ref="K54:K56" si="12">D54/G54</f>
        <v>373.95959595959596</v>
      </c>
      <c r="M54" s="1">
        <v>682.89954899999998</v>
      </c>
      <c r="N54">
        <f>-LOG((K54/M54),2.71828)/H54</f>
        <v>0.6691115791497031</v>
      </c>
      <c r="P54">
        <f t="shared" si="0"/>
        <v>410.33333333333331</v>
      </c>
      <c r="Q54" s="1">
        <v>784.05756199999996</v>
      </c>
      <c r="R54">
        <f>-LOG((P54/Q54),2.71828)/H54</f>
        <v>0.71945892956516855</v>
      </c>
      <c r="S54">
        <f>N54/2.7</f>
        <v>0.24781910338877891</v>
      </c>
      <c r="T54">
        <f>R54/2.7</f>
        <v>0.26646627020932168</v>
      </c>
    </row>
    <row r="55" spans="1:25" x14ac:dyDescent="0.2">
      <c r="B55">
        <v>600</v>
      </c>
      <c r="C55">
        <v>740</v>
      </c>
      <c r="D55">
        <v>35888</v>
      </c>
      <c r="E55">
        <v>40159</v>
      </c>
      <c r="F55">
        <v>668</v>
      </c>
      <c r="G55">
        <v>99</v>
      </c>
      <c r="H55">
        <v>0.9</v>
      </c>
      <c r="J55">
        <v>672</v>
      </c>
      <c r="K55">
        <f t="shared" si="12"/>
        <v>362.50505050505052</v>
      </c>
      <c r="M55" s="1">
        <v>683.16200000000003</v>
      </c>
      <c r="N55">
        <f>-LOG((K55/M55),2.71828)/H55</f>
        <v>0.70410448883244026</v>
      </c>
      <c r="P55">
        <f t="shared" si="0"/>
        <v>405.64646464646466</v>
      </c>
      <c r="Q55" s="1">
        <v>780.21444699999995</v>
      </c>
      <c r="R55">
        <f>-LOG((P55/Q55),2.71828)/H55</f>
        <v>0.72676361155444558</v>
      </c>
      <c r="S55">
        <f>N55/2.7</f>
        <v>0.26077944030831118</v>
      </c>
      <c r="T55">
        <f>R55/2.7</f>
        <v>0.26917170798312795</v>
      </c>
    </row>
    <row r="56" spans="1:25" x14ac:dyDescent="0.2">
      <c r="B56">
        <v>630</v>
      </c>
      <c r="C56">
        <v>700</v>
      </c>
      <c r="D56">
        <v>15151</v>
      </c>
      <c r="E56">
        <v>33398</v>
      </c>
      <c r="F56">
        <v>667.47699999999998</v>
      </c>
      <c r="G56">
        <v>99</v>
      </c>
      <c r="H56">
        <v>0.9</v>
      </c>
      <c r="J56">
        <v>672</v>
      </c>
      <c r="K56">
        <f t="shared" si="12"/>
        <v>153.04040404040404</v>
      </c>
      <c r="M56" s="1">
        <v>674.41399999999999</v>
      </c>
      <c r="N56">
        <f>-LOG((K56/M56),2.71828)/H54</f>
        <v>1.6479368867562125</v>
      </c>
      <c r="P56">
        <f t="shared" si="0"/>
        <v>337.35353535353534</v>
      </c>
      <c r="Q56" s="1">
        <v>553.97629800000004</v>
      </c>
      <c r="R56">
        <f>-LOG((P56/Q56),2.71828)/H56</f>
        <v>0.5511008769670126</v>
      </c>
      <c r="S56">
        <f>N56/2.7</f>
        <v>0.61034699509489354</v>
      </c>
      <c r="T56">
        <f>R56/2.7</f>
        <v>0.20411143591370837</v>
      </c>
    </row>
    <row r="58" spans="1:25" x14ac:dyDescent="0.2">
      <c r="A58">
        <v>14</v>
      </c>
      <c r="B58">
        <v>590</v>
      </c>
      <c r="C58">
        <v>740</v>
      </c>
      <c r="D58">
        <v>83063</v>
      </c>
      <c r="E58">
        <v>93114</v>
      </c>
      <c r="F58">
        <v>669.4</v>
      </c>
      <c r="G58">
        <v>232</v>
      </c>
      <c r="H58">
        <v>0.9</v>
      </c>
      <c r="J58">
        <v>674</v>
      </c>
      <c r="K58">
        <f t="shared" ref="K58:K60" si="13">D58/G58</f>
        <v>358.03017241379308</v>
      </c>
      <c r="M58" s="1">
        <v>682.89954899999998</v>
      </c>
      <c r="N58">
        <f>-LOG((K58/M58),2.71828)/H58</f>
        <v>0.71747882951771602</v>
      </c>
      <c r="P58">
        <f t="shared" si="0"/>
        <v>401.35344827586209</v>
      </c>
      <c r="Q58" s="1">
        <v>784.05756199999996</v>
      </c>
      <c r="R58">
        <f>-LOG((P58/Q58),2.71828)/H58</f>
        <v>0.74404492530630961</v>
      </c>
      <c r="S58">
        <f>N58/2.7</f>
        <v>0.26573289982137627</v>
      </c>
      <c r="T58">
        <f>R58/2.7</f>
        <v>0.27557219455789245</v>
      </c>
    </row>
    <row r="59" spans="1:25" x14ac:dyDescent="0.2">
      <c r="B59">
        <v>600</v>
      </c>
      <c r="C59">
        <v>740</v>
      </c>
      <c r="D59">
        <v>82037</v>
      </c>
      <c r="E59">
        <v>55528</v>
      </c>
      <c r="F59">
        <v>670.31500000000005</v>
      </c>
      <c r="G59">
        <v>232</v>
      </c>
      <c r="H59">
        <v>0.9</v>
      </c>
      <c r="J59">
        <v>674</v>
      </c>
      <c r="K59">
        <f t="shared" si="13"/>
        <v>353.60775862068965</v>
      </c>
      <c r="M59" s="1">
        <v>683.16200000000003</v>
      </c>
      <c r="N59">
        <f>-LOG((K59/M59),2.71828)/H59</f>
        <v>0.73171576774083757</v>
      </c>
      <c r="P59">
        <f t="shared" si="0"/>
        <v>239.34482758620689</v>
      </c>
      <c r="Q59" s="1">
        <v>780.21444699999995</v>
      </c>
      <c r="R59">
        <f>-LOG((P59/Q59),2.71828)/H59</f>
        <v>1.3129603371606937</v>
      </c>
      <c r="S59">
        <f>N59/2.7</f>
        <v>0.27100583990401389</v>
      </c>
      <c r="T59">
        <f>R59/2.7</f>
        <v>0.48628160635581247</v>
      </c>
    </row>
    <row r="60" spans="1:25" x14ac:dyDescent="0.2">
      <c r="B60">
        <v>630</v>
      </c>
      <c r="C60">
        <v>700</v>
      </c>
      <c r="D60">
        <v>34368</v>
      </c>
      <c r="E60">
        <v>75319</v>
      </c>
      <c r="F60">
        <v>669</v>
      </c>
      <c r="G60">
        <v>232</v>
      </c>
      <c r="H60">
        <v>0.9</v>
      </c>
      <c r="J60">
        <v>674</v>
      </c>
      <c r="K60">
        <f t="shared" si="13"/>
        <v>148.13793103448276</v>
      </c>
      <c r="M60" s="1">
        <v>674.41399999999999</v>
      </c>
      <c r="N60">
        <f>-LOG((K60/M60),2.71828)/H58</f>
        <v>1.6841126433377325</v>
      </c>
      <c r="P60">
        <f t="shared" si="0"/>
        <v>324.65086206896552</v>
      </c>
      <c r="Q60" s="1">
        <v>553.97629800000004</v>
      </c>
      <c r="R60">
        <f>-LOG((P60/Q60),2.71828)/H60</f>
        <v>0.59374658617196929</v>
      </c>
      <c r="S60">
        <f>N60/2.7</f>
        <v>0.62374542345841943</v>
      </c>
      <c r="T60">
        <f>R60/2.7</f>
        <v>0.21990614302665529</v>
      </c>
    </row>
    <row r="62" spans="1:25" x14ac:dyDescent="0.2">
      <c r="A62">
        <v>15</v>
      </c>
      <c r="B62">
        <v>590</v>
      </c>
      <c r="C62">
        <v>740</v>
      </c>
      <c r="D62">
        <v>17300</v>
      </c>
      <c r="E62">
        <v>20676</v>
      </c>
      <c r="F62">
        <v>668.7</v>
      </c>
      <c r="G62">
        <v>140</v>
      </c>
      <c r="H62">
        <v>2</v>
      </c>
      <c r="J62">
        <v>675</v>
      </c>
      <c r="K62">
        <f t="shared" ref="K62:K64" si="14">D62/G62</f>
        <v>123.57142857142857</v>
      </c>
      <c r="M62" s="1">
        <v>682.89954899999998</v>
      </c>
      <c r="N62">
        <f>-LOG((K62/M62),2.71828)/H62</f>
        <v>0.85476478379558363</v>
      </c>
      <c r="P62">
        <f t="shared" si="0"/>
        <v>147.68571428571428</v>
      </c>
      <c r="Q62" s="1">
        <v>784.05756199999996</v>
      </c>
      <c r="R62">
        <f>-LOG((P62/Q62),2.71828)/H62</f>
        <v>0.83469854889573047</v>
      </c>
      <c r="S62">
        <f>N62/2.7</f>
        <v>0.31657954955391981</v>
      </c>
      <c r="T62">
        <f>R62/2.7</f>
        <v>0.30914761070212238</v>
      </c>
    </row>
    <row r="63" spans="1:25" x14ac:dyDescent="0.2">
      <c r="B63">
        <v>600</v>
      </c>
      <c r="C63">
        <v>740</v>
      </c>
      <c r="D63">
        <v>16989</v>
      </c>
      <c r="E63">
        <v>20280</v>
      </c>
      <c r="F63">
        <v>670</v>
      </c>
      <c r="G63">
        <v>140</v>
      </c>
      <c r="H63">
        <v>2</v>
      </c>
      <c r="J63">
        <v>675</v>
      </c>
      <c r="K63">
        <f t="shared" si="14"/>
        <v>121.35</v>
      </c>
      <c r="M63" s="1">
        <v>683.16200000000003</v>
      </c>
      <c r="N63">
        <f>-LOG((K63/M63),2.71828)/H63</f>
        <v>0.86402712526317782</v>
      </c>
      <c r="P63">
        <f t="shared" si="0"/>
        <v>144.85714285714286</v>
      </c>
      <c r="Q63" s="1">
        <v>780.21444699999995</v>
      </c>
      <c r="R63">
        <f>-LOG((P63/Q63),2.71828)/H63</f>
        <v>0.84191095573979946</v>
      </c>
      <c r="S63">
        <f>N63/2.7</f>
        <v>0.32001004639376956</v>
      </c>
      <c r="T63">
        <f>R63/2.7</f>
        <v>0.31181887249622198</v>
      </c>
    </row>
    <row r="64" spans="1:25" x14ac:dyDescent="0.2">
      <c r="B64">
        <v>630</v>
      </c>
      <c r="C64">
        <v>700</v>
      </c>
      <c r="D64">
        <v>7291</v>
      </c>
      <c r="E64">
        <v>15636</v>
      </c>
      <c r="F64">
        <v>669</v>
      </c>
      <c r="G64">
        <v>140</v>
      </c>
      <c r="H64">
        <v>2</v>
      </c>
      <c r="J64">
        <v>675</v>
      </c>
      <c r="K64">
        <f t="shared" si="14"/>
        <v>52.078571428571429</v>
      </c>
      <c r="M64" s="1">
        <v>674.41399999999999</v>
      </c>
      <c r="N64">
        <f>-LOG((K64/M64),2.71828)/H62</f>
        <v>1.2805461605970594</v>
      </c>
      <c r="P64">
        <f>E64/G64</f>
        <v>111.68571428571428</v>
      </c>
      <c r="Q64" s="1">
        <v>553.97629800000004</v>
      </c>
      <c r="R64">
        <f>-LOG((P64/Q64),2.71828)/H64</f>
        <v>0.80071708767202798</v>
      </c>
      <c r="S64">
        <f>N64/2.7</f>
        <v>0.47427635577668864</v>
      </c>
      <c r="T64">
        <f>R64/2.7</f>
        <v>0.29656188432297331</v>
      </c>
    </row>
    <row r="66" spans="1:20" x14ac:dyDescent="0.2">
      <c r="A66">
        <v>16</v>
      </c>
      <c r="B66">
        <v>590</v>
      </c>
      <c r="C66">
        <v>740</v>
      </c>
      <c r="D66">
        <v>16405</v>
      </c>
      <c r="E66">
        <v>20156</v>
      </c>
      <c r="F66">
        <v>669.4</v>
      </c>
      <c r="G66">
        <v>133</v>
      </c>
      <c r="H66">
        <v>2</v>
      </c>
      <c r="J66">
        <v>675</v>
      </c>
      <c r="K66">
        <f t="shared" ref="K66:K68" si="15">D66/G66</f>
        <v>123.34586466165413</v>
      </c>
      <c r="M66" s="1">
        <v>682.89954899999998</v>
      </c>
      <c r="N66">
        <f>-LOG((K66/M66),2.71828)/H66</f>
        <v>0.85567830476162499</v>
      </c>
      <c r="P66">
        <f t="shared" si="0"/>
        <v>151.54887218045113</v>
      </c>
      <c r="Q66" s="1">
        <v>784.05756199999996</v>
      </c>
      <c r="R66">
        <f>-LOG((P66/Q66),2.71828)/H66</f>
        <v>0.82178769127515239</v>
      </c>
      <c r="S66">
        <f>N66/2.7</f>
        <v>0.31691789065245368</v>
      </c>
      <c r="T66">
        <f>R66/2.7</f>
        <v>0.30436581158338977</v>
      </c>
    </row>
    <row r="67" spans="1:20" x14ac:dyDescent="0.2">
      <c r="B67">
        <v>600</v>
      </c>
      <c r="C67">
        <v>740</v>
      </c>
      <c r="D67">
        <v>16346</v>
      </c>
      <c r="E67">
        <v>19777</v>
      </c>
      <c r="F67">
        <v>670.8</v>
      </c>
      <c r="G67">
        <v>133</v>
      </c>
      <c r="H67">
        <v>2</v>
      </c>
      <c r="J67">
        <v>675</v>
      </c>
      <c r="K67">
        <f t="shared" si="15"/>
        <v>122.90225563909775</v>
      </c>
      <c r="M67" s="1">
        <v>683.16200000000003</v>
      </c>
      <c r="N67">
        <f>-LOG((K67/M67),2.71828)/H67</f>
        <v>0.85767190214746414</v>
      </c>
      <c r="P67">
        <f t="shared" si="0"/>
        <v>148.69924812030075</v>
      </c>
      <c r="Q67" s="1">
        <v>780.21444699999995</v>
      </c>
      <c r="R67">
        <f>-LOG((P67/Q67),2.71828)/H67</f>
        <v>0.82882206593329422</v>
      </c>
      <c r="S67">
        <f>N67/2.7</f>
        <v>0.31765626005461634</v>
      </c>
      <c r="T67">
        <f>R67/2.7</f>
        <v>0.3069711355308497</v>
      </c>
    </row>
    <row r="68" spans="1:20" x14ac:dyDescent="0.2">
      <c r="B68">
        <v>630</v>
      </c>
      <c r="C68">
        <v>700</v>
      </c>
      <c r="D68">
        <v>6500</v>
      </c>
      <c r="E68">
        <v>15636</v>
      </c>
      <c r="F68">
        <v>669.35</v>
      </c>
      <c r="G68">
        <v>133</v>
      </c>
      <c r="H68">
        <v>2</v>
      </c>
      <c r="J68">
        <v>675</v>
      </c>
      <c r="K68">
        <f t="shared" si="15"/>
        <v>48.872180451127818</v>
      </c>
      <c r="M68" s="1">
        <v>674.41399999999999</v>
      </c>
      <c r="N68">
        <f>-LOG((K68/M68),2.71828)/H66</f>
        <v>1.3123188017365883</v>
      </c>
      <c r="P68">
        <f t="shared" ref="P68:P131" si="16">E68/G68</f>
        <v>117.56390977443608</v>
      </c>
      <c r="Q68" s="1">
        <v>553.97629800000004</v>
      </c>
      <c r="R68">
        <f>-LOG((P68/Q68),2.71828)/H68</f>
        <v>0.7750704232269543</v>
      </c>
      <c r="S68">
        <f>N68/2.7</f>
        <v>0.48604400064318082</v>
      </c>
      <c r="T68">
        <f>R68/2.7</f>
        <v>0.28706311971368675</v>
      </c>
    </row>
    <row r="70" spans="1:20" x14ac:dyDescent="0.2">
      <c r="A70">
        <v>17</v>
      </c>
      <c r="B70">
        <v>590</v>
      </c>
      <c r="C70">
        <v>740</v>
      </c>
      <c r="D70">
        <v>15897</v>
      </c>
      <c r="E70">
        <v>20322</v>
      </c>
      <c r="F70">
        <v>669</v>
      </c>
      <c r="G70">
        <v>247</v>
      </c>
      <c r="H70">
        <v>3.2</v>
      </c>
      <c r="J70">
        <v>677</v>
      </c>
      <c r="K70">
        <f t="shared" ref="K70:K72" si="17">D70/G70</f>
        <v>64.360323886639677</v>
      </c>
      <c r="M70" s="1">
        <v>682.89954899999998</v>
      </c>
      <c r="N70">
        <f>-LOG((K70/M70),2.71828)/H70</f>
        <v>0.73807875303790693</v>
      </c>
      <c r="P70">
        <f t="shared" si="16"/>
        <v>82.275303643724698</v>
      </c>
      <c r="Q70" s="1">
        <v>784.05756199999996</v>
      </c>
      <c r="R70">
        <f>-LOG((P70/Q70),2.71828)/H70</f>
        <v>0.70450405299773544</v>
      </c>
      <c r="S70">
        <f>N70/2.7</f>
        <v>0.2733625011251507</v>
      </c>
      <c r="T70">
        <f>R70/2.7</f>
        <v>0.26092742703619831</v>
      </c>
    </row>
    <row r="71" spans="1:20" x14ac:dyDescent="0.2">
      <c r="B71">
        <v>600</v>
      </c>
      <c r="C71">
        <v>740</v>
      </c>
      <c r="D71">
        <v>15853</v>
      </c>
      <c r="E71">
        <v>19844</v>
      </c>
      <c r="F71">
        <v>670.84</v>
      </c>
      <c r="G71">
        <v>247</v>
      </c>
      <c r="H71">
        <v>3.2</v>
      </c>
      <c r="J71">
        <v>677</v>
      </c>
      <c r="K71">
        <f t="shared" si="17"/>
        <v>64.18218623481782</v>
      </c>
      <c r="M71" s="1">
        <v>683.16200000000003</v>
      </c>
      <c r="N71">
        <f>-LOG((K71/M71),2.71828)/H71</f>
        <v>0.73906497247885206</v>
      </c>
      <c r="P71">
        <f t="shared" si="16"/>
        <v>80.340080971659916</v>
      </c>
      <c r="Q71" s="1">
        <v>780.21444699999995</v>
      </c>
      <c r="R71">
        <f>-LOG((P71/Q71),2.71828)/H71</f>
        <v>0.71040678321801187</v>
      </c>
      <c r="S71">
        <f>N71/2.7</f>
        <v>0.27372776758476003</v>
      </c>
      <c r="T71">
        <f>R71/2.7</f>
        <v>0.26311362341407846</v>
      </c>
    </row>
    <row r="72" spans="1:20" x14ac:dyDescent="0.2">
      <c r="B72">
        <v>630</v>
      </c>
      <c r="C72">
        <v>700</v>
      </c>
      <c r="D72">
        <v>5594</v>
      </c>
      <c r="E72">
        <v>15151</v>
      </c>
      <c r="F72">
        <v>670</v>
      </c>
      <c r="G72">
        <v>247</v>
      </c>
      <c r="H72">
        <v>3.2</v>
      </c>
      <c r="J72">
        <v>677</v>
      </c>
      <c r="K72">
        <f t="shared" si="17"/>
        <v>22.647773279352226</v>
      </c>
      <c r="M72" s="1">
        <v>674.41399999999999</v>
      </c>
      <c r="N72">
        <f>-LOG((K72/M72),2.71828)/H70</f>
        <v>1.0605577848032033</v>
      </c>
      <c r="P72">
        <f t="shared" si="16"/>
        <v>61.340080971659916</v>
      </c>
      <c r="Q72" s="1">
        <v>553.97629800000004</v>
      </c>
      <c r="R72">
        <f>-LOG((P72/Q72),2.71828)/H72</f>
        <v>0.68771559500210422</v>
      </c>
      <c r="S72">
        <f>N72/2.7</f>
        <v>0.39279917955674193</v>
      </c>
      <c r="T72">
        <f>R72/2.7</f>
        <v>0.25470947963040896</v>
      </c>
    </row>
    <row r="74" spans="1:20" x14ac:dyDescent="0.2">
      <c r="A74">
        <v>18</v>
      </c>
      <c r="B74">
        <v>590</v>
      </c>
      <c r="C74">
        <v>740</v>
      </c>
      <c r="D74">
        <v>8463</v>
      </c>
      <c r="E74">
        <v>10714</v>
      </c>
      <c r="F74">
        <v>669.39</v>
      </c>
      <c r="G74">
        <v>132</v>
      </c>
      <c r="H74">
        <v>3.2</v>
      </c>
      <c r="J74">
        <v>677</v>
      </c>
      <c r="K74">
        <f t="shared" ref="K74:K76" si="18">D74/G74</f>
        <v>64.11363636363636</v>
      </c>
      <c r="M74" s="1">
        <v>682.89954899999998</v>
      </c>
      <c r="N74">
        <f>-LOG((K74/M74),2.71828)/H74</f>
        <v>0.73927884054801141</v>
      </c>
      <c r="P74">
        <f t="shared" si="16"/>
        <v>81.166666666666671</v>
      </c>
      <c r="Q74" s="1">
        <v>784.05756199999996</v>
      </c>
      <c r="R74">
        <f>-LOG((P74/Q74),2.71828)/H74</f>
        <v>0.70874353446297</v>
      </c>
      <c r="S74">
        <f>N74/2.7</f>
        <v>0.27380697798074494</v>
      </c>
      <c r="T74">
        <f>R74/2.7</f>
        <v>0.26249760535665556</v>
      </c>
    </row>
    <row r="75" spans="1:20" x14ac:dyDescent="0.2">
      <c r="B75">
        <v>600</v>
      </c>
      <c r="C75">
        <v>740</v>
      </c>
      <c r="D75">
        <v>8696</v>
      </c>
      <c r="E75">
        <v>10447</v>
      </c>
      <c r="F75">
        <v>671.28</v>
      </c>
      <c r="G75">
        <v>132</v>
      </c>
      <c r="H75">
        <v>3.2</v>
      </c>
      <c r="J75">
        <v>677</v>
      </c>
      <c r="K75">
        <f t="shared" si="18"/>
        <v>65.878787878787875</v>
      </c>
      <c r="M75" s="1">
        <v>683.16200000000003</v>
      </c>
      <c r="N75">
        <f>-LOG((K75/M75),2.71828)/H75</f>
        <v>0.73091158980713722</v>
      </c>
      <c r="P75">
        <f t="shared" si="16"/>
        <v>79.143939393939391</v>
      </c>
      <c r="Q75" s="1">
        <v>780.21444699999995</v>
      </c>
      <c r="R75">
        <f>-LOG((P75/Q75),2.71828)/H75</f>
        <v>0.71509441904048321</v>
      </c>
      <c r="S75">
        <f>N75/2.7</f>
        <v>0.27070799622486563</v>
      </c>
      <c r="T75">
        <f>R75/2.7</f>
        <v>0.26484978482980859</v>
      </c>
    </row>
    <row r="76" spans="1:20" x14ac:dyDescent="0.2">
      <c r="B76">
        <v>630</v>
      </c>
      <c r="C76">
        <v>700</v>
      </c>
      <c r="D76">
        <v>2511</v>
      </c>
      <c r="E76">
        <v>7901</v>
      </c>
      <c r="F76">
        <v>669.97</v>
      </c>
      <c r="G76">
        <v>132</v>
      </c>
      <c r="H76">
        <v>3.2</v>
      </c>
      <c r="J76">
        <v>677</v>
      </c>
      <c r="K76">
        <f t="shared" si="18"/>
        <v>19.022727272727273</v>
      </c>
      <c r="M76" s="1">
        <v>674.41399999999999</v>
      </c>
      <c r="N76">
        <f>-LOG((K76/M76),2.71828)/H74</f>
        <v>1.1150662903943458</v>
      </c>
      <c r="P76">
        <f t="shared" si="16"/>
        <v>59.856060606060609</v>
      </c>
      <c r="Q76" s="1">
        <v>553.97629800000004</v>
      </c>
      <c r="R76">
        <f>-LOG((P76/Q76),2.71828)/H76</f>
        <v>0.69536897158626121</v>
      </c>
      <c r="S76">
        <f>N76/2.7</f>
        <v>0.41298751496086877</v>
      </c>
      <c r="T76">
        <f>R76/2.7</f>
        <v>0.25754406355046711</v>
      </c>
    </row>
    <row r="78" spans="1:20" x14ac:dyDescent="0.2">
      <c r="A78">
        <v>19</v>
      </c>
      <c r="B78">
        <v>590</v>
      </c>
      <c r="C78">
        <v>740</v>
      </c>
      <c r="D78">
        <v>4633</v>
      </c>
      <c r="E78">
        <v>6209</v>
      </c>
      <c r="F78">
        <v>667.6</v>
      </c>
      <c r="G78">
        <v>133</v>
      </c>
      <c r="H78">
        <v>4.5</v>
      </c>
      <c r="J78">
        <v>681</v>
      </c>
      <c r="K78">
        <f t="shared" ref="K78:K80" si="19">D78/G78</f>
        <v>34.834586466165412</v>
      </c>
      <c r="M78" s="1">
        <v>682.89954899999998</v>
      </c>
      <c r="N78">
        <f>-LOG((K78/M78),2.71828)/H78</f>
        <v>0.66127533777601533</v>
      </c>
      <c r="P78">
        <f t="shared" si="16"/>
        <v>46.684210526315788</v>
      </c>
      <c r="Q78" s="1">
        <v>784.05756199999996</v>
      </c>
      <c r="R78">
        <f>-LOG((P78/Q78),2.71828)/H78</f>
        <v>0.62690629623032457</v>
      </c>
      <c r="S78">
        <f>N78/2.7</f>
        <v>0.24491679176889455</v>
      </c>
      <c r="T78">
        <f>R78/2.7</f>
        <v>0.23218751712234242</v>
      </c>
    </row>
    <row r="79" spans="1:20" x14ac:dyDescent="0.2">
      <c r="B79">
        <v>600</v>
      </c>
      <c r="C79">
        <v>740</v>
      </c>
      <c r="D79">
        <v>4549</v>
      </c>
      <c r="E79">
        <v>6018</v>
      </c>
      <c r="F79">
        <v>669.88</v>
      </c>
      <c r="G79">
        <v>133</v>
      </c>
      <c r="H79">
        <v>4.5</v>
      </c>
      <c r="J79">
        <v>681</v>
      </c>
      <c r="K79">
        <f t="shared" si="19"/>
        <v>34.203007518796994</v>
      </c>
      <c r="M79" s="1">
        <v>683.16200000000003</v>
      </c>
      <c r="N79">
        <f>-LOG((K79/M79),2.71828)/H79</f>
        <v>0.66542676781675214</v>
      </c>
      <c r="P79">
        <f t="shared" si="16"/>
        <v>45.248120300751879</v>
      </c>
      <c r="Q79" s="1">
        <v>780.21444699999995</v>
      </c>
      <c r="R79">
        <f>-LOG((P79/Q79),2.71828)/H79</f>
        <v>0.63275768895502205</v>
      </c>
      <c r="S79">
        <f>N79/2.7</f>
        <v>0.24645435845064892</v>
      </c>
      <c r="T79">
        <f>R79/2.7</f>
        <v>0.23435469961297112</v>
      </c>
    </row>
    <row r="80" spans="1:20" x14ac:dyDescent="0.2">
      <c r="B80">
        <v>630</v>
      </c>
      <c r="C80">
        <v>700</v>
      </c>
      <c r="D80">
        <v>1522</v>
      </c>
      <c r="E80">
        <v>4568</v>
      </c>
      <c r="F80">
        <v>669.36</v>
      </c>
      <c r="G80">
        <v>133</v>
      </c>
      <c r="H80">
        <v>4.5</v>
      </c>
      <c r="J80">
        <v>681</v>
      </c>
      <c r="K80">
        <f t="shared" si="19"/>
        <v>11.443609022556391</v>
      </c>
      <c r="M80" s="1">
        <v>674.41399999999999</v>
      </c>
      <c r="N80">
        <f>-LOG((K80/M80),2.71828)/H78</f>
        <v>0.90587011055058242</v>
      </c>
      <c r="P80">
        <f t="shared" si="16"/>
        <v>34.345864661654133</v>
      </c>
      <c r="Q80" s="1">
        <v>553.97629800000004</v>
      </c>
      <c r="R80">
        <f>-LOG((P80/Q80),2.71828)/H80</f>
        <v>0.61792047771798986</v>
      </c>
      <c r="S80">
        <f>N80/2.7</f>
        <v>0.33550744835206753</v>
      </c>
      <c r="T80">
        <f>R80/2.7</f>
        <v>0.22885943619184809</v>
      </c>
    </row>
    <row r="82" spans="1:20" x14ac:dyDescent="0.2">
      <c r="A82">
        <v>20</v>
      </c>
      <c r="B82">
        <v>590</v>
      </c>
      <c r="C82">
        <v>740</v>
      </c>
      <c r="D82">
        <v>6215</v>
      </c>
      <c r="E82">
        <v>7941</v>
      </c>
      <c r="F82">
        <v>668.35299999999995</v>
      </c>
      <c r="G82">
        <v>166</v>
      </c>
      <c r="H82">
        <v>4.5</v>
      </c>
      <c r="J82">
        <v>678</v>
      </c>
      <c r="K82">
        <f t="shared" ref="K82:K84" si="20">D82/G82</f>
        <v>37.439759036144579</v>
      </c>
      <c r="M82" s="1">
        <v>682.89954899999998</v>
      </c>
      <c r="N82">
        <f>-LOG((K82/M82),2.71828)/H82</f>
        <v>0.64524811401895432</v>
      </c>
      <c r="P82">
        <f t="shared" si="16"/>
        <v>47.837349397590359</v>
      </c>
      <c r="Q82" s="1">
        <v>784.05756199999996</v>
      </c>
      <c r="R82">
        <f>-LOG((P82/Q82),2.71828)/H82</f>
        <v>0.62148391493949429</v>
      </c>
      <c r="S82">
        <f>N82/2.7</f>
        <v>0.23898078296998307</v>
      </c>
      <c r="T82">
        <f>R82/2.7</f>
        <v>0.23017922775536823</v>
      </c>
    </row>
    <row r="83" spans="1:20" x14ac:dyDescent="0.2">
      <c r="B83">
        <v>600</v>
      </c>
      <c r="C83">
        <v>740</v>
      </c>
      <c r="D83">
        <v>6255</v>
      </c>
      <c r="E83">
        <v>7726</v>
      </c>
      <c r="F83">
        <v>670.42499999999995</v>
      </c>
      <c r="G83">
        <v>166</v>
      </c>
      <c r="H83">
        <v>4.5</v>
      </c>
      <c r="J83">
        <v>678</v>
      </c>
      <c r="K83">
        <f t="shared" si="20"/>
        <v>37.680722891566262</v>
      </c>
      <c r="M83" s="1">
        <v>683.16200000000003</v>
      </c>
      <c r="N83">
        <f>-LOG((K83/M83),2.71828)/H83</f>
        <v>0.64390785218727997</v>
      </c>
      <c r="P83">
        <f t="shared" si="16"/>
        <v>46.542168674698793</v>
      </c>
      <c r="Q83" s="1">
        <v>780.21444699999995</v>
      </c>
      <c r="R83">
        <f>-LOG((P83/Q83),2.71828)/H83</f>
        <v>0.62649154565087328</v>
      </c>
      <c r="S83">
        <f>N83/2.7</f>
        <v>0.23848438969899258</v>
      </c>
      <c r="T83">
        <f>R83/2.7</f>
        <v>0.23203390579661973</v>
      </c>
    </row>
    <row r="84" spans="1:20" x14ac:dyDescent="0.2">
      <c r="B84">
        <v>630</v>
      </c>
      <c r="C84">
        <v>700</v>
      </c>
      <c r="D84">
        <v>1510</v>
      </c>
      <c r="E84">
        <v>5746</v>
      </c>
      <c r="F84">
        <v>670</v>
      </c>
      <c r="G84">
        <v>166</v>
      </c>
      <c r="H84">
        <v>4.5</v>
      </c>
      <c r="J84">
        <v>678</v>
      </c>
      <c r="K84">
        <f t="shared" si="20"/>
        <v>9.0963855421686741</v>
      </c>
      <c r="M84" s="1">
        <v>674.41399999999999</v>
      </c>
      <c r="N84">
        <f>-LOG((K84/M84),2.71828)/H82</f>
        <v>0.95688220458566164</v>
      </c>
      <c r="P84">
        <f t="shared" si="16"/>
        <v>34.614457831325304</v>
      </c>
      <c r="Q84" s="1">
        <v>553.97629800000004</v>
      </c>
      <c r="R84">
        <f>-LOG((P84/Q84),2.71828)/H84</f>
        <v>0.61618940364944497</v>
      </c>
      <c r="S84">
        <f>N84/2.7</f>
        <v>0.35440081651320798</v>
      </c>
      <c r="T84">
        <f>R84/2.7</f>
        <v>0.22821829764794258</v>
      </c>
    </row>
    <row r="86" spans="1:20" x14ac:dyDescent="0.2">
      <c r="A86">
        <v>21</v>
      </c>
      <c r="B86">
        <v>590</v>
      </c>
      <c r="C86">
        <v>740</v>
      </c>
      <c r="D86">
        <v>1508</v>
      </c>
      <c r="E86">
        <v>2550</v>
      </c>
      <c r="F86">
        <v>665.84900000000005</v>
      </c>
      <c r="G86">
        <v>96</v>
      </c>
      <c r="H86">
        <v>6.1</v>
      </c>
      <c r="J86">
        <v>679.16</v>
      </c>
      <c r="K86">
        <f t="shared" ref="K86:K88" si="21">D86/G86</f>
        <v>15.708333333333334</v>
      </c>
      <c r="M86" s="1">
        <v>682.89954899999998</v>
      </c>
      <c r="N86">
        <f>-LOG((K86/M86),2.71828)/H86</f>
        <v>0.61838671406572665</v>
      </c>
      <c r="P86">
        <f t="shared" si="16"/>
        <v>26.5625</v>
      </c>
      <c r="Q86" s="1">
        <v>784.05756199999996</v>
      </c>
      <c r="R86">
        <f>-LOG((P86/Q86),2.71828)/H86</f>
        <v>0.55491545390292207</v>
      </c>
      <c r="S86">
        <f>N86/2.7</f>
        <v>0.22903211632063949</v>
      </c>
      <c r="T86">
        <f>R86/2.7</f>
        <v>0.20552424218626741</v>
      </c>
    </row>
    <row r="87" spans="1:20" x14ac:dyDescent="0.2">
      <c r="B87">
        <v>600</v>
      </c>
      <c r="C87">
        <v>740</v>
      </c>
      <c r="D87">
        <v>1588</v>
      </c>
      <c r="E87">
        <v>2423</v>
      </c>
      <c r="F87">
        <v>669.43399999999997</v>
      </c>
      <c r="G87">
        <v>96</v>
      </c>
      <c r="H87">
        <v>6.1</v>
      </c>
      <c r="J87">
        <v>679.16</v>
      </c>
      <c r="K87">
        <f t="shared" si="21"/>
        <v>16.541666666666668</v>
      </c>
      <c r="M87" s="1">
        <v>683.16200000000003</v>
      </c>
      <c r="N87">
        <f>-LOG((K87/M87),2.71828)/H87</f>
        <v>0.60997574964272017</v>
      </c>
      <c r="P87">
        <f t="shared" si="16"/>
        <v>25.239583333333332</v>
      </c>
      <c r="Q87" s="1">
        <v>780.21444699999995</v>
      </c>
      <c r="R87">
        <f>-LOG((P87/Q87),2.71828)/H87</f>
        <v>0.56248485124210157</v>
      </c>
      <c r="S87">
        <f>N87/2.7</f>
        <v>0.22591694431211856</v>
      </c>
      <c r="T87">
        <f>R87/2.7</f>
        <v>0.20832772268225982</v>
      </c>
    </row>
    <row r="88" spans="1:20" x14ac:dyDescent="0.2">
      <c r="B88">
        <v>630</v>
      </c>
      <c r="C88">
        <v>700</v>
      </c>
      <c r="D88">
        <v>651</v>
      </c>
      <c r="E88">
        <v>1759</v>
      </c>
      <c r="F88">
        <v>668.45600000000002</v>
      </c>
      <c r="G88">
        <v>96</v>
      </c>
      <c r="H88">
        <v>6.1</v>
      </c>
      <c r="J88">
        <v>679.16</v>
      </c>
      <c r="K88">
        <f t="shared" si="21"/>
        <v>6.78125</v>
      </c>
      <c r="M88" s="1">
        <v>674.41399999999999</v>
      </c>
      <c r="N88">
        <f>-LOG((K88/M88),2.71828)/H86</f>
        <v>0.75404685392064952</v>
      </c>
      <c r="P88">
        <f t="shared" si="16"/>
        <v>18.322916666666668</v>
      </c>
      <c r="Q88" s="1">
        <v>553.97629800000004</v>
      </c>
      <c r="R88">
        <f>-LOG((P88/Q88),2.71828)/H88</f>
        <v>0.55884781020046981</v>
      </c>
      <c r="S88">
        <f>N88/2.7</f>
        <v>0.27927661256320352</v>
      </c>
      <c r="T88">
        <f>R88/2.7</f>
        <v>0.20698067044461843</v>
      </c>
    </row>
    <row r="90" spans="1:20" x14ac:dyDescent="0.2">
      <c r="A90">
        <v>22</v>
      </c>
      <c r="B90">
        <v>590</v>
      </c>
      <c r="C90">
        <v>740</v>
      </c>
      <c r="D90">
        <v>2587</v>
      </c>
      <c r="E90">
        <v>3482</v>
      </c>
      <c r="F90">
        <v>652.76400000000001</v>
      </c>
      <c r="G90">
        <v>154</v>
      </c>
      <c r="H90">
        <v>6.1</v>
      </c>
      <c r="K90">
        <f t="shared" ref="K90:K92" si="22">D90/G90</f>
        <v>16.7987012987013</v>
      </c>
      <c r="M90" s="1">
        <v>682.89954899999998</v>
      </c>
      <c r="N90">
        <f>-LOG((K90/M90),2.71828)/H90</f>
        <v>0.60738503081749073</v>
      </c>
      <c r="P90">
        <f t="shared" si="16"/>
        <v>22.61038961038961</v>
      </c>
      <c r="Q90" s="1">
        <v>784.05756199999996</v>
      </c>
      <c r="R90">
        <f>-LOG((P90/Q90),2.71828)/H90</f>
        <v>0.58132382064529164</v>
      </c>
      <c r="S90">
        <f>N90/2.7</f>
        <v>0.22495741882129286</v>
      </c>
      <c r="T90">
        <f>R90/2.7</f>
        <v>0.2153051187575154</v>
      </c>
    </row>
    <row r="91" spans="1:20" x14ac:dyDescent="0.2">
      <c r="B91">
        <v>600</v>
      </c>
      <c r="C91">
        <v>740</v>
      </c>
      <c r="D91">
        <v>2298</v>
      </c>
      <c r="E91">
        <v>3339</v>
      </c>
      <c r="F91">
        <v>655.23500000000001</v>
      </c>
      <c r="G91">
        <v>154</v>
      </c>
      <c r="H91">
        <v>6.1</v>
      </c>
      <c r="K91">
        <f t="shared" si="22"/>
        <v>14.922077922077921</v>
      </c>
      <c r="M91" s="1">
        <v>683.16200000000003</v>
      </c>
      <c r="N91">
        <f>-LOG((K91/M91),2.71828)/H91</f>
        <v>0.62686766171727026</v>
      </c>
      <c r="P91">
        <f t="shared" si="16"/>
        <v>21.681818181818183</v>
      </c>
      <c r="Q91" s="1">
        <v>780.21444699999995</v>
      </c>
      <c r="R91">
        <f>-LOG((P91/Q91),2.71828)/H91</f>
        <v>0.58739298140951879</v>
      </c>
      <c r="S91">
        <f>N91/2.7</f>
        <v>0.23217320804343342</v>
      </c>
      <c r="T91">
        <f>R91/2.7</f>
        <v>0.21755295607759953</v>
      </c>
    </row>
    <row r="92" spans="1:20" x14ac:dyDescent="0.2">
      <c r="B92">
        <v>630</v>
      </c>
      <c r="C92">
        <v>700</v>
      </c>
      <c r="D92">
        <v>1104</v>
      </c>
      <c r="E92">
        <v>2520</v>
      </c>
      <c r="F92">
        <v>661.24900000000002</v>
      </c>
      <c r="G92">
        <v>154</v>
      </c>
      <c r="H92">
        <v>6.1</v>
      </c>
      <c r="K92">
        <f t="shared" si="22"/>
        <v>7.1688311688311686</v>
      </c>
      <c r="M92" s="1">
        <v>674.41399999999999</v>
      </c>
      <c r="N92">
        <f>-LOG((K92/M92),2.71828)/H90</f>
        <v>0.74493517997482483</v>
      </c>
      <c r="P92">
        <f t="shared" si="16"/>
        <v>16.363636363636363</v>
      </c>
      <c r="Q92" s="1">
        <v>553.97629800000004</v>
      </c>
      <c r="R92">
        <f>-LOG((P92/Q92),2.71828)/H92</f>
        <v>0.57738732679864757</v>
      </c>
      <c r="S92">
        <f>N92/2.7</f>
        <v>0.27590191850919438</v>
      </c>
      <c r="T92">
        <f>R92/2.7</f>
        <v>0.21384715807357316</v>
      </c>
    </row>
    <row r="94" spans="1:20" x14ac:dyDescent="0.2">
      <c r="A94">
        <v>23</v>
      </c>
      <c r="B94">
        <v>590</v>
      </c>
      <c r="C94">
        <v>740</v>
      </c>
      <c r="D94">
        <v>2053</v>
      </c>
      <c r="E94">
        <v>3175</v>
      </c>
      <c r="F94">
        <v>652.01499999999999</v>
      </c>
      <c r="G94">
        <v>231</v>
      </c>
      <c r="H94">
        <v>7.3</v>
      </c>
      <c r="K94">
        <f t="shared" ref="K94:K140" si="23">D94/G94</f>
        <v>8.887445887445887</v>
      </c>
      <c r="M94" s="1">
        <v>682.89954899999998</v>
      </c>
      <c r="N94">
        <f>-LOG((K94/M94),2.71828)/H94</f>
        <v>0.59475493007049052</v>
      </c>
      <c r="P94">
        <f t="shared" si="16"/>
        <v>13.744588744588745</v>
      </c>
      <c r="Q94" s="1">
        <v>784.05756199999996</v>
      </c>
      <c r="R94">
        <f>-LOG((P94/Q94),2.71828)/H94</f>
        <v>0.5539506791600729</v>
      </c>
      <c r="S94">
        <f>N94/2.7</f>
        <v>0.22027960372981129</v>
      </c>
      <c r="T94">
        <f>R94/2.7</f>
        <v>0.20516691820743441</v>
      </c>
    </row>
    <row r="95" spans="1:20" x14ac:dyDescent="0.2">
      <c r="B95">
        <v>600</v>
      </c>
      <c r="C95">
        <v>740</v>
      </c>
      <c r="D95">
        <v>1984</v>
      </c>
      <c r="E95">
        <v>3025</v>
      </c>
      <c r="F95">
        <v>654.85400000000004</v>
      </c>
      <c r="G95">
        <v>231</v>
      </c>
      <c r="H95">
        <v>7.3</v>
      </c>
      <c r="K95">
        <f t="shared" si="23"/>
        <v>8.5887445887445892</v>
      </c>
      <c r="M95" s="1">
        <v>684.19977400000005</v>
      </c>
      <c r="N95">
        <f>-LOG((K95/M95),2.71828)/H95</f>
        <v>0.5996986725543737</v>
      </c>
      <c r="P95">
        <f t="shared" si="16"/>
        <v>13.095238095238095</v>
      </c>
      <c r="Q95" s="1">
        <v>780.21444699999995</v>
      </c>
      <c r="R95">
        <f>-LOG((P95/Q95),2.71828)/H95</f>
        <v>0.55990724703475903</v>
      </c>
      <c r="S95">
        <f>N95/2.7</f>
        <v>0.22211061946458283</v>
      </c>
      <c r="T95">
        <f>R95/2.7</f>
        <v>0.20737305445731816</v>
      </c>
    </row>
    <row r="96" spans="1:20" x14ac:dyDescent="0.2">
      <c r="B96">
        <v>630</v>
      </c>
      <c r="C96">
        <v>700</v>
      </c>
      <c r="D96">
        <v>859</v>
      </c>
      <c r="E96">
        <v>2248</v>
      </c>
      <c r="F96">
        <v>661.42100000000005</v>
      </c>
      <c r="G96">
        <v>231</v>
      </c>
      <c r="H96">
        <v>7.3</v>
      </c>
      <c r="K96">
        <f t="shared" si="23"/>
        <v>3.7186147186147185</v>
      </c>
      <c r="M96" s="1">
        <v>125.606095</v>
      </c>
      <c r="N96">
        <f>-LOG((K96/M96),2.71828)/H96</f>
        <v>0.48216464877652587</v>
      </c>
      <c r="P96">
        <f t="shared" si="16"/>
        <v>9.7316017316017316</v>
      </c>
      <c r="Q96" s="1">
        <v>553.97629800000004</v>
      </c>
      <c r="R96">
        <f>-LOG((P96/Q96),2.71828)/H96</f>
        <v>0.55366385214222902</v>
      </c>
      <c r="S96">
        <f>N96/2.7</f>
        <v>0.17857949954686142</v>
      </c>
      <c r="T96">
        <f>R96/2.7</f>
        <v>0.20506068597860333</v>
      </c>
    </row>
    <row r="98" spans="1:25" x14ac:dyDescent="0.2">
      <c r="A98">
        <v>24</v>
      </c>
      <c r="B98">
        <v>590</v>
      </c>
      <c r="C98">
        <v>740</v>
      </c>
      <c r="D98">
        <v>2419</v>
      </c>
      <c r="E98">
        <v>3390</v>
      </c>
      <c r="F98">
        <v>651.91999999999996</v>
      </c>
      <c r="G98">
        <v>244</v>
      </c>
      <c r="H98">
        <v>7.3</v>
      </c>
      <c r="J98">
        <v>656.96</v>
      </c>
      <c r="K98">
        <f t="shared" si="23"/>
        <v>9.9139344262295079</v>
      </c>
      <c r="M98" s="1">
        <v>682.89954899999998</v>
      </c>
      <c r="N98">
        <f>-LOG((K98/M98),2.71828)/H98</f>
        <v>0.57978210098258109</v>
      </c>
      <c r="P98">
        <f t="shared" si="16"/>
        <v>13.89344262295082</v>
      </c>
      <c r="Q98" s="1">
        <v>784.05756199999996</v>
      </c>
      <c r="R98">
        <f>-LOG((P98/Q98),2.71828)/H98</f>
        <v>0.55247509265021488</v>
      </c>
      <c r="S98">
        <f>N98/2.7</f>
        <v>0.21473411147503002</v>
      </c>
      <c r="T98">
        <f>R98/2.7</f>
        <v>0.20462040468526477</v>
      </c>
    </row>
    <row r="99" spans="1:25" x14ac:dyDescent="0.2">
      <c r="B99">
        <v>600</v>
      </c>
      <c r="C99">
        <v>740</v>
      </c>
      <c r="D99">
        <v>2258</v>
      </c>
      <c r="E99">
        <v>3232</v>
      </c>
      <c r="F99">
        <v>654.66999999999996</v>
      </c>
      <c r="G99">
        <v>244</v>
      </c>
      <c r="H99">
        <v>7.3</v>
      </c>
      <c r="J99">
        <v>656.96</v>
      </c>
      <c r="K99">
        <f t="shared" si="23"/>
        <v>9.2540983606557372</v>
      </c>
      <c r="M99" s="1">
        <v>684.19977400000005</v>
      </c>
      <c r="N99">
        <f>-LOG((K99/M99),2.71828)/H99</f>
        <v>0.58947757772112919</v>
      </c>
      <c r="P99">
        <f t="shared" si="16"/>
        <v>13.245901639344263</v>
      </c>
      <c r="Q99" s="1">
        <v>780.21444699999995</v>
      </c>
      <c r="R99">
        <f>-LOG((P99/Q99),2.71828)/H99</f>
        <v>0.55834018647318706</v>
      </c>
      <c r="S99">
        <f>N99/2.7</f>
        <v>0.21832502878560339</v>
      </c>
      <c r="T99">
        <f>R99/2.7</f>
        <v>0.20679266165673593</v>
      </c>
    </row>
    <row r="100" spans="1:25" x14ac:dyDescent="0.2">
      <c r="B100">
        <v>630</v>
      </c>
      <c r="C100">
        <v>700</v>
      </c>
      <c r="D100">
        <v>776</v>
      </c>
      <c r="E100">
        <v>2431</v>
      </c>
      <c r="F100">
        <v>660.404</v>
      </c>
      <c r="G100">
        <v>244</v>
      </c>
      <c r="H100">
        <v>7.3</v>
      </c>
      <c r="J100">
        <v>656.96</v>
      </c>
      <c r="K100">
        <f t="shared" si="23"/>
        <v>3.180327868852459</v>
      </c>
      <c r="M100" s="1">
        <v>125.606095</v>
      </c>
      <c r="N100">
        <f>-LOG((K100/M100),2.71828)/H100</f>
        <v>0.5035847887427104</v>
      </c>
      <c r="P100">
        <f t="shared" si="16"/>
        <v>9.9631147540983598</v>
      </c>
      <c r="Q100" s="1">
        <v>553.97629800000004</v>
      </c>
      <c r="R100">
        <f>-LOG((P100/Q100),2.71828)/H100</f>
        <v>0.5504431309989346</v>
      </c>
      <c r="S100">
        <f>N100/2.7</f>
        <v>0.18651288471952235</v>
      </c>
      <c r="T100">
        <f>R100/2.7</f>
        <v>0.20386782629590169</v>
      </c>
    </row>
    <row r="102" spans="1:25" x14ac:dyDescent="0.2">
      <c r="A102">
        <v>25</v>
      </c>
      <c r="B102">
        <v>590</v>
      </c>
      <c r="C102">
        <v>740</v>
      </c>
      <c r="D102">
        <v>1860</v>
      </c>
      <c r="E102">
        <v>3053</v>
      </c>
      <c r="F102">
        <v>652.50199999999995</v>
      </c>
      <c r="G102">
        <v>322</v>
      </c>
      <c r="H102">
        <v>8.6</v>
      </c>
      <c r="J102">
        <v>659.98</v>
      </c>
      <c r="K102">
        <f t="shared" si="23"/>
        <v>5.7763975155279503</v>
      </c>
      <c r="M102" s="1">
        <v>682.89954899999998</v>
      </c>
      <c r="N102">
        <f>-LOG((K102/M102),2.71828)/H102</f>
        <v>0.55495008891486985</v>
      </c>
      <c r="P102">
        <f t="shared" si="16"/>
        <v>9.4813664596273295</v>
      </c>
      <c r="Q102" s="1">
        <v>784.05756199999996</v>
      </c>
      <c r="R102">
        <f>-LOG((P102/Q102),2.71828)/H102</f>
        <v>0.51339034433144781</v>
      </c>
      <c r="S102">
        <f>N102/2.7</f>
        <v>0.20553706996847029</v>
      </c>
      <c r="T102">
        <f>R102/2.7</f>
        <v>0.19014457197461029</v>
      </c>
    </row>
    <row r="103" spans="1:25" x14ac:dyDescent="0.2">
      <c r="B103">
        <v>600</v>
      </c>
      <c r="C103">
        <v>740</v>
      </c>
      <c r="D103">
        <v>1884</v>
      </c>
      <c r="E103">
        <v>2925</v>
      </c>
      <c r="F103">
        <v>659.98</v>
      </c>
      <c r="G103">
        <v>322</v>
      </c>
      <c r="H103">
        <v>8.6</v>
      </c>
      <c r="J103">
        <v>659.98</v>
      </c>
      <c r="K103">
        <f t="shared" si="23"/>
        <v>5.8509316770186333</v>
      </c>
      <c r="M103" s="1">
        <v>684.19977400000005</v>
      </c>
      <c r="N103">
        <f>-LOG((K103/M103),2.71828)/H103</f>
        <v>0.55368049250896445</v>
      </c>
      <c r="P103">
        <f t="shared" si="16"/>
        <v>9.0838509316770182</v>
      </c>
      <c r="Q103" s="1">
        <v>780.21444699999995</v>
      </c>
      <c r="R103">
        <f>-LOG((P103/Q103),2.71828)/H103</f>
        <v>0.51779925525564385</v>
      </c>
      <c r="S103">
        <f>N103/2.7</f>
        <v>0.20506684907739423</v>
      </c>
      <c r="T103">
        <f>R103/2.7</f>
        <v>0.19177750194653476</v>
      </c>
    </row>
    <row r="104" spans="1:25" x14ac:dyDescent="0.2">
      <c r="B104">
        <v>630</v>
      </c>
      <c r="C104">
        <v>700</v>
      </c>
      <c r="D104">
        <v>771</v>
      </c>
      <c r="E104">
        <v>2119</v>
      </c>
      <c r="F104">
        <v>661.72400000000005</v>
      </c>
      <c r="G104">
        <v>322</v>
      </c>
      <c r="H104">
        <v>8.6</v>
      </c>
      <c r="J104">
        <v>659.98</v>
      </c>
      <c r="K104">
        <f t="shared" si="23"/>
        <v>2.3944099378881987</v>
      </c>
      <c r="M104" s="1">
        <v>125.606095</v>
      </c>
      <c r="N104">
        <f>-LOG((K104/M104),2.71828)/H104</f>
        <v>0.46046704832834656</v>
      </c>
      <c r="P104">
        <f t="shared" si="16"/>
        <v>6.5807453416149064</v>
      </c>
      <c r="Q104" s="1">
        <v>553.97629800000004</v>
      </c>
      <c r="R104">
        <f>-LOG((P104/Q104),2.71828)/H104</f>
        <v>0.51546242692658117</v>
      </c>
      <c r="S104">
        <f>N104/2.7</f>
        <v>0.17054335123272094</v>
      </c>
      <c r="T104">
        <f>R104/2.7</f>
        <v>0.19091200997280783</v>
      </c>
    </row>
    <row r="106" spans="1:25" x14ac:dyDescent="0.2">
      <c r="A106">
        <v>26</v>
      </c>
      <c r="B106">
        <v>590</v>
      </c>
      <c r="C106">
        <v>740</v>
      </c>
      <c r="D106">
        <v>7692</v>
      </c>
      <c r="E106">
        <v>12175</v>
      </c>
      <c r="F106">
        <v>650.97900000000004</v>
      </c>
      <c r="G106">
        <v>1501</v>
      </c>
      <c r="H106">
        <v>8.6</v>
      </c>
      <c r="J106">
        <v>655.95</v>
      </c>
      <c r="K106">
        <f t="shared" si="23"/>
        <v>5.1245836109260496</v>
      </c>
      <c r="M106" s="1">
        <v>682.89954899999998</v>
      </c>
      <c r="N106">
        <f>-LOG((K106/M106),2.71828)/H106</f>
        <v>0.56887230131312927</v>
      </c>
      <c r="P106">
        <f t="shared" si="16"/>
        <v>8.1112591605596265</v>
      </c>
      <c r="Q106" s="1">
        <v>784.05756199999996</v>
      </c>
      <c r="R106">
        <f>-LOG((P106/Q106),2.71828)/H106</f>
        <v>0.53153865082653029</v>
      </c>
      <c r="S106">
        <f>N106/2.7</f>
        <v>0.21069344493078859</v>
      </c>
      <c r="T106">
        <f>R106/2.7</f>
        <v>0.19686616697278897</v>
      </c>
    </row>
    <row r="107" spans="1:25" x14ac:dyDescent="0.2">
      <c r="B107">
        <v>600</v>
      </c>
      <c r="C107">
        <v>740</v>
      </c>
      <c r="D107">
        <v>7219</v>
      </c>
      <c r="E107">
        <v>13408</v>
      </c>
      <c r="F107">
        <v>654.20500000000004</v>
      </c>
      <c r="G107">
        <v>1501</v>
      </c>
      <c r="H107">
        <v>8.6</v>
      </c>
      <c r="J107">
        <v>655.95</v>
      </c>
      <c r="K107">
        <f t="shared" si="23"/>
        <v>4.80946035976016</v>
      </c>
      <c r="M107" s="1">
        <v>684.19977400000005</v>
      </c>
      <c r="N107">
        <f>-LOG((K107/M107),2.71828)/H107</f>
        <v>0.5764730686644296</v>
      </c>
      <c r="P107">
        <f t="shared" si="16"/>
        <v>8.9327115256495677</v>
      </c>
      <c r="Q107" s="1">
        <v>780.21444699999995</v>
      </c>
      <c r="R107">
        <f>-LOG((P107/Q107),2.71828)/H107</f>
        <v>0.51975021273460564</v>
      </c>
      <c r="S107">
        <f>N107/2.7</f>
        <v>0.21350854394978871</v>
      </c>
      <c r="T107">
        <f>R107/2.7</f>
        <v>0.19250007879059466</v>
      </c>
    </row>
    <row r="108" spans="1:25" x14ac:dyDescent="0.2">
      <c r="B108">
        <v>630</v>
      </c>
      <c r="C108">
        <v>700</v>
      </c>
      <c r="D108">
        <v>3566</v>
      </c>
      <c r="E108">
        <v>9674</v>
      </c>
      <c r="F108">
        <v>660.69100000000003</v>
      </c>
      <c r="G108">
        <v>1501</v>
      </c>
      <c r="H108">
        <v>8.6</v>
      </c>
      <c r="J108">
        <v>655.95</v>
      </c>
      <c r="K108">
        <f t="shared" si="23"/>
        <v>2.3757495003331113</v>
      </c>
      <c r="M108" s="1">
        <v>125.606095</v>
      </c>
      <c r="N108">
        <f>-LOG((K108/M108),2.71828)/H108</f>
        <v>0.4613768002460259</v>
      </c>
      <c r="P108">
        <f t="shared" si="16"/>
        <v>6.4450366422385077</v>
      </c>
      <c r="Q108" s="1">
        <v>553.97629800000004</v>
      </c>
      <c r="R108">
        <f>-LOG((P108/Q108),2.71828)/H108</f>
        <v>0.51788541587901871</v>
      </c>
      <c r="S108">
        <f>N108/2.7</f>
        <v>0.17088029638741697</v>
      </c>
      <c r="T108">
        <f>R108/2.7</f>
        <v>0.19180941328852544</v>
      </c>
    </row>
    <row r="109" spans="1:25" x14ac:dyDescent="0.2">
      <c r="A109" t="s">
        <v>22</v>
      </c>
      <c r="V109">
        <f>AVERAGE(S110,S111,S112,S118,S122,S126,S130,S148,S147,S144,S143,S140,S139,S138,S135,S134,S116,S115,S114,S120,S119,S123,S124,S127,S128,S131,S132,S136,S145,S149)</f>
        <v>0.14866531058029067</v>
      </c>
      <c r="W109">
        <f>AVERAGE(T110,T111,T112,T118,T122,T126,T130,T148,T147,T144,T143,T140,T139,T138,T135,T134,T116,T115,T114,T120,T119,T123,T124,T127,T128,T131,T132,T136,T145,T149)</f>
        <v>0.15060684156102003</v>
      </c>
      <c r="X109">
        <f>STDEV(S110,S111,S112,S118,S122,S126,S130,S148,S147,S144,S143,S140,S139,S138,S135,S134,S116,S115,S114,S120,S119,S123,S124,S127,S128,S131,S132,S136,S145,S149)</f>
        <v>2.3505803832222633E-2</v>
      </c>
      <c r="Y109">
        <f>STDEV(T110,T111,T112,T118,T122,T126,T130,T148,T147,T144,T143,T140,T139,T138,T135,T134,T116,T115,T114,T120,T119,T123,T124,T127,T128,T131,T132,T136,T145,T149)</f>
        <v>1.5342956634417902E-2</v>
      </c>
    </row>
    <row r="110" spans="1:25" x14ac:dyDescent="0.2">
      <c r="A110">
        <v>27</v>
      </c>
      <c r="B110">
        <v>590</v>
      </c>
      <c r="C110">
        <v>740</v>
      </c>
      <c r="D110">
        <v>33567</v>
      </c>
      <c r="E110">
        <v>40646</v>
      </c>
      <c r="F110">
        <v>654.36800000000005</v>
      </c>
      <c r="G110">
        <v>393</v>
      </c>
      <c r="H110">
        <v>1</v>
      </c>
      <c r="J110">
        <v>657.96</v>
      </c>
      <c r="K110">
        <f t="shared" si="23"/>
        <v>85.412213740458014</v>
      </c>
      <c r="M110" s="1">
        <v>682.89954899999998</v>
      </c>
      <c r="N110">
        <f>-LOG((K110/M110),2.71828)/H110</f>
        <v>2.0788600652923268</v>
      </c>
      <c r="P110">
        <f t="shared" si="16"/>
        <v>103.42493638676845</v>
      </c>
      <c r="Q110" s="1">
        <v>784.05756199999996</v>
      </c>
      <c r="R110">
        <f>-LOG((P110/Q110),2.71828)/H110</f>
        <v>2.0256377038433073</v>
      </c>
      <c r="S110">
        <f>N110/11.34</f>
        <v>0.18332099341202177</v>
      </c>
      <c r="T110">
        <f>R110/11.34</f>
        <v>0.1786276634782458</v>
      </c>
    </row>
    <row r="111" spans="1:25" x14ac:dyDescent="0.2">
      <c r="B111">
        <v>600</v>
      </c>
      <c r="C111">
        <v>740</v>
      </c>
      <c r="D111">
        <v>30916</v>
      </c>
      <c r="E111">
        <v>39674</v>
      </c>
      <c r="F111">
        <v>655.83799999999997</v>
      </c>
      <c r="G111">
        <v>393</v>
      </c>
      <c r="H111">
        <v>1</v>
      </c>
      <c r="J111">
        <v>657.96</v>
      </c>
      <c r="K111">
        <f t="shared" si="23"/>
        <v>78.666666666666671</v>
      </c>
      <c r="M111" s="1">
        <v>684.19977400000005</v>
      </c>
      <c r="N111">
        <f>-LOG((K111/M111),2.71828)/H111</f>
        <v>2.1630318808424489</v>
      </c>
      <c r="P111">
        <f t="shared" si="16"/>
        <v>100.95165394402035</v>
      </c>
      <c r="Q111" s="1">
        <v>780.21444699999995</v>
      </c>
      <c r="R111">
        <f>-LOG((P111/Q111),2.71828)/H111</f>
        <v>2.0449284610559233</v>
      </c>
      <c r="S111">
        <f t="shared" ref="S111:S140" si="24">N111/11.34</f>
        <v>0.19074355210250873</v>
      </c>
      <c r="T111">
        <f t="shared" ref="T111:T141" si="25">R111/11.34</f>
        <v>0.18032878845290329</v>
      </c>
    </row>
    <row r="112" spans="1:25" x14ac:dyDescent="0.2">
      <c r="B112">
        <v>630</v>
      </c>
      <c r="C112">
        <v>700</v>
      </c>
      <c r="D112">
        <v>14771</v>
      </c>
      <c r="E112">
        <v>31988</v>
      </c>
      <c r="F112">
        <v>660.96500000000003</v>
      </c>
      <c r="G112">
        <v>393</v>
      </c>
      <c r="H112">
        <v>1</v>
      </c>
      <c r="J112">
        <v>657.96</v>
      </c>
      <c r="K112">
        <f t="shared" si="23"/>
        <v>37.585241730279897</v>
      </c>
      <c r="M112" s="1">
        <v>125.606095</v>
      </c>
      <c r="N112">
        <f>-LOG((K112/M112),2.71828)/H112</f>
        <v>1.2065401253379178</v>
      </c>
      <c r="P112">
        <f t="shared" si="16"/>
        <v>81.394402035623415</v>
      </c>
      <c r="Q112" s="1">
        <v>553.97629800000004</v>
      </c>
      <c r="R112">
        <f>-LOG((P112/Q112),2.71828)/H112</f>
        <v>1.9178166928806384</v>
      </c>
      <c r="S112">
        <f t="shared" si="24"/>
        <v>0.10639683644955183</v>
      </c>
      <c r="T112">
        <f t="shared" si="25"/>
        <v>0.16911963782016212</v>
      </c>
    </row>
    <row r="113" spans="1:20" x14ac:dyDescent="0.2">
      <c r="Q113" s="1"/>
    </row>
    <row r="114" spans="1:20" x14ac:dyDescent="0.2">
      <c r="A114">
        <v>28</v>
      </c>
      <c r="B114">
        <v>590</v>
      </c>
      <c r="C114">
        <v>740</v>
      </c>
      <c r="D114">
        <v>13791</v>
      </c>
      <c r="E114">
        <v>15954</v>
      </c>
      <c r="F114">
        <v>655.17899999999997</v>
      </c>
      <c r="G114">
        <v>153</v>
      </c>
      <c r="H114">
        <v>1</v>
      </c>
      <c r="J114">
        <v>662</v>
      </c>
      <c r="K114">
        <f t="shared" si="23"/>
        <v>90.137254901960787</v>
      </c>
      <c r="M114" s="1">
        <v>682.89954899999998</v>
      </c>
      <c r="N114">
        <f>-LOG((K114/M114),2.71828)/H114</f>
        <v>2.0250155745983514</v>
      </c>
      <c r="P114">
        <f t="shared" si="16"/>
        <v>104.27450980392157</v>
      </c>
      <c r="Q114" s="1">
        <v>784.05756199999996</v>
      </c>
      <c r="R114">
        <f>-LOG((P114/Q114),2.71828)/H114</f>
        <v>2.0174568565427902</v>
      </c>
      <c r="S114">
        <f t="shared" si="24"/>
        <v>0.17857280199279996</v>
      </c>
      <c r="T114">
        <f t="shared" si="25"/>
        <v>0.17790624837238009</v>
      </c>
    </row>
    <row r="115" spans="1:20" x14ac:dyDescent="0.2">
      <c r="B115">
        <v>600</v>
      </c>
      <c r="C115">
        <v>740</v>
      </c>
      <c r="D115">
        <v>12501</v>
      </c>
      <c r="E115">
        <v>15560</v>
      </c>
      <c r="F115">
        <v>656.72</v>
      </c>
      <c r="G115">
        <v>153</v>
      </c>
      <c r="H115">
        <v>1</v>
      </c>
      <c r="J115">
        <v>662</v>
      </c>
      <c r="K115">
        <f t="shared" si="23"/>
        <v>81.705882352941174</v>
      </c>
      <c r="M115" s="1">
        <v>684.19977400000005</v>
      </c>
      <c r="N115">
        <f>-LOG((K115/M115),2.71828)/H115</f>
        <v>2.1251253730039061</v>
      </c>
      <c r="P115">
        <f t="shared" si="16"/>
        <v>101.69934640522875</v>
      </c>
      <c r="Q115" s="1">
        <v>780.21444699999995</v>
      </c>
      <c r="R115">
        <f>-LOG((P115/Q115),2.71828)/H115</f>
        <v>2.0375493081711622</v>
      </c>
      <c r="S115">
        <f>N115/11.34</f>
        <v>0.18740082654355433</v>
      </c>
      <c r="T115">
        <f t="shared" si="25"/>
        <v>0.17967806950362983</v>
      </c>
    </row>
    <row r="116" spans="1:20" x14ac:dyDescent="0.2">
      <c r="B116">
        <v>630</v>
      </c>
      <c r="C116">
        <v>700</v>
      </c>
      <c r="D116">
        <v>6083</v>
      </c>
      <c r="E116">
        <v>12675</v>
      </c>
      <c r="F116">
        <v>661.54100000000005</v>
      </c>
      <c r="G116">
        <v>153</v>
      </c>
      <c r="H116">
        <v>1</v>
      </c>
      <c r="J116">
        <v>662</v>
      </c>
      <c r="K116">
        <f t="shared" si="23"/>
        <v>39.75816993464052</v>
      </c>
      <c r="M116" s="1">
        <v>125.606095</v>
      </c>
      <c r="N116">
        <f>-LOG((K116/M116),2.71828)/H116</f>
        <v>1.150336200775264</v>
      </c>
      <c r="P116">
        <f t="shared" si="16"/>
        <v>82.843137254901961</v>
      </c>
      <c r="Q116" s="1">
        <v>553.97629800000004</v>
      </c>
      <c r="R116">
        <f>-LOG((P116/Q116),2.71828)/H116</f>
        <v>1.9001742735289877</v>
      </c>
      <c r="S116">
        <f t="shared" si="24"/>
        <v>0.10144058207894745</v>
      </c>
      <c r="T116">
        <f t="shared" si="25"/>
        <v>0.16756386891790015</v>
      </c>
    </row>
    <row r="118" spans="1:20" x14ac:dyDescent="0.2">
      <c r="A118">
        <v>29</v>
      </c>
      <c r="B118">
        <v>590</v>
      </c>
      <c r="C118">
        <v>740</v>
      </c>
      <c r="D118">
        <v>4191</v>
      </c>
      <c r="E118">
        <v>5831</v>
      </c>
      <c r="F118">
        <v>653.20100000000002</v>
      </c>
      <c r="G118">
        <v>253</v>
      </c>
      <c r="H118">
        <v>2</v>
      </c>
      <c r="J118">
        <v>656.96</v>
      </c>
      <c r="K118">
        <f t="shared" si="23"/>
        <v>16.565217391304348</v>
      </c>
      <c r="M118" s="1">
        <v>682.89954899999998</v>
      </c>
      <c r="N118">
        <f>-LOG((K118/M118),2.71828)/H118</f>
        <v>1.8595225589881395</v>
      </c>
      <c r="P118">
        <f t="shared" si="16"/>
        <v>23.047430830039527</v>
      </c>
      <c r="Q118" s="1">
        <v>784.05756199999996</v>
      </c>
      <c r="R118">
        <f>-LOG((P118/Q118),2.71828)/H118</f>
        <v>1.763465254239174</v>
      </c>
      <c r="S118">
        <f t="shared" si="24"/>
        <v>0.16397906163916573</v>
      </c>
      <c r="T118">
        <f t="shared" si="25"/>
        <v>0.15550839984472434</v>
      </c>
    </row>
    <row r="119" spans="1:20" x14ac:dyDescent="0.2">
      <c r="B119">
        <v>600</v>
      </c>
      <c r="C119">
        <v>740</v>
      </c>
      <c r="D119">
        <v>3946</v>
      </c>
      <c r="E119">
        <v>5625</v>
      </c>
      <c r="F119">
        <v>655.33100000000002</v>
      </c>
      <c r="G119">
        <v>253</v>
      </c>
      <c r="H119">
        <v>2</v>
      </c>
      <c r="J119">
        <v>656.96</v>
      </c>
      <c r="K119">
        <f t="shared" si="23"/>
        <v>15.596837944664031</v>
      </c>
      <c r="M119" s="1">
        <v>684.19977400000005</v>
      </c>
      <c r="N119">
        <f>-LOG((K119/M119),2.71828)/H119</f>
        <v>1.8905921438997619</v>
      </c>
      <c r="P119">
        <f t="shared" si="16"/>
        <v>22.233201581027668</v>
      </c>
      <c r="Q119" s="1">
        <v>780.21444699999995</v>
      </c>
      <c r="R119">
        <f>-LOG((P119/Q119),2.71828)/H119</f>
        <v>1.7789922344454256</v>
      </c>
      <c r="S119">
        <f>N119/11.34</f>
        <v>0.16671888394177795</v>
      </c>
      <c r="T119">
        <f t="shared" si="25"/>
        <v>0.15687762208513453</v>
      </c>
    </row>
    <row r="120" spans="1:20" x14ac:dyDescent="0.2">
      <c r="B120">
        <v>630</v>
      </c>
      <c r="C120">
        <v>700</v>
      </c>
      <c r="D120">
        <v>1656</v>
      </c>
      <c r="E120">
        <v>4348</v>
      </c>
      <c r="F120">
        <v>661.19</v>
      </c>
      <c r="G120">
        <v>253</v>
      </c>
      <c r="H120">
        <v>2</v>
      </c>
      <c r="J120">
        <v>656.96</v>
      </c>
      <c r="K120">
        <f t="shared" si="23"/>
        <v>6.5454545454545459</v>
      </c>
      <c r="M120" s="1">
        <v>125.606095</v>
      </c>
      <c r="N120">
        <f>-LOG((K120/M120),2.71828)/H120</f>
        <v>1.4771909604910531</v>
      </c>
      <c r="P120">
        <f t="shared" si="16"/>
        <v>17.185770750988141</v>
      </c>
      <c r="Q120" s="1">
        <v>553.97629800000004</v>
      </c>
      <c r="R120">
        <f>-LOG((P120/Q120),2.71828)/H120</f>
        <v>1.7365212395382152</v>
      </c>
      <c r="S120">
        <f t="shared" si="24"/>
        <v>0.13026375312972249</v>
      </c>
      <c r="T120">
        <f t="shared" si="25"/>
        <v>0.15313238443899604</v>
      </c>
    </row>
    <row r="122" spans="1:20" x14ac:dyDescent="0.2">
      <c r="A122">
        <v>30</v>
      </c>
      <c r="B122">
        <v>590</v>
      </c>
      <c r="C122">
        <v>740</v>
      </c>
      <c r="D122">
        <v>4148</v>
      </c>
      <c r="E122">
        <v>5565</v>
      </c>
      <c r="F122">
        <v>654.61300000000006</v>
      </c>
      <c r="G122">
        <v>245</v>
      </c>
      <c r="H122">
        <v>2</v>
      </c>
      <c r="J122">
        <v>658.97</v>
      </c>
      <c r="K122">
        <f t="shared" si="23"/>
        <v>16.930612244897958</v>
      </c>
      <c r="M122" s="1">
        <v>682.89954899999998</v>
      </c>
      <c r="N122">
        <f>-LOG((K122/M122),2.71828)/H122</f>
        <v>1.8486134518465291</v>
      </c>
      <c r="P122">
        <f t="shared" si="16"/>
        <v>22.714285714285715</v>
      </c>
      <c r="Q122" s="1">
        <v>784.05756199999996</v>
      </c>
      <c r="R122">
        <f>-LOG((P122/Q122),2.71828)/H122</f>
        <v>1.7707453838010319</v>
      </c>
      <c r="S122">
        <f t="shared" si="24"/>
        <v>0.16301705924572568</v>
      </c>
      <c r="T122">
        <f t="shared" si="25"/>
        <v>0.15615038657857425</v>
      </c>
    </row>
    <row r="123" spans="1:20" x14ac:dyDescent="0.2">
      <c r="B123">
        <v>600</v>
      </c>
      <c r="C123">
        <v>740</v>
      </c>
      <c r="D123">
        <v>3921</v>
      </c>
      <c r="E123">
        <v>5382</v>
      </c>
      <c r="F123">
        <v>656.66700000000003</v>
      </c>
      <c r="G123">
        <v>245</v>
      </c>
      <c r="H123">
        <v>2</v>
      </c>
      <c r="J123">
        <v>658.97</v>
      </c>
      <c r="K123">
        <f t="shared" si="23"/>
        <v>16.004081632653062</v>
      </c>
      <c r="M123" s="1">
        <v>684.19977400000005</v>
      </c>
      <c r="N123">
        <f>-LOG((K123/M123),2.71828)/H123</f>
        <v>1.8777043382844623</v>
      </c>
      <c r="P123">
        <f t="shared" si="16"/>
        <v>21.96734693877551</v>
      </c>
      <c r="Q123" s="1">
        <v>780.21444699999995</v>
      </c>
      <c r="R123">
        <f>-LOG((P123/Q123),2.71828)/H123</f>
        <v>1.7850070472927944</v>
      </c>
      <c r="S123">
        <f t="shared" si="24"/>
        <v>0.16558239314677797</v>
      </c>
      <c r="T123">
        <f t="shared" si="25"/>
        <v>0.15740802886179844</v>
      </c>
    </row>
    <row r="124" spans="1:20" x14ac:dyDescent="0.2">
      <c r="B124">
        <v>630</v>
      </c>
      <c r="C124">
        <v>700</v>
      </c>
      <c r="D124">
        <v>2098</v>
      </c>
      <c r="E124">
        <v>4205</v>
      </c>
      <c r="F124">
        <v>661.83799999999997</v>
      </c>
      <c r="G124">
        <v>245</v>
      </c>
      <c r="H124">
        <v>2</v>
      </c>
      <c r="J124">
        <v>658.97</v>
      </c>
      <c r="K124">
        <f t="shared" si="23"/>
        <v>8.5632653061224495</v>
      </c>
      <c r="M124" s="1">
        <v>125.606095</v>
      </c>
      <c r="N124">
        <f>-LOG((K124/M124),2.71828)/H124</f>
        <v>1.3428355040195745</v>
      </c>
      <c r="P124">
        <f t="shared" si="16"/>
        <v>17.163265306122447</v>
      </c>
      <c r="Q124" s="1">
        <v>553.97629800000004</v>
      </c>
      <c r="R124">
        <f>-LOG((P124/Q124),2.71828)/H124</f>
        <v>1.7371764388045658</v>
      </c>
      <c r="S124">
        <f t="shared" si="24"/>
        <v>0.1184158292786221</v>
      </c>
      <c r="T124">
        <f t="shared" si="25"/>
        <v>0.15319016215207812</v>
      </c>
    </row>
    <row r="126" spans="1:20" x14ac:dyDescent="0.2">
      <c r="A126">
        <v>31</v>
      </c>
      <c r="B126">
        <v>590</v>
      </c>
      <c r="C126">
        <v>740</v>
      </c>
      <c r="D126">
        <v>3725</v>
      </c>
      <c r="E126">
        <v>5067</v>
      </c>
      <c r="F126">
        <v>653.10900000000004</v>
      </c>
      <c r="G126">
        <v>392</v>
      </c>
      <c r="H126">
        <v>2.4</v>
      </c>
      <c r="J126">
        <v>661</v>
      </c>
      <c r="K126">
        <f t="shared" si="23"/>
        <v>9.5025510204081627</v>
      </c>
      <c r="M126" s="1">
        <v>682.89954899999998</v>
      </c>
      <c r="N126">
        <f>-LOG((K126/M126),2.71828)/H126</f>
        <v>1.7811626499892419</v>
      </c>
      <c r="P126">
        <f t="shared" si="16"/>
        <v>12.926020408163266</v>
      </c>
      <c r="Q126" s="1">
        <v>784.05756199999996</v>
      </c>
      <c r="R126">
        <f>-LOG((P126/Q126),2.71828)/H126</f>
        <v>1.7105178476212057</v>
      </c>
      <c r="S126">
        <f t="shared" si="24"/>
        <v>0.15706901675390139</v>
      </c>
      <c r="T126">
        <f t="shared" si="25"/>
        <v>0.15083931636871303</v>
      </c>
    </row>
    <row r="127" spans="1:20" x14ac:dyDescent="0.2">
      <c r="B127">
        <v>600</v>
      </c>
      <c r="C127">
        <v>740</v>
      </c>
      <c r="D127">
        <v>3342</v>
      </c>
      <c r="E127">
        <v>4872</v>
      </c>
      <c r="F127">
        <v>655.423</v>
      </c>
      <c r="G127">
        <v>392</v>
      </c>
      <c r="H127">
        <v>2.4</v>
      </c>
      <c r="J127">
        <v>661</v>
      </c>
      <c r="K127">
        <f t="shared" si="23"/>
        <v>8.5255102040816322</v>
      </c>
      <c r="M127" s="1">
        <v>684.19977400000005</v>
      </c>
      <c r="N127">
        <f>-LOG((K127/M127),2.71828)/H127</f>
        <v>1.8271625094065778</v>
      </c>
      <c r="P127">
        <f t="shared" si="16"/>
        <v>12.428571428571429</v>
      </c>
      <c r="Q127" s="1">
        <v>780.21444699999995</v>
      </c>
      <c r="R127">
        <f>-LOG((P127/Q127),2.71828)/H127</f>
        <v>1.7248223453517546</v>
      </c>
      <c r="S127">
        <f t="shared" si="24"/>
        <v>0.16112544174661181</v>
      </c>
      <c r="T127">
        <f t="shared" si="25"/>
        <v>0.15210073592167148</v>
      </c>
    </row>
    <row r="128" spans="1:20" x14ac:dyDescent="0.2">
      <c r="B128">
        <v>630</v>
      </c>
      <c r="C128">
        <v>700</v>
      </c>
      <c r="D128">
        <v>1613</v>
      </c>
      <c r="E128">
        <v>3684</v>
      </c>
      <c r="F128">
        <v>661.23699999999997</v>
      </c>
      <c r="G128">
        <v>392</v>
      </c>
      <c r="H128">
        <v>2.4</v>
      </c>
      <c r="J128">
        <v>661</v>
      </c>
      <c r="K128">
        <f t="shared" si="23"/>
        <v>4.1147959183673466</v>
      </c>
      <c r="M128" s="1">
        <v>125.606095</v>
      </c>
      <c r="N128">
        <f>-LOG((K128/M128),2.71828)/H128</f>
        <v>1.4244016004576145</v>
      </c>
      <c r="P128">
        <f t="shared" si="16"/>
        <v>9.3979591836734695</v>
      </c>
      <c r="Q128" s="1">
        <v>553.97629800000004</v>
      </c>
      <c r="R128">
        <f>-LOG((P128/Q128),2.71828)/H128</f>
        <v>1.6985967029214442</v>
      </c>
      <c r="S128">
        <f t="shared" si="24"/>
        <v>0.12560860674229404</v>
      </c>
      <c r="T128">
        <f t="shared" si="25"/>
        <v>0.14978806904069172</v>
      </c>
    </row>
    <row r="130" spans="1:20" x14ac:dyDescent="0.2">
      <c r="A130">
        <v>32</v>
      </c>
      <c r="B130">
        <v>590</v>
      </c>
      <c r="C130">
        <v>740</v>
      </c>
      <c r="D130">
        <v>3564</v>
      </c>
      <c r="E130">
        <v>5727</v>
      </c>
      <c r="F130">
        <v>653.74</v>
      </c>
      <c r="G130">
        <v>445</v>
      </c>
      <c r="H130">
        <v>2.4</v>
      </c>
      <c r="J130">
        <v>658.97</v>
      </c>
      <c r="K130">
        <f t="shared" si="23"/>
        <v>8.0089887640449433</v>
      </c>
      <c r="M130" s="1">
        <v>682.89954899999998</v>
      </c>
      <c r="N130">
        <f>-LOG((K130/M130),2.71828)/H130</f>
        <v>1.8524109414974064</v>
      </c>
      <c r="P130">
        <f t="shared" si="16"/>
        <v>12.869662921348315</v>
      </c>
      <c r="Q130" s="1">
        <v>784.05756199999996</v>
      </c>
      <c r="R130">
        <f>-LOG((P130/Q130),2.71828)/H130</f>
        <v>1.7123384886199611</v>
      </c>
      <c r="S130">
        <f t="shared" si="24"/>
        <v>0.1633519348763145</v>
      </c>
      <c r="T130">
        <f t="shared" si="25"/>
        <v>0.15099986672133694</v>
      </c>
    </row>
    <row r="131" spans="1:20" x14ac:dyDescent="0.2">
      <c r="B131">
        <v>600</v>
      </c>
      <c r="C131">
        <v>740</v>
      </c>
      <c r="D131">
        <v>3832</v>
      </c>
      <c r="E131">
        <v>5501</v>
      </c>
      <c r="F131">
        <v>656.11599999999999</v>
      </c>
      <c r="G131">
        <v>445</v>
      </c>
      <c r="H131">
        <v>2.4</v>
      </c>
      <c r="J131">
        <v>658.97</v>
      </c>
      <c r="K131">
        <f t="shared" si="23"/>
        <v>8.6112359550561806</v>
      </c>
      <c r="M131" s="1">
        <v>684.19977400000005</v>
      </c>
      <c r="N131">
        <f>-LOG((K131/M131),2.71828)/H131</f>
        <v>1.8229937617859437</v>
      </c>
      <c r="P131">
        <f t="shared" si="16"/>
        <v>12.36179775280899</v>
      </c>
      <c r="Q131" s="1">
        <v>780.21444699999995</v>
      </c>
      <c r="R131">
        <f>-LOG((P131/Q131),2.71828)/H131</f>
        <v>1.7270669630657913</v>
      </c>
      <c r="S131">
        <f t="shared" si="24"/>
        <v>0.16075782731798446</v>
      </c>
      <c r="T131">
        <f t="shared" si="25"/>
        <v>0.15229867399169236</v>
      </c>
    </row>
    <row r="132" spans="1:20" x14ac:dyDescent="0.2">
      <c r="B132">
        <v>630</v>
      </c>
      <c r="C132">
        <v>700</v>
      </c>
      <c r="D132">
        <v>2000</v>
      </c>
      <c r="E132">
        <v>4209</v>
      </c>
      <c r="F132">
        <v>661.28800000000001</v>
      </c>
      <c r="G132">
        <v>445</v>
      </c>
      <c r="H132">
        <v>2.4</v>
      </c>
      <c r="J132">
        <v>658.97</v>
      </c>
      <c r="K132">
        <f t="shared" si="23"/>
        <v>4.4943820224719104</v>
      </c>
      <c r="M132" s="1">
        <v>125.606095</v>
      </c>
      <c r="N132">
        <f>-LOG((K132/M132),2.71828)/H132</f>
        <v>1.3876353511262405</v>
      </c>
      <c r="P132">
        <f t="shared" ref="P132:P157" si="26">E132/G132</f>
        <v>9.4584269662921354</v>
      </c>
      <c r="Q132" s="1">
        <v>553.97629800000004</v>
      </c>
      <c r="R132">
        <f>-LOG((P132/Q132),2.71828)/H132</f>
        <v>1.6959243973657456</v>
      </c>
      <c r="S132">
        <f t="shared" si="24"/>
        <v>0.12236643307991539</v>
      </c>
      <c r="T132">
        <f t="shared" si="25"/>
        <v>0.14955241599345201</v>
      </c>
    </row>
    <row r="134" spans="1:20" x14ac:dyDescent="0.2">
      <c r="A134">
        <v>33</v>
      </c>
      <c r="B134">
        <v>590</v>
      </c>
      <c r="C134">
        <v>740</v>
      </c>
      <c r="D134">
        <v>1658</v>
      </c>
      <c r="E134">
        <v>2404</v>
      </c>
      <c r="F134">
        <v>652.45000000000005</v>
      </c>
      <c r="G134">
        <v>603</v>
      </c>
      <c r="H134">
        <v>3.4</v>
      </c>
      <c r="J134">
        <v>649.9</v>
      </c>
      <c r="K134">
        <f t="shared" si="23"/>
        <v>2.7495854063018244</v>
      </c>
      <c r="M134" s="1">
        <v>682.89954899999998</v>
      </c>
      <c r="N134">
        <f>-LOG((K134/M134),2.71828)/H134</f>
        <v>1.6220298077039261</v>
      </c>
      <c r="P134">
        <f t="shared" si="26"/>
        <v>3.9867330016583749</v>
      </c>
      <c r="Q134" s="1">
        <v>784.05756199999996</v>
      </c>
      <c r="R134">
        <f>-LOG((P134/Q134),2.71828)/H134</f>
        <v>1.553386438903045</v>
      </c>
      <c r="S134">
        <f t="shared" si="24"/>
        <v>0.14303613824549613</v>
      </c>
      <c r="T134">
        <f t="shared" si="25"/>
        <v>0.13698293112019796</v>
      </c>
    </row>
    <row r="135" spans="1:20" x14ac:dyDescent="0.2">
      <c r="B135">
        <v>600</v>
      </c>
      <c r="C135">
        <v>740</v>
      </c>
      <c r="D135">
        <v>1295</v>
      </c>
      <c r="E135">
        <v>2269</v>
      </c>
      <c r="F135">
        <v>655.84100000000001</v>
      </c>
      <c r="G135">
        <v>603</v>
      </c>
      <c r="H135">
        <v>3.4</v>
      </c>
      <c r="J135">
        <v>649.9</v>
      </c>
      <c r="K135">
        <f t="shared" si="23"/>
        <v>2.1475953565505805</v>
      </c>
      <c r="M135" s="1">
        <v>684.19977400000005</v>
      </c>
      <c r="N135">
        <f>-LOG((K135/M135),2.71828)/H135</f>
        <v>1.6952661888031224</v>
      </c>
      <c r="P135">
        <f t="shared" si="26"/>
        <v>3.7628524046434495</v>
      </c>
      <c r="Q135" s="1">
        <v>780.21444699999995</v>
      </c>
      <c r="R135">
        <f>-LOG((P135/Q135),2.71828)/H135</f>
        <v>1.5689397394384543</v>
      </c>
      <c r="S135">
        <f t="shared" si="24"/>
        <v>0.14949437291032824</v>
      </c>
      <c r="T135">
        <f t="shared" si="25"/>
        <v>0.13835447437728873</v>
      </c>
    </row>
    <row r="136" spans="1:20" x14ac:dyDescent="0.2">
      <c r="B136">
        <v>630</v>
      </c>
      <c r="C136">
        <v>700</v>
      </c>
      <c r="D136">
        <v>554</v>
      </c>
      <c r="E136">
        <v>1557</v>
      </c>
      <c r="F136">
        <v>660.46500000000003</v>
      </c>
      <c r="G136">
        <v>603</v>
      </c>
      <c r="H136">
        <v>3.4</v>
      </c>
      <c r="J136">
        <v>649.9</v>
      </c>
      <c r="K136">
        <f t="shared" si="23"/>
        <v>0.91873963515754564</v>
      </c>
      <c r="M136" s="1">
        <v>125.606095</v>
      </c>
      <c r="N136">
        <f>-LOG((K136/M136),2.71828)/H136</f>
        <v>1.4464431170440892</v>
      </c>
      <c r="P136">
        <f t="shared" si="26"/>
        <v>2.5820895522388061</v>
      </c>
      <c r="Q136" s="1">
        <v>553.97629800000004</v>
      </c>
      <c r="R136">
        <f>-LOG((P136/Q136),2.71828)/H136</f>
        <v>1.5789783936722652</v>
      </c>
      <c r="S136">
        <f t="shared" si="24"/>
        <v>0.12755230309030768</v>
      </c>
      <c r="T136">
        <f t="shared" si="25"/>
        <v>0.13923971725504986</v>
      </c>
    </row>
    <row r="138" spans="1:20" x14ac:dyDescent="0.2">
      <c r="A138">
        <v>34</v>
      </c>
      <c r="B138">
        <v>590</v>
      </c>
      <c r="C138">
        <v>740</v>
      </c>
      <c r="D138">
        <v>1217</v>
      </c>
      <c r="E138">
        <v>1814</v>
      </c>
      <c r="F138">
        <v>654.07000000000005</v>
      </c>
      <c r="G138">
        <v>439</v>
      </c>
      <c r="H138">
        <v>3.4</v>
      </c>
      <c r="J138">
        <v>642.84</v>
      </c>
      <c r="K138">
        <f t="shared" si="23"/>
        <v>2.7722095671981775</v>
      </c>
      <c r="M138" s="1">
        <v>682.89954899999998</v>
      </c>
      <c r="N138">
        <f>-LOG((K138/M138),2.71828)/H138</f>
        <v>1.6196196469814599</v>
      </c>
      <c r="P138">
        <f t="shared" si="26"/>
        <v>4.1321184510250566</v>
      </c>
      <c r="Q138" s="1">
        <v>784.05756199999996</v>
      </c>
      <c r="R138">
        <f>-LOG((P138/Q138),2.71828)/H138</f>
        <v>1.5428516910309367</v>
      </c>
      <c r="S138">
        <f t="shared" si="24"/>
        <v>0.14282360202658376</v>
      </c>
      <c r="T138">
        <f t="shared" si="25"/>
        <v>0.1360539410080191</v>
      </c>
    </row>
    <row r="139" spans="1:20" x14ac:dyDescent="0.2">
      <c r="B139">
        <v>600</v>
      </c>
      <c r="C139">
        <v>740</v>
      </c>
      <c r="D139">
        <v>1037</v>
      </c>
      <c r="E139">
        <v>1731</v>
      </c>
      <c r="F139">
        <v>656.928</v>
      </c>
      <c r="G139">
        <v>439</v>
      </c>
      <c r="H139">
        <v>3.4</v>
      </c>
      <c r="J139">
        <v>642.84</v>
      </c>
      <c r="K139">
        <f t="shared" si="23"/>
        <v>2.3621867881548977</v>
      </c>
      <c r="M139" s="1">
        <v>684.19977400000005</v>
      </c>
      <c r="N139">
        <f>-LOG((K139/M139),2.71828)/H139</f>
        <v>1.6672546941529074</v>
      </c>
      <c r="P139">
        <f t="shared" si="26"/>
        <v>3.9430523917995446</v>
      </c>
      <c r="Q139" s="1">
        <v>780.21444699999995</v>
      </c>
      <c r="R139">
        <f>-LOG((P139/Q139),2.71828)/H139</f>
        <v>1.5551815378167917</v>
      </c>
      <c r="S139">
        <f t="shared" si="24"/>
        <v>0.14702422347027402</v>
      </c>
      <c r="T139">
        <f t="shared" si="25"/>
        <v>0.13714122908437318</v>
      </c>
    </row>
    <row r="140" spans="1:20" x14ac:dyDescent="0.2">
      <c r="B140">
        <v>630</v>
      </c>
      <c r="C140">
        <v>700</v>
      </c>
      <c r="D140">
        <v>522</v>
      </c>
      <c r="E140">
        <v>1213</v>
      </c>
      <c r="F140">
        <v>660.81600000000003</v>
      </c>
      <c r="G140">
        <v>439</v>
      </c>
      <c r="H140">
        <v>3.4</v>
      </c>
      <c r="J140">
        <v>642.84</v>
      </c>
      <c r="K140">
        <f t="shared" si="23"/>
        <v>1.1890660592255125</v>
      </c>
      <c r="M140" s="1">
        <v>125.606095</v>
      </c>
      <c r="N140">
        <f>-LOG((K140/M140),2.71828)/H140</f>
        <v>1.3705840410798142</v>
      </c>
      <c r="P140">
        <f t="shared" si="26"/>
        <v>2.7630979498861046</v>
      </c>
      <c r="Q140" s="1">
        <v>553.97629800000004</v>
      </c>
      <c r="R140">
        <f>-LOG((P140/Q140),2.71828)/H140</f>
        <v>1.559050874161475</v>
      </c>
      <c r="S140">
        <f t="shared" si="24"/>
        <v>0.1208627902186785</v>
      </c>
      <c r="T140">
        <f t="shared" si="25"/>
        <v>0.13748244040224647</v>
      </c>
    </row>
    <row r="143" spans="1:20" x14ac:dyDescent="0.2">
      <c r="A143" s="1">
        <v>35</v>
      </c>
      <c r="B143" s="1">
        <v>590</v>
      </c>
      <c r="C143" s="1">
        <v>740</v>
      </c>
      <c r="D143" s="1">
        <v>352</v>
      </c>
      <c r="E143" s="1">
        <v>1918</v>
      </c>
      <c r="F143" s="1">
        <v>653.38400000000001</v>
      </c>
      <c r="G143" s="1">
        <v>721</v>
      </c>
      <c r="H143" s="1">
        <v>3.8</v>
      </c>
      <c r="I143" s="1"/>
      <c r="J143" s="1">
        <v>647.88</v>
      </c>
      <c r="K143">
        <f t="shared" ref="K143:K145" si="27">D143/G143</f>
        <v>0.48821081830790569</v>
      </c>
      <c r="L143" s="1"/>
      <c r="M143" s="1">
        <v>682.89954899999998</v>
      </c>
      <c r="N143">
        <f>-LOG((K143/M143),2.71828)/H143</f>
        <v>1.9061475288160727</v>
      </c>
      <c r="P143">
        <f t="shared" si="26"/>
        <v>2.6601941747572817</v>
      </c>
      <c r="Q143" s="1">
        <v>784.05756199999996</v>
      </c>
      <c r="R143">
        <f>-LOG((P143/Q143),2.71828)/H143</f>
        <v>1.4963387224150342</v>
      </c>
      <c r="S143">
        <f t="shared" ref="S143:S145" si="28">N143/11.34</f>
        <v>0.16809061100670836</v>
      </c>
      <c r="T143">
        <f t="shared" ref="T143:T145" si="29">R143/11.34</f>
        <v>0.13195226829056739</v>
      </c>
    </row>
    <row r="144" spans="1:20" x14ac:dyDescent="0.2">
      <c r="A144" s="1"/>
      <c r="B144" s="1">
        <v>600</v>
      </c>
      <c r="C144" s="1">
        <v>740</v>
      </c>
      <c r="D144" s="1">
        <v>586</v>
      </c>
      <c r="E144" s="1">
        <v>1771</v>
      </c>
      <c r="F144" s="1">
        <v>658.11</v>
      </c>
      <c r="G144" s="1">
        <v>721</v>
      </c>
      <c r="H144" s="1">
        <v>3.8</v>
      </c>
      <c r="I144" s="1"/>
      <c r="J144" s="1">
        <v>647.88</v>
      </c>
      <c r="K144">
        <f t="shared" si="27"/>
        <v>0.81276005547850205</v>
      </c>
      <c r="L144" s="1"/>
      <c r="M144" s="1">
        <v>684.19977400000005</v>
      </c>
      <c r="N144">
        <f>-LOG((K144/M144),2.71828)/H144</f>
        <v>1.7725194264843818</v>
      </c>
      <c r="P144">
        <f t="shared" si="26"/>
        <v>2.4563106796116503</v>
      </c>
      <c r="Q144" s="1">
        <v>780.21444699999995</v>
      </c>
      <c r="R144">
        <f>-LOG((P144/Q144),2.71828)/H144</f>
        <v>1.5160295233008914</v>
      </c>
      <c r="S144">
        <f t="shared" si="28"/>
        <v>0.15630682773230881</v>
      </c>
      <c r="T144">
        <f t="shared" si="29"/>
        <v>0.13368867048508742</v>
      </c>
    </row>
    <row r="145" spans="1:21" x14ac:dyDescent="0.2">
      <c r="A145" s="1"/>
      <c r="B145" s="1">
        <v>630</v>
      </c>
      <c r="C145" s="1">
        <v>700</v>
      </c>
      <c r="D145" s="1">
        <v>292</v>
      </c>
      <c r="E145" s="1">
        <v>1121</v>
      </c>
      <c r="F145" s="1">
        <v>660.81600000000003</v>
      </c>
      <c r="G145" s="1">
        <v>721</v>
      </c>
      <c r="H145" s="1">
        <v>3.8</v>
      </c>
      <c r="I145" s="1"/>
      <c r="J145" s="1">
        <v>647.88</v>
      </c>
      <c r="K145">
        <f t="shared" si="27"/>
        <v>0.40499306518723993</v>
      </c>
      <c r="L145" s="1"/>
      <c r="M145" s="1">
        <v>125.606095</v>
      </c>
      <c r="N145">
        <f>-LOG((K145/M145),2.71828)/H145</f>
        <v>1.5097473615734107</v>
      </c>
      <c r="P145">
        <f t="shared" si="26"/>
        <v>1.5547850208044383</v>
      </c>
      <c r="Q145" s="1">
        <v>553.97629800000004</v>
      </c>
      <c r="R145">
        <f>-LOG((P145/Q145),2.71828)/H145</f>
        <v>1.546260149741181</v>
      </c>
      <c r="S145">
        <f t="shared" si="28"/>
        <v>0.13313468796943656</v>
      </c>
      <c r="T145">
        <f t="shared" si="29"/>
        <v>0.13635451055918704</v>
      </c>
    </row>
    <row r="146" spans="1:21" x14ac:dyDescent="0.2">
      <c r="H146" s="1"/>
    </row>
    <row r="147" spans="1:21" x14ac:dyDescent="0.2">
      <c r="A147" s="1">
        <v>36</v>
      </c>
      <c r="B147" s="1">
        <v>590</v>
      </c>
      <c r="C147" s="1">
        <v>740</v>
      </c>
      <c r="D147" s="1">
        <v>486</v>
      </c>
      <c r="E147" s="1">
        <v>1381</v>
      </c>
      <c r="F147" s="1">
        <v>652.47500000000002</v>
      </c>
      <c r="G147" s="1">
        <v>505</v>
      </c>
      <c r="H147" s="1">
        <v>3.8</v>
      </c>
      <c r="J147" s="1">
        <v>655.93</v>
      </c>
      <c r="K147">
        <f t="shared" ref="K147:K157" si="30">D147/G147</f>
        <v>0.96237623762376234</v>
      </c>
      <c r="M147" s="1">
        <v>682.89954899999998</v>
      </c>
      <c r="N147">
        <f>-LOG((K147/M147),2.71828)/H147</f>
        <v>1.7275531570230342</v>
      </c>
      <c r="P147">
        <f t="shared" si="26"/>
        <v>2.7346534653465349</v>
      </c>
      <c r="Q147" s="1">
        <v>784.05756199999996</v>
      </c>
      <c r="R147">
        <f>-LOG((P147/Q147),2.71828)/H147</f>
        <v>1.4890740843770087</v>
      </c>
      <c r="S147">
        <f t="shared" ref="S147:S149" si="31">N147/11.34</f>
        <v>0.15234154823836282</v>
      </c>
      <c r="T147">
        <f t="shared" ref="T147:T149" si="32">R147/11.34</f>
        <v>0.13131164765229353</v>
      </c>
    </row>
    <row r="148" spans="1:21" x14ac:dyDescent="0.2">
      <c r="A148" s="1"/>
      <c r="B148" s="1">
        <v>600</v>
      </c>
      <c r="C148" s="1">
        <v>740</v>
      </c>
      <c r="D148" s="1">
        <v>592</v>
      </c>
      <c r="E148" s="1">
        <v>1289</v>
      </c>
      <c r="F148" s="1">
        <v>656.62</v>
      </c>
      <c r="G148" s="1">
        <v>505</v>
      </c>
      <c r="H148" s="1">
        <v>3.8</v>
      </c>
      <c r="J148" s="1">
        <v>655.93</v>
      </c>
      <c r="K148">
        <f t="shared" si="30"/>
        <v>1.1722772277227722</v>
      </c>
      <c r="M148" s="1">
        <v>684.19977400000005</v>
      </c>
      <c r="N148">
        <f>-LOG((K148/M148),2.71828)/H148</f>
        <v>1.676133163408694</v>
      </c>
      <c r="P148">
        <f t="shared" si="26"/>
        <v>2.5524752475247525</v>
      </c>
      <c r="Q148" s="1">
        <v>780.21444699999995</v>
      </c>
      <c r="R148">
        <f>-LOG((P148/Q148),2.71828)/H148</f>
        <v>1.5059234446172354</v>
      </c>
      <c r="S148">
        <f t="shared" si="31"/>
        <v>0.1478071572670806</v>
      </c>
      <c r="T148">
        <f t="shared" si="32"/>
        <v>0.1327974818886451</v>
      </c>
    </row>
    <row r="149" spans="1:21" x14ac:dyDescent="0.2">
      <c r="A149" s="1"/>
      <c r="B149" s="1">
        <v>630</v>
      </c>
      <c r="C149" s="1">
        <v>700</v>
      </c>
      <c r="D149" s="1">
        <v>286</v>
      </c>
      <c r="E149" s="1">
        <v>805</v>
      </c>
      <c r="F149" s="1">
        <v>659.851</v>
      </c>
      <c r="G149" s="1">
        <v>505</v>
      </c>
      <c r="H149" s="1">
        <v>3.8</v>
      </c>
      <c r="J149" s="1">
        <v>655.93</v>
      </c>
      <c r="K149">
        <f t="shared" si="30"/>
        <v>0.56633663366336628</v>
      </c>
      <c r="M149" s="1">
        <v>125.606095</v>
      </c>
      <c r="N149">
        <f>-LOG((K149/M149),2.71828)/H149</f>
        <v>1.4215055347012113</v>
      </c>
      <c r="P149">
        <f t="shared" si="26"/>
        <v>1.5940594059405941</v>
      </c>
      <c r="Q149" s="1">
        <v>553.97629800000004</v>
      </c>
      <c r="R149">
        <f>-LOG((P149/Q149),2.71828)/H149</f>
        <v>1.5396952604947658</v>
      </c>
      <c r="S149">
        <f t="shared" si="31"/>
        <v>0.12535322175495692</v>
      </c>
      <c r="T149">
        <f t="shared" si="32"/>
        <v>0.13577559616355961</v>
      </c>
    </row>
    <row r="151" spans="1:21" x14ac:dyDescent="0.2">
      <c r="A151" s="1">
        <v>37</v>
      </c>
      <c r="B151" s="1">
        <v>590</v>
      </c>
      <c r="C151" s="1">
        <v>740</v>
      </c>
      <c r="D151" s="1">
        <v>3562</v>
      </c>
      <c r="E151" s="1">
        <v>7188</v>
      </c>
      <c r="F151" s="1">
        <v>650.68499999999995</v>
      </c>
      <c r="G151" s="1">
        <v>690</v>
      </c>
      <c r="H151" t="s">
        <v>23</v>
      </c>
      <c r="J151" s="1">
        <v>655.01</v>
      </c>
      <c r="K151">
        <f t="shared" si="30"/>
        <v>5.1623188405797098</v>
      </c>
      <c r="M151" s="1">
        <v>682.89954899999998</v>
      </c>
      <c r="P151">
        <f t="shared" si="26"/>
        <v>10.417391304347825</v>
      </c>
      <c r="Q151" s="1">
        <v>784.05756199999996</v>
      </c>
      <c r="U151">
        <f>SQRT(D151)/G151</f>
        <v>8.6496367022474055E-2</v>
      </c>
    </row>
    <row r="152" spans="1:21" x14ac:dyDescent="0.2">
      <c r="A152" s="1"/>
      <c r="B152" s="1">
        <v>600</v>
      </c>
      <c r="C152" s="1">
        <v>740</v>
      </c>
      <c r="D152" s="1">
        <v>4121</v>
      </c>
      <c r="E152" s="1">
        <v>6799</v>
      </c>
      <c r="F152" s="1">
        <v>653.83799999999997</v>
      </c>
      <c r="G152" s="1">
        <v>690</v>
      </c>
      <c r="J152" s="1">
        <v>655.01</v>
      </c>
      <c r="K152">
        <f t="shared" si="30"/>
        <v>5.9724637681159418</v>
      </c>
      <c r="M152" s="1">
        <v>684.19977400000005</v>
      </c>
      <c r="P152">
        <f t="shared" si="26"/>
        <v>9.8536231884057965</v>
      </c>
      <c r="Q152" s="1">
        <v>780.21444699999995</v>
      </c>
    </row>
    <row r="153" spans="1:21" x14ac:dyDescent="0.2">
      <c r="A153" s="1"/>
      <c r="B153" s="1">
        <v>630</v>
      </c>
      <c r="C153" s="1">
        <v>700</v>
      </c>
      <c r="D153" s="1">
        <v>2019</v>
      </c>
      <c r="E153" s="1">
        <v>5001</v>
      </c>
      <c r="F153" s="1">
        <v>660.43399999999997</v>
      </c>
      <c r="G153" s="1">
        <v>690</v>
      </c>
      <c r="J153" s="1">
        <v>655.01</v>
      </c>
      <c r="K153">
        <f t="shared" si="30"/>
        <v>2.9260869565217393</v>
      </c>
      <c r="M153" s="1">
        <v>125.606095</v>
      </c>
      <c r="P153">
        <f t="shared" si="26"/>
        <v>7.2478260869565219</v>
      </c>
      <c r="Q153" s="1">
        <v>553.97629800000004</v>
      </c>
    </row>
    <row r="154" spans="1:21" x14ac:dyDescent="0.2">
      <c r="M154" s="1"/>
    </row>
    <row r="155" spans="1:21" x14ac:dyDescent="0.2">
      <c r="A155" s="1">
        <v>38</v>
      </c>
      <c r="B155" s="1">
        <v>590</v>
      </c>
      <c r="C155" s="1">
        <v>740</v>
      </c>
      <c r="D155" s="1">
        <v>4469</v>
      </c>
      <c r="E155" s="1">
        <v>9218</v>
      </c>
      <c r="F155" s="1">
        <v>650.68499999999995</v>
      </c>
      <c r="G155" s="1">
        <v>870</v>
      </c>
      <c r="H155" t="s">
        <v>24</v>
      </c>
      <c r="J155" s="1">
        <v>653.02</v>
      </c>
      <c r="K155">
        <f t="shared" si="30"/>
        <v>5.1367816091954026</v>
      </c>
      <c r="M155" s="1">
        <v>682.89954899999998</v>
      </c>
      <c r="P155">
        <f t="shared" si="26"/>
        <v>10.595402298850574</v>
      </c>
      <c r="Q155" s="1">
        <v>784.05756199999996</v>
      </c>
    </row>
    <row r="156" spans="1:21" x14ac:dyDescent="0.2">
      <c r="A156" s="1"/>
      <c r="B156" s="1">
        <v>600</v>
      </c>
      <c r="C156" s="1">
        <v>740</v>
      </c>
      <c r="D156" s="1">
        <v>5167</v>
      </c>
      <c r="E156" s="1">
        <v>8534</v>
      </c>
      <c r="F156" s="1">
        <v>653.83799999999997</v>
      </c>
      <c r="G156" s="1">
        <v>870</v>
      </c>
      <c r="J156" s="1">
        <v>653.02</v>
      </c>
      <c r="K156">
        <f t="shared" si="30"/>
        <v>5.939080459770115</v>
      </c>
      <c r="M156" s="1">
        <v>684.19977400000005</v>
      </c>
      <c r="P156">
        <f t="shared" si="26"/>
        <v>9.809195402298851</v>
      </c>
      <c r="Q156" s="1">
        <v>780.21444699999995</v>
      </c>
    </row>
    <row r="157" spans="1:21" x14ac:dyDescent="0.2">
      <c r="A157" s="1"/>
      <c r="B157" s="1">
        <v>630</v>
      </c>
      <c r="C157" s="1">
        <v>700</v>
      </c>
      <c r="D157" s="1">
        <v>2573</v>
      </c>
      <c r="E157" s="1">
        <v>6297</v>
      </c>
      <c r="F157" s="1">
        <v>660.43399999999997</v>
      </c>
      <c r="G157" s="1">
        <v>870</v>
      </c>
      <c r="J157" s="1">
        <v>653.02</v>
      </c>
      <c r="K157">
        <f t="shared" si="30"/>
        <v>2.957471264367816</v>
      </c>
      <c r="M157" s="1">
        <v>125.606095</v>
      </c>
      <c r="P157">
        <f t="shared" si="26"/>
        <v>7.2379310344827585</v>
      </c>
      <c r="Q157" s="1">
        <v>553.97629800000004</v>
      </c>
    </row>
    <row r="158" spans="1:21" x14ac:dyDescent="0.2">
      <c r="M1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0F6D-9F5C-074E-BAA4-F56B05F6B28B}">
  <dimension ref="A1:AP188"/>
  <sheetViews>
    <sheetView view="pageLayout" topLeftCell="A8" zoomScale="94" zoomScaleNormal="100" zoomScalePageLayoutView="94" workbookViewId="0">
      <selection activeCell="A4" sqref="A4:XFD4"/>
    </sheetView>
  </sheetViews>
  <sheetFormatPr baseColWidth="10" defaultRowHeight="16" x14ac:dyDescent="0.2"/>
  <cols>
    <col min="5" max="5" width="14.33203125" customWidth="1"/>
    <col min="7" max="7" width="14.6640625" customWidth="1"/>
    <col min="8" max="8" width="8" customWidth="1"/>
    <col min="9" max="9" width="6.1640625" customWidth="1"/>
    <col min="12" max="12" width="15.5" customWidth="1"/>
    <col min="14" max="14" width="15.1640625" customWidth="1"/>
    <col min="15" max="15" width="7.83203125" customWidth="1"/>
    <col min="16" max="16" width="8.6640625" customWidth="1"/>
    <col min="18" max="18" width="7.6640625" customWidth="1"/>
    <col min="19" max="19" width="15.1640625" customWidth="1"/>
    <col min="21" max="21" width="17.33203125" customWidth="1"/>
    <col min="22" max="22" width="9.6640625" customWidth="1"/>
    <col min="23" max="23" width="8" customWidth="1"/>
    <col min="25" max="25" width="6.5" customWidth="1"/>
    <col min="26" max="26" width="14.6640625" customWidth="1"/>
    <col min="28" max="28" width="19.1640625" customWidth="1"/>
    <col min="29" max="29" width="7" customWidth="1"/>
    <col min="30" max="30" width="9.33203125" customWidth="1"/>
    <col min="31" max="31" width="10.6640625" customWidth="1"/>
    <col min="32" max="32" width="7" customWidth="1"/>
    <col min="33" max="33" width="15.6640625" customWidth="1"/>
    <col min="34" max="34" width="9.6640625" customWidth="1"/>
    <col min="35" max="35" width="24.83203125" customWidth="1"/>
    <col min="36" max="37" width="9.1640625" customWidth="1"/>
    <col min="39" max="39" width="7.33203125" customWidth="1"/>
    <col min="40" max="40" width="14.83203125" customWidth="1"/>
    <col min="42" max="42" width="17.1640625" customWidth="1"/>
  </cols>
  <sheetData>
    <row r="1" spans="1:42" x14ac:dyDescent="0.2">
      <c r="A1" t="s">
        <v>36</v>
      </c>
      <c r="H1" t="s">
        <v>35</v>
      </c>
      <c r="O1" t="s">
        <v>37</v>
      </c>
      <c r="V1" t="s">
        <v>38</v>
      </c>
      <c r="AC1" t="s">
        <v>39</v>
      </c>
      <c r="AJ1" s="1" t="s">
        <v>40</v>
      </c>
      <c r="AK1" s="1"/>
      <c r="AL1" s="1"/>
      <c r="AM1" s="1"/>
      <c r="AN1" s="1"/>
      <c r="AO1" s="1"/>
      <c r="AP1" s="1"/>
    </row>
    <row r="2" spans="1:42" x14ac:dyDescent="0.2">
      <c r="A2" t="s">
        <v>30</v>
      </c>
      <c r="C2" t="s">
        <v>4</v>
      </c>
      <c r="D2" t="s">
        <v>6</v>
      </c>
      <c r="E2" t="s">
        <v>34</v>
      </c>
      <c r="F2" t="s">
        <v>12</v>
      </c>
      <c r="G2" t="s">
        <v>33</v>
      </c>
      <c r="H2" t="s">
        <v>30</v>
      </c>
      <c r="J2" t="s">
        <v>3</v>
      </c>
      <c r="K2" t="s">
        <v>6</v>
      </c>
      <c r="L2" t="s">
        <v>34</v>
      </c>
      <c r="M2" t="s">
        <v>12</v>
      </c>
      <c r="N2" t="s">
        <v>33</v>
      </c>
      <c r="O2" t="s">
        <v>30</v>
      </c>
      <c r="Q2" t="s">
        <v>4</v>
      </c>
      <c r="R2" t="s">
        <v>6</v>
      </c>
      <c r="S2" t="s">
        <v>34</v>
      </c>
      <c r="T2" t="s">
        <v>12</v>
      </c>
      <c r="U2" t="s">
        <v>33</v>
      </c>
      <c r="V2" t="s">
        <v>30</v>
      </c>
      <c r="X2" t="s">
        <v>3</v>
      </c>
      <c r="Y2" t="s">
        <v>6</v>
      </c>
      <c r="Z2" t="s">
        <v>34</v>
      </c>
      <c r="AA2" t="s">
        <v>12</v>
      </c>
      <c r="AB2" t="s">
        <v>33</v>
      </c>
      <c r="AC2" t="s">
        <v>30</v>
      </c>
      <c r="AE2" t="s">
        <v>4</v>
      </c>
      <c r="AF2" t="s">
        <v>6</v>
      </c>
      <c r="AG2" t="s">
        <v>34</v>
      </c>
      <c r="AH2" t="s">
        <v>12</v>
      </c>
      <c r="AI2" t="s">
        <v>33</v>
      </c>
      <c r="AJ2" s="1" t="s">
        <v>30</v>
      </c>
      <c r="AK2" s="1"/>
      <c r="AL2" s="1" t="s">
        <v>3</v>
      </c>
      <c r="AM2" s="1" t="s">
        <v>6</v>
      </c>
      <c r="AN2" s="1" t="s">
        <v>34</v>
      </c>
      <c r="AO2" s="1" t="s">
        <v>12</v>
      </c>
      <c r="AP2" s="1" t="s">
        <v>33</v>
      </c>
    </row>
    <row r="3" spans="1:42" x14ac:dyDescent="0.2">
      <c r="A3" t="s">
        <v>31</v>
      </c>
      <c r="B3" t="s">
        <v>32</v>
      </c>
      <c r="H3" t="s">
        <v>31</v>
      </c>
      <c r="I3" t="s">
        <v>32</v>
      </c>
      <c r="O3" t="s">
        <v>31</v>
      </c>
      <c r="P3" t="s">
        <v>32</v>
      </c>
      <c r="V3" t="s">
        <v>31</v>
      </c>
      <c r="W3" t="s">
        <v>32</v>
      </c>
      <c r="AC3" t="s">
        <v>31</v>
      </c>
      <c r="AD3" t="s">
        <v>32</v>
      </c>
      <c r="AJ3" s="1" t="s">
        <v>31</v>
      </c>
      <c r="AK3" s="1" t="s">
        <v>32</v>
      </c>
      <c r="AL3" s="1"/>
      <c r="AM3" s="1"/>
      <c r="AN3" s="1"/>
      <c r="AO3" s="1"/>
      <c r="AP3" s="1"/>
    </row>
    <row r="4" spans="1:42" x14ac:dyDescent="0.2">
      <c r="A4">
        <v>590</v>
      </c>
      <c r="B4">
        <v>740</v>
      </c>
      <c r="C4">
        <v>3482</v>
      </c>
      <c r="D4" s="3">
        <v>897.21</v>
      </c>
      <c r="E4">
        <v>1.3</v>
      </c>
      <c r="F4">
        <v>4.2056824759241982</v>
      </c>
      <c r="G4">
        <v>0.48396806397286518</v>
      </c>
      <c r="H4">
        <v>590</v>
      </c>
      <c r="I4">
        <v>740</v>
      </c>
      <c r="J4">
        <v>3482</v>
      </c>
      <c r="K4" s="3">
        <v>897.21</v>
      </c>
      <c r="L4">
        <v>1.3</v>
      </c>
      <c r="M4">
        <v>4.0833952595639786</v>
      </c>
      <c r="N4">
        <v>0.46989588717652231</v>
      </c>
      <c r="O4">
        <v>590</v>
      </c>
      <c r="P4">
        <v>740</v>
      </c>
      <c r="Q4">
        <v>37022</v>
      </c>
      <c r="R4">
        <v>99</v>
      </c>
      <c r="S4">
        <v>0.9</v>
      </c>
      <c r="T4">
        <v>0.6691115791497031</v>
      </c>
      <c r="U4">
        <v>0.24781910338877891</v>
      </c>
      <c r="V4">
        <v>590</v>
      </c>
      <c r="W4">
        <v>740</v>
      </c>
      <c r="X4">
        <v>40623</v>
      </c>
      <c r="Y4">
        <v>99</v>
      </c>
      <c r="Z4">
        <v>0.9</v>
      </c>
      <c r="AA4">
        <v>0.71945892956516855</v>
      </c>
      <c r="AB4">
        <v>0.26646627020932168</v>
      </c>
      <c r="AC4">
        <v>590</v>
      </c>
      <c r="AD4">
        <v>740</v>
      </c>
      <c r="AE4">
        <v>33567</v>
      </c>
      <c r="AF4">
        <v>393</v>
      </c>
      <c r="AG4">
        <v>1</v>
      </c>
      <c r="AH4">
        <v>2.0788600652923268</v>
      </c>
      <c r="AI4">
        <v>2.0256377038433073</v>
      </c>
      <c r="AJ4">
        <v>590</v>
      </c>
      <c r="AK4">
        <v>740</v>
      </c>
      <c r="AL4">
        <v>40646</v>
      </c>
      <c r="AM4">
        <v>393</v>
      </c>
      <c r="AN4">
        <v>1</v>
      </c>
      <c r="AO4">
        <v>0.18332099341202177</v>
      </c>
      <c r="AP4">
        <v>0.1786276634782458</v>
      </c>
    </row>
    <row r="5" spans="1:42" x14ac:dyDescent="0.2">
      <c r="A5">
        <v>600</v>
      </c>
      <c r="B5">
        <v>740</v>
      </c>
      <c r="C5">
        <v>3339</v>
      </c>
      <c r="D5" s="3">
        <v>897.21</v>
      </c>
      <c r="E5">
        <v>1.3</v>
      </c>
      <c r="F5">
        <v>4.2971009752879645</v>
      </c>
      <c r="G5">
        <v>0.49448802937721115</v>
      </c>
      <c r="H5">
        <v>600</v>
      </c>
      <c r="I5">
        <v>740</v>
      </c>
      <c r="J5">
        <v>3339</v>
      </c>
      <c r="K5" s="3">
        <v>897.21</v>
      </c>
      <c r="L5">
        <v>1.3</v>
      </c>
      <c r="M5">
        <v>4.1118736291817797</v>
      </c>
      <c r="N5">
        <v>0.47317302982529114</v>
      </c>
      <c r="O5">
        <v>600</v>
      </c>
      <c r="P5">
        <v>740</v>
      </c>
      <c r="Q5">
        <v>35888</v>
      </c>
      <c r="R5">
        <v>99</v>
      </c>
      <c r="S5">
        <v>0.9</v>
      </c>
      <c r="T5">
        <v>0.70410448883244026</v>
      </c>
      <c r="U5">
        <v>0.26077944030831118</v>
      </c>
      <c r="V5">
        <v>600</v>
      </c>
      <c r="W5">
        <v>740</v>
      </c>
      <c r="X5">
        <v>40159</v>
      </c>
      <c r="Y5">
        <v>99</v>
      </c>
      <c r="Z5">
        <v>0.9</v>
      </c>
      <c r="AA5">
        <v>0.72676361155444558</v>
      </c>
      <c r="AB5">
        <v>0.26917170798312795</v>
      </c>
      <c r="AC5">
        <v>600</v>
      </c>
      <c r="AD5">
        <v>740</v>
      </c>
      <c r="AE5">
        <v>30916</v>
      </c>
      <c r="AF5">
        <v>393</v>
      </c>
      <c r="AG5">
        <v>1</v>
      </c>
      <c r="AH5">
        <v>2.1630318808424489</v>
      </c>
      <c r="AI5">
        <v>2.0449284610559233</v>
      </c>
      <c r="AJ5">
        <v>600</v>
      </c>
      <c r="AK5">
        <v>740</v>
      </c>
      <c r="AL5">
        <v>39674</v>
      </c>
      <c r="AM5">
        <v>393</v>
      </c>
      <c r="AN5">
        <v>1</v>
      </c>
      <c r="AO5">
        <v>0.19074355210250873</v>
      </c>
      <c r="AP5">
        <v>0.18032878845290329</v>
      </c>
    </row>
    <row r="6" spans="1:42" x14ac:dyDescent="0.2">
      <c r="A6">
        <v>630</v>
      </c>
      <c r="B6">
        <v>700</v>
      </c>
      <c r="C6">
        <v>2520</v>
      </c>
      <c r="D6" s="3">
        <v>897.21</v>
      </c>
      <c r="E6">
        <v>1.3</v>
      </c>
      <c r="F6">
        <v>4.8511100994195671</v>
      </c>
      <c r="G6">
        <v>0.55824051776980066</v>
      </c>
      <c r="H6">
        <v>630</v>
      </c>
      <c r="I6">
        <v>700</v>
      </c>
      <c r="J6">
        <v>2520</v>
      </c>
      <c r="K6" s="3">
        <v>897.21</v>
      </c>
      <c r="L6">
        <v>1.3</v>
      </c>
      <c r="M6">
        <v>4.0649240190874689</v>
      </c>
      <c r="N6">
        <v>0.46777031289844295</v>
      </c>
      <c r="O6">
        <v>630</v>
      </c>
      <c r="P6">
        <v>700</v>
      </c>
      <c r="Q6">
        <v>15151</v>
      </c>
      <c r="R6">
        <v>99</v>
      </c>
      <c r="S6">
        <v>0.9</v>
      </c>
      <c r="T6">
        <v>1.6479368867562125</v>
      </c>
      <c r="U6">
        <v>0.61034699509489354</v>
      </c>
      <c r="V6">
        <v>630</v>
      </c>
      <c r="W6">
        <v>700</v>
      </c>
      <c r="X6">
        <v>33398</v>
      </c>
      <c r="Y6">
        <v>99</v>
      </c>
      <c r="Z6">
        <v>0.9</v>
      </c>
      <c r="AA6">
        <v>0.5511008769670126</v>
      </c>
      <c r="AB6">
        <v>0.20411143591370837</v>
      </c>
      <c r="AC6">
        <v>630</v>
      </c>
      <c r="AD6">
        <v>700</v>
      </c>
      <c r="AE6">
        <v>14771</v>
      </c>
      <c r="AF6">
        <v>393</v>
      </c>
      <c r="AG6">
        <v>1</v>
      </c>
      <c r="AH6">
        <v>1.2065401253379178</v>
      </c>
      <c r="AI6">
        <v>1.9178166928806384</v>
      </c>
      <c r="AJ6">
        <v>630</v>
      </c>
      <c r="AK6">
        <v>700</v>
      </c>
      <c r="AL6">
        <v>31988</v>
      </c>
      <c r="AM6">
        <v>393</v>
      </c>
      <c r="AN6">
        <v>1</v>
      </c>
      <c r="AO6">
        <v>0.10639683644955183</v>
      </c>
      <c r="AP6">
        <v>0.16911963782016212</v>
      </c>
    </row>
    <row r="7" spans="1:42" x14ac:dyDescent="0.2">
      <c r="A7">
        <v>590</v>
      </c>
      <c r="B7">
        <v>740</v>
      </c>
      <c r="C7">
        <v>41030</v>
      </c>
      <c r="D7">
        <v>243</v>
      </c>
      <c r="E7">
        <v>1.3</v>
      </c>
      <c r="F7">
        <v>1.2528882973257403</v>
      </c>
      <c r="G7">
        <v>0.14417586850698969</v>
      </c>
      <c r="H7">
        <v>590</v>
      </c>
      <c r="I7">
        <v>740</v>
      </c>
      <c r="J7">
        <v>41030</v>
      </c>
      <c r="K7">
        <v>243</v>
      </c>
      <c r="L7">
        <v>1.3</v>
      </c>
      <c r="M7">
        <v>1.1811431764052511</v>
      </c>
      <c r="N7">
        <v>0.13591981316516125</v>
      </c>
      <c r="O7">
        <v>590</v>
      </c>
      <c r="P7">
        <v>740</v>
      </c>
      <c r="Q7">
        <v>83063</v>
      </c>
      <c r="R7">
        <v>232</v>
      </c>
      <c r="S7">
        <v>0.9</v>
      </c>
      <c r="T7">
        <v>0.71747882951771602</v>
      </c>
      <c r="U7">
        <v>0.26573289982137627</v>
      </c>
      <c r="V7">
        <v>590</v>
      </c>
      <c r="W7">
        <v>740</v>
      </c>
      <c r="X7">
        <v>93114</v>
      </c>
      <c r="Y7">
        <v>232</v>
      </c>
      <c r="Z7">
        <v>0.9</v>
      </c>
      <c r="AA7">
        <v>0.74404492530630961</v>
      </c>
      <c r="AB7">
        <v>0.27557219455789245</v>
      </c>
      <c r="AC7">
        <v>590</v>
      </c>
      <c r="AD7">
        <v>740</v>
      </c>
      <c r="AE7">
        <v>13791</v>
      </c>
      <c r="AF7">
        <v>153</v>
      </c>
      <c r="AG7">
        <v>1</v>
      </c>
      <c r="AH7">
        <v>2.0250155745983514</v>
      </c>
      <c r="AI7">
        <v>2.0174568565427902</v>
      </c>
      <c r="AJ7">
        <v>590</v>
      </c>
      <c r="AK7">
        <v>740</v>
      </c>
      <c r="AL7">
        <v>15954</v>
      </c>
      <c r="AM7">
        <v>153</v>
      </c>
      <c r="AN7">
        <v>1</v>
      </c>
      <c r="AO7">
        <v>0.17857280199279996</v>
      </c>
      <c r="AP7">
        <v>0.17790624837238009</v>
      </c>
    </row>
    <row r="8" spans="1:42" x14ac:dyDescent="0.2">
      <c r="A8">
        <v>590</v>
      </c>
      <c r="B8">
        <v>740</v>
      </c>
      <c r="C8">
        <v>15685</v>
      </c>
      <c r="D8">
        <v>94</v>
      </c>
      <c r="E8">
        <v>1.3</v>
      </c>
      <c r="F8">
        <v>1.238480187623225</v>
      </c>
      <c r="G8">
        <v>0.14251785818449081</v>
      </c>
      <c r="H8">
        <v>590</v>
      </c>
      <c r="I8">
        <v>740</v>
      </c>
      <c r="J8">
        <v>15685</v>
      </c>
      <c r="K8">
        <v>94</v>
      </c>
      <c r="L8">
        <v>1.3</v>
      </c>
      <c r="M8">
        <v>1.1902447238665921</v>
      </c>
      <c r="N8">
        <v>0.13696717190639726</v>
      </c>
      <c r="O8">
        <v>600</v>
      </c>
      <c r="P8">
        <v>740</v>
      </c>
      <c r="Q8">
        <v>82037</v>
      </c>
      <c r="R8">
        <v>232</v>
      </c>
      <c r="S8">
        <v>0.9</v>
      </c>
      <c r="T8">
        <v>0.73171576774083757</v>
      </c>
      <c r="U8">
        <v>0.27100583990401389</v>
      </c>
      <c r="V8">
        <v>600</v>
      </c>
      <c r="W8">
        <v>740</v>
      </c>
      <c r="X8">
        <v>55528</v>
      </c>
      <c r="Y8">
        <v>232</v>
      </c>
      <c r="Z8">
        <v>0.9</v>
      </c>
      <c r="AA8">
        <v>1.3129603371606937</v>
      </c>
      <c r="AB8">
        <v>0.48628160635581247</v>
      </c>
      <c r="AC8">
        <v>600</v>
      </c>
      <c r="AD8">
        <v>740</v>
      </c>
      <c r="AE8">
        <v>12501</v>
      </c>
      <c r="AF8">
        <v>153</v>
      </c>
      <c r="AG8">
        <v>1</v>
      </c>
      <c r="AH8">
        <v>2.1251253730039061</v>
      </c>
      <c r="AI8">
        <v>2.0375493081711622</v>
      </c>
      <c r="AJ8">
        <v>600</v>
      </c>
      <c r="AK8">
        <v>740</v>
      </c>
      <c r="AL8">
        <v>15560</v>
      </c>
      <c r="AM8">
        <v>153</v>
      </c>
      <c r="AN8">
        <v>1</v>
      </c>
      <c r="AO8">
        <v>0.18740082654355433</v>
      </c>
      <c r="AP8">
        <v>0.17967806950362983</v>
      </c>
    </row>
    <row r="9" spans="1:42" x14ac:dyDescent="0.2">
      <c r="A9">
        <v>590</v>
      </c>
      <c r="B9">
        <v>740</v>
      </c>
      <c r="C9">
        <v>6969</v>
      </c>
      <c r="D9">
        <v>170</v>
      </c>
      <c r="E9">
        <v>2.6</v>
      </c>
      <c r="F9">
        <v>1.2198884199808258</v>
      </c>
      <c r="G9">
        <f>F9/8.69</f>
        <v>0.14037841426706857</v>
      </c>
      <c r="H9">
        <v>590</v>
      </c>
      <c r="I9">
        <v>740</v>
      </c>
      <c r="J9">
        <v>6969</v>
      </c>
      <c r="K9">
        <v>170</v>
      </c>
      <c r="L9">
        <v>2.6</v>
      </c>
      <c r="M9">
        <v>1.1350214766234867</v>
      </c>
      <c r="N9">
        <v>0.13061236785080402</v>
      </c>
      <c r="O9">
        <v>630</v>
      </c>
      <c r="P9">
        <v>700</v>
      </c>
      <c r="Q9">
        <v>34368</v>
      </c>
      <c r="R9">
        <v>232</v>
      </c>
      <c r="S9">
        <v>0.9</v>
      </c>
      <c r="T9">
        <v>1.6841126433377325</v>
      </c>
      <c r="U9">
        <v>0.62374542345841943</v>
      </c>
      <c r="V9">
        <v>630</v>
      </c>
      <c r="W9">
        <v>700</v>
      </c>
      <c r="X9">
        <v>75319</v>
      </c>
      <c r="Y9">
        <v>232</v>
      </c>
      <c r="Z9">
        <v>0.9</v>
      </c>
      <c r="AA9">
        <v>0.59374658617196929</v>
      </c>
      <c r="AB9">
        <v>0.21990614302665529</v>
      </c>
      <c r="AC9">
        <v>630</v>
      </c>
      <c r="AD9">
        <v>700</v>
      </c>
      <c r="AE9">
        <v>6083</v>
      </c>
      <c r="AF9">
        <v>153</v>
      </c>
      <c r="AG9">
        <v>1</v>
      </c>
      <c r="AH9">
        <v>1.150336200775264</v>
      </c>
      <c r="AI9">
        <v>1.9001742735289877</v>
      </c>
      <c r="AJ9">
        <v>630</v>
      </c>
      <c r="AK9">
        <v>700</v>
      </c>
      <c r="AL9">
        <v>12675</v>
      </c>
      <c r="AM9">
        <v>153</v>
      </c>
      <c r="AN9">
        <v>1</v>
      </c>
      <c r="AO9">
        <v>0.10144058207894745</v>
      </c>
      <c r="AP9">
        <v>0.16756386891790015</v>
      </c>
    </row>
    <row r="10" spans="1:42" x14ac:dyDescent="0.2">
      <c r="A10">
        <v>590</v>
      </c>
      <c r="B10">
        <v>740</v>
      </c>
      <c r="C10">
        <v>13201</v>
      </c>
      <c r="D10">
        <v>324</v>
      </c>
      <c r="E10">
        <v>2.6</v>
      </c>
      <c r="F10">
        <v>2.2405838771594198</v>
      </c>
      <c r="G10">
        <f t="shared" ref="G10:G21" si="0">F10/8.69</f>
        <v>0.25783473845332794</v>
      </c>
      <c r="H10">
        <v>590</v>
      </c>
      <c r="I10">
        <v>740</v>
      </c>
      <c r="J10">
        <v>13201</v>
      </c>
      <c r="K10">
        <v>324</v>
      </c>
      <c r="L10">
        <v>2.6</v>
      </c>
      <c r="M10">
        <v>1.1373769539386074</v>
      </c>
      <c r="N10">
        <v>0.13088342392849336</v>
      </c>
      <c r="O10">
        <v>590</v>
      </c>
      <c r="P10">
        <v>740</v>
      </c>
      <c r="Q10">
        <v>17300</v>
      </c>
      <c r="R10">
        <v>140</v>
      </c>
      <c r="S10">
        <v>2</v>
      </c>
      <c r="T10">
        <v>0.85476478379558363</v>
      </c>
      <c r="U10">
        <v>0.31657954955391981</v>
      </c>
      <c r="V10">
        <v>590</v>
      </c>
      <c r="W10">
        <v>740</v>
      </c>
      <c r="X10">
        <v>20676</v>
      </c>
      <c r="Y10">
        <v>140</v>
      </c>
      <c r="Z10">
        <v>2</v>
      </c>
      <c r="AA10">
        <v>0.83469854889573047</v>
      </c>
      <c r="AB10">
        <v>0.30914761070212238</v>
      </c>
      <c r="AC10">
        <v>590</v>
      </c>
      <c r="AD10">
        <v>740</v>
      </c>
      <c r="AE10">
        <v>4191</v>
      </c>
      <c r="AF10">
        <v>253</v>
      </c>
      <c r="AG10">
        <v>2</v>
      </c>
      <c r="AH10">
        <v>1.8595225589881395</v>
      </c>
      <c r="AI10">
        <v>1.763465254239174</v>
      </c>
      <c r="AJ10">
        <v>590</v>
      </c>
      <c r="AK10">
        <v>740</v>
      </c>
      <c r="AL10">
        <v>5831</v>
      </c>
      <c r="AM10">
        <v>253</v>
      </c>
      <c r="AN10">
        <v>2</v>
      </c>
      <c r="AO10">
        <v>0.16397906163916573</v>
      </c>
      <c r="AP10">
        <v>0.15550839984472434</v>
      </c>
    </row>
    <row r="11" spans="1:42" x14ac:dyDescent="0.2">
      <c r="A11">
        <v>590</v>
      </c>
      <c r="B11">
        <v>740</v>
      </c>
      <c r="C11">
        <v>6272</v>
      </c>
      <c r="D11">
        <v>452</v>
      </c>
      <c r="E11">
        <v>3.9</v>
      </c>
      <c r="F11">
        <v>0.5437855826661897</v>
      </c>
      <c r="G11">
        <f t="shared" si="0"/>
        <v>6.2576016417283054E-2</v>
      </c>
      <c r="H11">
        <v>590</v>
      </c>
      <c r="I11">
        <v>740</v>
      </c>
      <c r="J11">
        <v>6272</v>
      </c>
      <c r="K11">
        <v>452</v>
      </c>
      <c r="L11">
        <v>3.9</v>
      </c>
      <c r="M11">
        <v>1.0344401974537742</v>
      </c>
      <c r="N11">
        <v>0.11903799740549761</v>
      </c>
      <c r="O11">
        <v>600</v>
      </c>
      <c r="P11">
        <v>740</v>
      </c>
      <c r="Q11">
        <v>16989</v>
      </c>
      <c r="R11">
        <v>140</v>
      </c>
      <c r="S11">
        <v>2</v>
      </c>
      <c r="T11">
        <v>0.86402712526317782</v>
      </c>
      <c r="U11">
        <v>0.32001004639376956</v>
      </c>
      <c r="V11">
        <v>600</v>
      </c>
      <c r="W11">
        <v>740</v>
      </c>
      <c r="X11">
        <v>20280</v>
      </c>
      <c r="Y11">
        <v>140</v>
      </c>
      <c r="Z11">
        <v>2</v>
      </c>
      <c r="AA11">
        <v>0.84191095573979946</v>
      </c>
      <c r="AB11">
        <v>0.31181887249622198</v>
      </c>
      <c r="AC11">
        <v>600</v>
      </c>
      <c r="AD11">
        <v>740</v>
      </c>
      <c r="AE11">
        <v>3946</v>
      </c>
      <c r="AF11">
        <v>253</v>
      </c>
      <c r="AG11">
        <v>2</v>
      </c>
      <c r="AH11">
        <v>1.8905921438997619</v>
      </c>
      <c r="AI11">
        <v>1.7789922344454256</v>
      </c>
      <c r="AJ11">
        <v>600</v>
      </c>
      <c r="AK11">
        <v>740</v>
      </c>
      <c r="AL11">
        <v>5625</v>
      </c>
      <c r="AM11">
        <v>253</v>
      </c>
      <c r="AN11">
        <v>2</v>
      </c>
      <c r="AO11">
        <v>0.16671888394177795</v>
      </c>
      <c r="AP11">
        <v>0.15687762208513453</v>
      </c>
    </row>
    <row r="12" spans="1:42" x14ac:dyDescent="0.2">
      <c r="A12">
        <v>600</v>
      </c>
      <c r="B12">
        <v>740</v>
      </c>
      <c r="C12">
        <v>5943</v>
      </c>
      <c r="D12">
        <v>452</v>
      </c>
      <c r="E12">
        <v>3.9</v>
      </c>
      <c r="F12">
        <v>0.55186086951605207</v>
      </c>
      <c r="G12">
        <f t="shared" si="0"/>
        <v>6.3505278425322456E-2</v>
      </c>
      <c r="H12">
        <v>600</v>
      </c>
      <c r="I12">
        <v>740</v>
      </c>
      <c r="J12">
        <v>5943</v>
      </c>
      <c r="K12">
        <v>452</v>
      </c>
      <c r="L12">
        <v>3.9</v>
      </c>
      <c r="M12">
        <v>1.0469960012938342</v>
      </c>
      <c r="N12">
        <v>0.12048285400389347</v>
      </c>
      <c r="O12">
        <v>630</v>
      </c>
      <c r="P12">
        <v>700</v>
      </c>
      <c r="Q12">
        <v>7291</v>
      </c>
      <c r="R12">
        <v>140</v>
      </c>
      <c r="S12">
        <v>2</v>
      </c>
      <c r="T12">
        <v>1.2805461605970594</v>
      </c>
      <c r="U12">
        <v>0.47427635577668864</v>
      </c>
      <c r="V12">
        <v>630</v>
      </c>
      <c r="W12">
        <v>700</v>
      </c>
      <c r="X12">
        <v>16.253</v>
      </c>
      <c r="Y12">
        <v>140</v>
      </c>
      <c r="Z12">
        <v>2</v>
      </c>
      <c r="AA12">
        <v>4.2352462578133121</v>
      </c>
      <c r="AB12">
        <v>1.5686097251160414</v>
      </c>
      <c r="AC12">
        <v>630</v>
      </c>
      <c r="AD12">
        <v>700</v>
      </c>
      <c r="AE12">
        <v>1656</v>
      </c>
      <c r="AF12">
        <v>253</v>
      </c>
      <c r="AG12">
        <v>2</v>
      </c>
      <c r="AH12">
        <v>1.4771909604910531</v>
      </c>
      <c r="AI12">
        <v>1.7365212395382152</v>
      </c>
      <c r="AJ12">
        <v>630</v>
      </c>
      <c r="AK12">
        <v>700</v>
      </c>
      <c r="AL12">
        <v>4348</v>
      </c>
      <c r="AM12">
        <v>253</v>
      </c>
      <c r="AN12">
        <v>2</v>
      </c>
      <c r="AO12">
        <v>0.13026375312972249</v>
      </c>
      <c r="AP12">
        <v>0.15313238443899604</v>
      </c>
    </row>
    <row r="13" spans="1:42" x14ac:dyDescent="0.2">
      <c r="A13">
        <v>590</v>
      </c>
      <c r="B13">
        <v>740</v>
      </c>
      <c r="C13">
        <v>1827</v>
      </c>
      <c r="D13">
        <v>264</v>
      </c>
      <c r="E13">
        <v>5.2</v>
      </c>
      <c r="F13">
        <v>0.14902745480012139</v>
      </c>
      <c r="G13">
        <f t="shared" si="0"/>
        <v>1.7149304349841358E-2</v>
      </c>
      <c r="H13">
        <v>590</v>
      </c>
      <c r="I13">
        <v>740</v>
      </c>
      <c r="J13">
        <v>1827</v>
      </c>
      <c r="K13">
        <v>264</v>
      </c>
      <c r="L13">
        <v>5.2</v>
      </c>
      <c r="M13">
        <v>0.90961618596001159</v>
      </c>
      <c r="N13">
        <v>0.10467389942002435</v>
      </c>
      <c r="O13">
        <v>590</v>
      </c>
      <c r="P13">
        <v>740</v>
      </c>
      <c r="Q13">
        <v>16405</v>
      </c>
      <c r="R13">
        <v>133</v>
      </c>
      <c r="S13">
        <v>2</v>
      </c>
      <c r="T13">
        <v>0.85567830476162499</v>
      </c>
      <c r="U13">
        <v>0.31691789065245368</v>
      </c>
      <c r="V13">
        <v>590</v>
      </c>
      <c r="W13">
        <v>740</v>
      </c>
      <c r="X13">
        <v>20156</v>
      </c>
      <c r="Y13">
        <v>133</v>
      </c>
      <c r="Z13">
        <v>2</v>
      </c>
      <c r="AA13">
        <v>0.82178769127515239</v>
      </c>
      <c r="AB13">
        <v>0.30436581158338977</v>
      </c>
      <c r="AC13">
        <v>590</v>
      </c>
      <c r="AD13">
        <v>740</v>
      </c>
      <c r="AE13">
        <v>4148</v>
      </c>
      <c r="AF13">
        <v>245</v>
      </c>
      <c r="AG13">
        <v>2</v>
      </c>
      <c r="AH13">
        <v>1.8486134518465291</v>
      </c>
      <c r="AI13">
        <v>1.7707453838010319</v>
      </c>
      <c r="AJ13">
        <v>590</v>
      </c>
      <c r="AK13">
        <v>740</v>
      </c>
      <c r="AL13">
        <v>5565</v>
      </c>
      <c r="AM13">
        <v>245</v>
      </c>
      <c r="AN13">
        <v>2</v>
      </c>
      <c r="AO13">
        <v>0.16301705924572568</v>
      </c>
      <c r="AP13">
        <v>0.15615038657857425</v>
      </c>
    </row>
    <row r="14" spans="1:42" x14ac:dyDescent="0.2">
      <c r="A14">
        <v>600</v>
      </c>
      <c r="B14">
        <v>740</v>
      </c>
      <c r="C14">
        <v>1723</v>
      </c>
      <c r="D14">
        <v>264</v>
      </c>
      <c r="E14">
        <v>5.2</v>
      </c>
      <c r="F14">
        <v>0.15149154026181555</v>
      </c>
      <c r="G14">
        <f t="shared" si="0"/>
        <v>1.743285848812607E-2</v>
      </c>
      <c r="H14">
        <v>600</v>
      </c>
      <c r="I14">
        <v>740</v>
      </c>
      <c r="J14">
        <v>1723</v>
      </c>
      <c r="K14">
        <v>264</v>
      </c>
      <c r="L14">
        <v>5.2</v>
      </c>
      <c r="M14">
        <v>0.91994209583355413</v>
      </c>
      <c r="N14">
        <v>0.10586215141928126</v>
      </c>
      <c r="O14">
        <v>600</v>
      </c>
      <c r="P14">
        <v>740</v>
      </c>
      <c r="Q14">
        <v>16346</v>
      </c>
      <c r="R14">
        <v>133</v>
      </c>
      <c r="S14">
        <v>2</v>
      </c>
      <c r="T14">
        <v>0.85767190214746414</v>
      </c>
      <c r="U14">
        <v>0.31765626005461634</v>
      </c>
      <c r="V14">
        <v>600</v>
      </c>
      <c r="W14">
        <v>740</v>
      </c>
      <c r="X14">
        <v>19777</v>
      </c>
      <c r="Y14">
        <v>133</v>
      </c>
      <c r="Z14">
        <v>2</v>
      </c>
      <c r="AA14">
        <v>0.82882206593329422</v>
      </c>
      <c r="AB14">
        <v>0.3069711355308497</v>
      </c>
      <c r="AC14">
        <v>600</v>
      </c>
      <c r="AD14">
        <v>740</v>
      </c>
      <c r="AE14">
        <v>3921</v>
      </c>
      <c r="AF14">
        <v>245</v>
      </c>
      <c r="AG14">
        <v>2</v>
      </c>
      <c r="AH14">
        <v>1.8777043382844623</v>
      </c>
      <c r="AI14">
        <v>1.7850070472927944</v>
      </c>
      <c r="AJ14">
        <v>600</v>
      </c>
      <c r="AK14">
        <v>740</v>
      </c>
      <c r="AL14">
        <v>5382</v>
      </c>
      <c r="AM14">
        <v>245</v>
      </c>
      <c r="AN14">
        <v>2</v>
      </c>
      <c r="AO14">
        <v>0.16558239314677797</v>
      </c>
      <c r="AP14">
        <v>0.15740802886179844</v>
      </c>
    </row>
    <row r="15" spans="1:42" x14ac:dyDescent="0.2">
      <c r="A15">
        <v>630</v>
      </c>
      <c r="B15">
        <v>700</v>
      </c>
      <c r="C15">
        <v>1204</v>
      </c>
      <c r="D15">
        <v>264</v>
      </c>
      <c r="E15">
        <v>5.2</v>
      </c>
      <c r="F15">
        <v>0.3163294610382012</v>
      </c>
      <c r="G15">
        <f t="shared" si="0"/>
        <v>3.6401549026260208E-2</v>
      </c>
      <c r="H15">
        <v>630</v>
      </c>
      <c r="I15">
        <v>700</v>
      </c>
      <c r="J15">
        <v>1204</v>
      </c>
      <c r="K15">
        <v>264</v>
      </c>
      <c r="L15">
        <v>5.2</v>
      </c>
      <c r="M15">
        <v>0.92301338619748141</v>
      </c>
      <c r="N15">
        <v>0.10621557953941098</v>
      </c>
      <c r="O15">
        <v>630</v>
      </c>
      <c r="P15">
        <v>700</v>
      </c>
      <c r="Q15">
        <v>6500</v>
      </c>
      <c r="R15">
        <v>133</v>
      </c>
      <c r="S15">
        <v>2</v>
      </c>
      <c r="T15">
        <v>1.3123188017365883</v>
      </c>
      <c r="U15">
        <v>0.48604400064318082</v>
      </c>
      <c r="V15">
        <v>630</v>
      </c>
      <c r="W15">
        <v>700</v>
      </c>
      <c r="X15">
        <v>15636</v>
      </c>
      <c r="Y15">
        <v>133</v>
      </c>
      <c r="Z15">
        <v>2</v>
      </c>
      <c r="AA15">
        <v>0.7750704232269543</v>
      </c>
      <c r="AB15">
        <v>0.28706311971368675</v>
      </c>
      <c r="AC15">
        <v>630</v>
      </c>
      <c r="AD15">
        <v>700</v>
      </c>
      <c r="AE15">
        <v>2098</v>
      </c>
      <c r="AF15">
        <v>245</v>
      </c>
      <c r="AG15">
        <v>2</v>
      </c>
      <c r="AH15">
        <v>1.3428355040195745</v>
      </c>
      <c r="AI15">
        <v>1.7371764388045658</v>
      </c>
      <c r="AJ15">
        <v>630</v>
      </c>
      <c r="AK15">
        <v>700</v>
      </c>
      <c r="AL15">
        <v>4205</v>
      </c>
      <c r="AM15">
        <v>245</v>
      </c>
      <c r="AN15">
        <v>2</v>
      </c>
      <c r="AO15">
        <v>0.1184158292786221</v>
      </c>
      <c r="AP15">
        <v>0.15319016215207812</v>
      </c>
    </row>
    <row r="16" spans="1:42" x14ac:dyDescent="0.2">
      <c r="A16">
        <v>590</v>
      </c>
      <c r="B16">
        <v>740</v>
      </c>
      <c r="C16">
        <v>2651</v>
      </c>
      <c r="D16">
        <v>803</v>
      </c>
      <c r="E16">
        <v>6</v>
      </c>
      <c r="F16">
        <v>0.57604050564336429</v>
      </c>
      <c r="G16">
        <f t="shared" si="0"/>
        <v>6.6287745183356075E-2</v>
      </c>
      <c r="H16">
        <v>590</v>
      </c>
      <c r="I16">
        <v>740</v>
      </c>
      <c r="J16">
        <v>2651</v>
      </c>
      <c r="K16">
        <v>803</v>
      </c>
      <c r="L16">
        <v>6</v>
      </c>
      <c r="M16">
        <v>0.91169143762361138</v>
      </c>
      <c r="N16">
        <v>0.10491270858729705</v>
      </c>
      <c r="O16">
        <v>590</v>
      </c>
      <c r="P16">
        <v>740</v>
      </c>
      <c r="Q16">
        <v>15897</v>
      </c>
      <c r="R16">
        <v>247</v>
      </c>
      <c r="S16">
        <v>3.2</v>
      </c>
      <c r="T16">
        <v>0.73807875303790693</v>
      </c>
      <c r="U16">
        <v>0.2733625011251507</v>
      </c>
      <c r="V16">
        <v>590</v>
      </c>
      <c r="W16">
        <v>740</v>
      </c>
      <c r="X16">
        <v>20322</v>
      </c>
      <c r="Y16">
        <v>247</v>
      </c>
      <c r="Z16">
        <v>3.2</v>
      </c>
      <c r="AA16">
        <v>0.70450405299773544</v>
      </c>
      <c r="AB16">
        <v>0.26092742703619831</v>
      </c>
      <c r="AC16">
        <v>590</v>
      </c>
      <c r="AD16">
        <v>740</v>
      </c>
      <c r="AE16">
        <v>3725</v>
      </c>
      <c r="AF16">
        <v>392</v>
      </c>
      <c r="AG16">
        <v>2.4</v>
      </c>
      <c r="AH16">
        <v>1.7811626499892419</v>
      </c>
      <c r="AI16">
        <v>1.7105178476212057</v>
      </c>
      <c r="AJ16">
        <v>590</v>
      </c>
      <c r="AK16">
        <v>740</v>
      </c>
      <c r="AL16">
        <v>5067</v>
      </c>
      <c r="AM16">
        <v>392</v>
      </c>
      <c r="AN16">
        <v>2.4</v>
      </c>
      <c r="AO16">
        <v>0.15706901675390139</v>
      </c>
      <c r="AP16">
        <v>0.15083931636871303</v>
      </c>
    </row>
    <row r="17" spans="1:42" x14ac:dyDescent="0.2">
      <c r="A17">
        <v>600</v>
      </c>
      <c r="B17">
        <v>740</v>
      </c>
      <c r="C17">
        <v>2493</v>
      </c>
      <c r="D17">
        <v>803</v>
      </c>
      <c r="E17">
        <v>6</v>
      </c>
      <c r="F17">
        <v>0.57912795279922891</v>
      </c>
      <c r="G17">
        <f t="shared" si="0"/>
        <v>6.6643032543064321E-2</v>
      </c>
      <c r="H17">
        <v>600</v>
      </c>
      <c r="I17">
        <v>740</v>
      </c>
      <c r="J17">
        <v>2493</v>
      </c>
      <c r="K17">
        <v>803</v>
      </c>
      <c r="L17">
        <v>6</v>
      </c>
      <c r="M17">
        <v>0.92111419365183789</v>
      </c>
      <c r="N17">
        <v>0.10599703033968216</v>
      </c>
      <c r="O17">
        <v>600</v>
      </c>
      <c r="P17">
        <v>740</v>
      </c>
      <c r="Q17">
        <v>15853</v>
      </c>
      <c r="R17">
        <v>247</v>
      </c>
      <c r="S17">
        <v>3.2</v>
      </c>
      <c r="T17">
        <v>0.73906497247885206</v>
      </c>
      <c r="U17">
        <v>0.27372776758476003</v>
      </c>
      <c r="V17">
        <v>600</v>
      </c>
      <c r="W17">
        <v>740</v>
      </c>
      <c r="X17">
        <v>19844</v>
      </c>
      <c r="Y17">
        <v>247</v>
      </c>
      <c r="Z17">
        <v>3.2</v>
      </c>
      <c r="AA17">
        <v>0.71040678321801187</v>
      </c>
      <c r="AB17">
        <v>0.26311362341407846</v>
      </c>
      <c r="AC17">
        <v>600</v>
      </c>
      <c r="AD17">
        <v>740</v>
      </c>
      <c r="AE17">
        <v>3342</v>
      </c>
      <c r="AF17">
        <v>392</v>
      </c>
      <c r="AG17">
        <v>2.4</v>
      </c>
      <c r="AH17">
        <v>1.8271625094065778</v>
      </c>
      <c r="AI17">
        <v>1.7248223453517546</v>
      </c>
      <c r="AJ17">
        <v>600</v>
      </c>
      <c r="AK17">
        <v>740</v>
      </c>
      <c r="AL17">
        <v>4872</v>
      </c>
      <c r="AM17">
        <v>392</v>
      </c>
      <c r="AN17">
        <v>2.4</v>
      </c>
      <c r="AO17">
        <v>0.16112544174661181</v>
      </c>
      <c r="AP17">
        <v>0.15210073592167148</v>
      </c>
    </row>
    <row r="18" spans="1:42" x14ac:dyDescent="0.2">
      <c r="A18">
        <v>630</v>
      </c>
      <c r="B18">
        <v>700</v>
      </c>
      <c r="C18">
        <v>1593</v>
      </c>
      <c r="D18">
        <v>803</v>
      </c>
      <c r="E18">
        <v>6</v>
      </c>
      <c r="F18">
        <v>0.7179676312438561</v>
      </c>
      <c r="G18">
        <f t="shared" si="0"/>
        <v>8.2619980580420735E-2</v>
      </c>
      <c r="H18">
        <v>630</v>
      </c>
      <c r="I18">
        <v>700</v>
      </c>
      <c r="J18">
        <v>1593</v>
      </c>
      <c r="K18">
        <v>803</v>
      </c>
      <c r="L18">
        <v>6</v>
      </c>
      <c r="M18">
        <v>0.93868434915445542</v>
      </c>
      <c r="N18">
        <v>0.10801891244585218</v>
      </c>
      <c r="O18">
        <v>630</v>
      </c>
      <c r="P18">
        <v>700</v>
      </c>
      <c r="Q18">
        <v>5594</v>
      </c>
      <c r="R18">
        <v>247</v>
      </c>
      <c r="S18">
        <v>3.2</v>
      </c>
      <c r="T18">
        <v>1.0605577848032033</v>
      </c>
      <c r="U18">
        <v>0.39279917955674193</v>
      </c>
      <c r="V18">
        <v>630</v>
      </c>
      <c r="W18">
        <v>700</v>
      </c>
      <c r="X18">
        <v>15151</v>
      </c>
      <c r="Y18">
        <v>247</v>
      </c>
      <c r="Z18">
        <v>3.2</v>
      </c>
      <c r="AA18">
        <v>0.68771559500210422</v>
      </c>
      <c r="AB18">
        <v>0.25470947963040896</v>
      </c>
      <c r="AC18">
        <v>630</v>
      </c>
      <c r="AD18">
        <v>700</v>
      </c>
      <c r="AE18">
        <v>1613</v>
      </c>
      <c r="AF18">
        <v>392</v>
      </c>
      <c r="AG18">
        <v>2.4</v>
      </c>
      <c r="AH18">
        <v>1.4244016004576145</v>
      </c>
      <c r="AI18">
        <v>1.6985967029214442</v>
      </c>
      <c r="AJ18">
        <v>630</v>
      </c>
      <c r="AK18">
        <v>700</v>
      </c>
      <c r="AL18">
        <v>3684</v>
      </c>
      <c r="AM18">
        <v>392</v>
      </c>
      <c r="AN18">
        <v>2.4</v>
      </c>
      <c r="AO18">
        <v>0.12560860674229404</v>
      </c>
      <c r="AP18">
        <v>0.14978806904069172</v>
      </c>
    </row>
    <row r="19" spans="1:42" x14ac:dyDescent="0.2">
      <c r="A19">
        <v>590</v>
      </c>
      <c r="B19">
        <v>740</v>
      </c>
      <c r="C19">
        <v>1761</v>
      </c>
      <c r="D19">
        <v>531</v>
      </c>
      <c r="E19">
        <v>6</v>
      </c>
      <c r="F19">
        <v>0.51596173896219277</v>
      </c>
      <c r="G19">
        <f t="shared" si="0"/>
        <v>5.9374193206236228E-2</v>
      </c>
      <c r="H19">
        <v>590</v>
      </c>
      <c r="I19">
        <v>740</v>
      </c>
      <c r="J19">
        <v>1761</v>
      </c>
      <c r="K19">
        <v>531</v>
      </c>
      <c r="L19">
        <v>6</v>
      </c>
      <c r="M19">
        <v>0.91093517129623958</v>
      </c>
      <c r="N19">
        <v>0.10482568139197233</v>
      </c>
      <c r="O19">
        <v>590</v>
      </c>
      <c r="P19">
        <v>740</v>
      </c>
      <c r="Q19">
        <v>8463</v>
      </c>
      <c r="R19">
        <v>132</v>
      </c>
      <c r="S19">
        <v>3.2</v>
      </c>
      <c r="T19">
        <v>0.73927884054801141</v>
      </c>
      <c r="U19">
        <v>0.27380697798074494</v>
      </c>
      <c r="V19">
        <v>590</v>
      </c>
      <c r="W19">
        <v>740</v>
      </c>
      <c r="X19">
        <v>10714</v>
      </c>
      <c r="Y19">
        <v>132</v>
      </c>
      <c r="Z19">
        <v>3.2</v>
      </c>
      <c r="AA19">
        <v>0.70874353446297</v>
      </c>
      <c r="AB19">
        <v>0.26249760535665556</v>
      </c>
      <c r="AC19">
        <v>590</v>
      </c>
      <c r="AD19">
        <v>740</v>
      </c>
      <c r="AE19">
        <v>3564</v>
      </c>
      <c r="AF19">
        <v>445</v>
      </c>
      <c r="AG19">
        <v>2.4</v>
      </c>
      <c r="AH19">
        <v>1.8524109414974064</v>
      </c>
      <c r="AI19">
        <v>1.7123384886199611</v>
      </c>
      <c r="AJ19">
        <v>590</v>
      </c>
      <c r="AK19">
        <v>740</v>
      </c>
      <c r="AL19">
        <v>5727</v>
      </c>
      <c r="AM19">
        <v>445</v>
      </c>
      <c r="AN19">
        <v>2.4</v>
      </c>
      <c r="AO19">
        <v>0.1633519348763145</v>
      </c>
      <c r="AP19">
        <v>0.15099986672133694</v>
      </c>
    </row>
    <row r="20" spans="1:42" x14ac:dyDescent="0.2">
      <c r="A20">
        <v>600</v>
      </c>
      <c r="B20">
        <v>740</v>
      </c>
      <c r="C20">
        <v>1616</v>
      </c>
      <c r="D20">
        <v>531</v>
      </c>
      <c r="E20">
        <v>6</v>
      </c>
      <c r="F20">
        <v>0.51662627142413908</v>
      </c>
      <c r="G20">
        <f t="shared" si="0"/>
        <v>5.9450664145470553E-2</v>
      </c>
      <c r="H20">
        <v>600</v>
      </c>
      <c r="I20">
        <v>740</v>
      </c>
      <c r="J20">
        <v>1616</v>
      </c>
      <c r="K20">
        <v>531</v>
      </c>
      <c r="L20">
        <v>6</v>
      </c>
      <c r="M20">
        <v>0.92443755451025478</v>
      </c>
      <c r="N20">
        <v>0.10637946542120309</v>
      </c>
      <c r="O20">
        <v>600</v>
      </c>
      <c r="P20">
        <v>740</v>
      </c>
      <c r="Q20">
        <v>8696</v>
      </c>
      <c r="R20">
        <v>132</v>
      </c>
      <c r="S20">
        <v>3.2</v>
      </c>
      <c r="T20">
        <v>0.73091158980713722</v>
      </c>
      <c r="U20">
        <v>0.27070799622486563</v>
      </c>
      <c r="V20">
        <v>600</v>
      </c>
      <c r="W20">
        <v>740</v>
      </c>
      <c r="X20">
        <v>10447</v>
      </c>
      <c r="Y20">
        <v>132</v>
      </c>
      <c r="Z20">
        <v>3.2</v>
      </c>
      <c r="AA20">
        <v>0.71509441904048321</v>
      </c>
      <c r="AB20">
        <v>0.26484978482980859</v>
      </c>
      <c r="AC20">
        <v>600</v>
      </c>
      <c r="AD20">
        <v>740</v>
      </c>
      <c r="AE20">
        <v>3832</v>
      </c>
      <c r="AF20">
        <v>445</v>
      </c>
      <c r="AG20">
        <v>2.4</v>
      </c>
      <c r="AH20">
        <v>1.8229937617859437</v>
      </c>
      <c r="AI20">
        <v>1.7270669630657913</v>
      </c>
      <c r="AJ20">
        <v>600</v>
      </c>
      <c r="AK20">
        <v>740</v>
      </c>
      <c r="AL20">
        <v>5501</v>
      </c>
      <c r="AM20">
        <v>445</v>
      </c>
      <c r="AN20">
        <v>2.4</v>
      </c>
      <c r="AO20">
        <v>0.16075782731798446</v>
      </c>
      <c r="AP20">
        <v>0.15229867399169236</v>
      </c>
    </row>
    <row r="21" spans="1:42" x14ac:dyDescent="0.2">
      <c r="A21">
        <v>630</v>
      </c>
      <c r="B21">
        <v>700</v>
      </c>
      <c r="C21">
        <v>1014</v>
      </c>
      <c r="D21">
        <v>531</v>
      </c>
      <c r="E21">
        <v>6</v>
      </c>
      <c r="F21">
        <v>0.66817523795384715</v>
      </c>
      <c r="G21">
        <f t="shared" si="0"/>
        <v>7.6890130949809801E-2</v>
      </c>
      <c r="H21">
        <v>630</v>
      </c>
      <c r="I21">
        <v>700</v>
      </c>
      <c r="J21">
        <v>1014</v>
      </c>
      <c r="K21">
        <v>531</v>
      </c>
      <c r="L21">
        <v>6</v>
      </c>
      <c r="M21">
        <v>0.94503825893744631</v>
      </c>
      <c r="N21">
        <v>0.10875008733457381</v>
      </c>
      <c r="O21">
        <v>630</v>
      </c>
      <c r="P21">
        <v>700</v>
      </c>
      <c r="Q21">
        <v>2511</v>
      </c>
      <c r="R21">
        <v>132</v>
      </c>
      <c r="S21">
        <v>3.2</v>
      </c>
      <c r="T21">
        <v>1.1150662903943458</v>
      </c>
      <c r="U21">
        <v>0.41298751496086877</v>
      </c>
      <c r="V21">
        <v>630</v>
      </c>
      <c r="W21">
        <v>700</v>
      </c>
      <c r="X21">
        <v>7901</v>
      </c>
      <c r="Y21">
        <v>132</v>
      </c>
      <c r="Z21">
        <v>3.2</v>
      </c>
      <c r="AA21">
        <v>0.69536897158626121</v>
      </c>
      <c r="AB21">
        <v>0.25754406355046711</v>
      </c>
      <c r="AC21">
        <v>630</v>
      </c>
      <c r="AD21">
        <v>700</v>
      </c>
      <c r="AE21">
        <v>2000</v>
      </c>
      <c r="AF21">
        <v>445</v>
      </c>
      <c r="AG21">
        <v>2.4</v>
      </c>
      <c r="AH21">
        <v>1.3876353511262405</v>
      </c>
      <c r="AI21">
        <v>1.6959243973657456</v>
      </c>
      <c r="AJ21">
        <v>630</v>
      </c>
      <c r="AK21">
        <v>700</v>
      </c>
      <c r="AL21">
        <v>4209</v>
      </c>
      <c r="AM21">
        <v>445</v>
      </c>
      <c r="AN21">
        <v>2.4</v>
      </c>
      <c r="AO21">
        <v>0.12236643307991539</v>
      </c>
      <c r="AP21">
        <v>0.14955241599345201</v>
      </c>
    </row>
    <row r="22" spans="1:42" x14ac:dyDescent="0.2">
      <c r="O22">
        <v>590</v>
      </c>
      <c r="P22">
        <v>740</v>
      </c>
      <c r="Q22">
        <v>4633</v>
      </c>
      <c r="R22">
        <v>133</v>
      </c>
      <c r="S22">
        <v>4.5</v>
      </c>
      <c r="T22">
        <v>0.66127533777601533</v>
      </c>
      <c r="U22">
        <v>0.24491679176889455</v>
      </c>
      <c r="V22">
        <v>590</v>
      </c>
      <c r="W22">
        <v>740</v>
      </c>
      <c r="X22">
        <v>6209</v>
      </c>
      <c r="Y22">
        <v>133</v>
      </c>
      <c r="Z22">
        <v>4.5</v>
      </c>
      <c r="AA22">
        <v>0.62690629623032457</v>
      </c>
      <c r="AB22">
        <v>0.23218751712234242</v>
      </c>
      <c r="AC22">
        <v>590</v>
      </c>
      <c r="AD22">
        <v>740</v>
      </c>
      <c r="AE22">
        <v>1658</v>
      </c>
      <c r="AF22">
        <v>603</v>
      </c>
      <c r="AG22">
        <v>3.4</v>
      </c>
      <c r="AH22">
        <v>1.6220298077039261</v>
      </c>
      <c r="AI22">
        <v>1.553386438903045</v>
      </c>
      <c r="AJ22">
        <v>590</v>
      </c>
      <c r="AK22">
        <v>740</v>
      </c>
      <c r="AL22">
        <v>2404</v>
      </c>
      <c r="AM22">
        <v>603</v>
      </c>
      <c r="AN22">
        <v>3.4</v>
      </c>
      <c r="AO22">
        <v>0.14303613824549613</v>
      </c>
      <c r="AP22">
        <v>0.13698293112019796</v>
      </c>
    </row>
    <row r="23" spans="1:42" x14ac:dyDescent="0.2">
      <c r="A23">
        <v>590</v>
      </c>
      <c r="B23">
        <v>740</v>
      </c>
      <c r="C23">
        <v>3482</v>
      </c>
      <c r="D23" s="3">
        <v>897.21</v>
      </c>
      <c r="E23">
        <v>1.3</v>
      </c>
      <c r="F23">
        <v>4.0833952595639786</v>
      </c>
      <c r="G23">
        <v>0.46989588717652231</v>
      </c>
      <c r="O23">
        <v>600</v>
      </c>
      <c r="P23">
        <v>740</v>
      </c>
      <c r="Q23">
        <v>4549</v>
      </c>
      <c r="R23">
        <v>133</v>
      </c>
      <c r="S23">
        <v>4.5</v>
      </c>
      <c r="T23">
        <v>0.66542676781675214</v>
      </c>
      <c r="U23">
        <v>0.24645435845064892</v>
      </c>
      <c r="V23">
        <v>600</v>
      </c>
      <c r="W23">
        <v>740</v>
      </c>
      <c r="X23">
        <v>6018</v>
      </c>
      <c r="Y23">
        <v>133</v>
      </c>
      <c r="Z23">
        <v>4.5</v>
      </c>
      <c r="AA23">
        <v>0.63275768895502205</v>
      </c>
      <c r="AB23">
        <v>0.23435469961297112</v>
      </c>
      <c r="AC23">
        <v>600</v>
      </c>
      <c r="AD23">
        <v>740</v>
      </c>
      <c r="AE23">
        <v>1295</v>
      </c>
      <c r="AF23">
        <v>603</v>
      </c>
      <c r="AG23">
        <v>3.4</v>
      </c>
      <c r="AH23">
        <v>1.6952661888031224</v>
      </c>
      <c r="AI23">
        <v>1.5689397394384543</v>
      </c>
      <c r="AJ23">
        <v>600</v>
      </c>
      <c r="AK23">
        <v>740</v>
      </c>
      <c r="AL23">
        <v>2269</v>
      </c>
      <c r="AM23">
        <v>603</v>
      </c>
      <c r="AN23">
        <v>3.4</v>
      </c>
      <c r="AO23">
        <v>0.14949437291032824</v>
      </c>
      <c r="AP23">
        <v>0.13835447437728873</v>
      </c>
    </row>
    <row r="24" spans="1:42" x14ac:dyDescent="0.2">
      <c r="A24">
        <v>600</v>
      </c>
      <c r="B24">
        <v>740</v>
      </c>
      <c r="C24">
        <v>3339</v>
      </c>
      <c r="D24" s="3">
        <v>897.21</v>
      </c>
      <c r="E24">
        <v>1.3</v>
      </c>
      <c r="F24">
        <v>4.1118736291817797</v>
      </c>
      <c r="G24">
        <v>0.47317302982529114</v>
      </c>
      <c r="O24">
        <v>630</v>
      </c>
      <c r="P24">
        <v>700</v>
      </c>
      <c r="Q24">
        <v>1522</v>
      </c>
      <c r="R24">
        <v>133</v>
      </c>
      <c r="S24">
        <v>4.5</v>
      </c>
      <c r="T24">
        <v>0.90587011055058242</v>
      </c>
      <c r="U24">
        <v>0.33550744835206753</v>
      </c>
      <c r="V24">
        <v>630</v>
      </c>
      <c r="W24">
        <v>700</v>
      </c>
      <c r="X24">
        <v>4568</v>
      </c>
      <c r="Y24">
        <v>133</v>
      </c>
      <c r="Z24">
        <v>4.5</v>
      </c>
      <c r="AA24">
        <v>0.61792047771798986</v>
      </c>
      <c r="AB24">
        <v>0.22885943619184809</v>
      </c>
      <c r="AC24">
        <v>630</v>
      </c>
      <c r="AD24">
        <v>700</v>
      </c>
      <c r="AE24">
        <v>554</v>
      </c>
      <c r="AF24">
        <v>603</v>
      </c>
      <c r="AG24">
        <v>3.4</v>
      </c>
      <c r="AH24">
        <v>1.4464431170440892</v>
      </c>
      <c r="AI24">
        <v>1.5789783936722652</v>
      </c>
      <c r="AJ24">
        <v>630</v>
      </c>
      <c r="AK24">
        <v>700</v>
      </c>
      <c r="AL24">
        <v>1557</v>
      </c>
      <c r="AM24">
        <v>603</v>
      </c>
      <c r="AN24">
        <v>3.4</v>
      </c>
      <c r="AO24">
        <v>0.12755230309030768</v>
      </c>
      <c r="AP24">
        <v>0.13923971725504986</v>
      </c>
    </row>
    <row r="25" spans="1:42" x14ac:dyDescent="0.2">
      <c r="A25">
        <v>630</v>
      </c>
      <c r="B25">
        <v>700</v>
      </c>
      <c r="C25">
        <v>2520</v>
      </c>
      <c r="D25" s="3">
        <v>897.21</v>
      </c>
      <c r="E25">
        <v>1.3</v>
      </c>
      <c r="F25">
        <v>4.0649240190874689</v>
      </c>
      <c r="G25">
        <v>0.46777031289844295</v>
      </c>
      <c r="O25">
        <v>590</v>
      </c>
      <c r="P25">
        <v>740</v>
      </c>
      <c r="Q25">
        <v>6215</v>
      </c>
      <c r="R25">
        <v>166</v>
      </c>
      <c r="S25">
        <v>4.5</v>
      </c>
      <c r="T25">
        <v>0.64524811401895432</v>
      </c>
      <c r="U25">
        <v>0.23898078296998307</v>
      </c>
      <c r="V25">
        <v>590</v>
      </c>
      <c r="W25">
        <v>740</v>
      </c>
      <c r="X25">
        <v>7941</v>
      </c>
      <c r="Y25">
        <v>166</v>
      </c>
      <c r="Z25">
        <v>4.5</v>
      </c>
      <c r="AA25">
        <v>0.62148391493949429</v>
      </c>
      <c r="AB25">
        <v>0.23017922775536823</v>
      </c>
      <c r="AC25">
        <v>590</v>
      </c>
      <c r="AD25">
        <v>740</v>
      </c>
      <c r="AE25">
        <v>1217</v>
      </c>
      <c r="AF25">
        <v>439</v>
      </c>
      <c r="AG25">
        <v>3.4</v>
      </c>
      <c r="AH25">
        <v>1.6196196469814599</v>
      </c>
      <c r="AI25">
        <v>1.5428516910309367</v>
      </c>
      <c r="AJ25">
        <v>590</v>
      </c>
      <c r="AK25">
        <v>740</v>
      </c>
      <c r="AL25">
        <v>1814</v>
      </c>
      <c r="AM25">
        <v>439</v>
      </c>
      <c r="AN25">
        <v>3.4</v>
      </c>
      <c r="AO25">
        <v>0.14282360202658376</v>
      </c>
      <c r="AP25">
        <v>0.1360539410080191</v>
      </c>
    </row>
    <row r="26" spans="1:42" x14ac:dyDescent="0.2">
      <c r="A26">
        <v>590</v>
      </c>
      <c r="B26">
        <v>740</v>
      </c>
      <c r="C26">
        <v>41030</v>
      </c>
      <c r="D26">
        <v>243</v>
      </c>
      <c r="E26">
        <v>1.3</v>
      </c>
      <c r="F26">
        <v>1.1811431764052511</v>
      </c>
      <c r="G26">
        <v>0.13591981316516125</v>
      </c>
      <c r="O26">
        <v>600</v>
      </c>
      <c r="P26">
        <v>740</v>
      </c>
      <c r="Q26">
        <v>6255</v>
      </c>
      <c r="R26">
        <v>166</v>
      </c>
      <c r="S26">
        <v>4.5</v>
      </c>
      <c r="T26">
        <v>0.64390785218727997</v>
      </c>
      <c r="U26">
        <v>0.23848438969899258</v>
      </c>
      <c r="V26">
        <v>600</v>
      </c>
      <c r="W26">
        <v>740</v>
      </c>
      <c r="X26">
        <v>7726</v>
      </c>
      <c r="Y26">
        <v>166</v>
      </c>
      <c r="Z26">
        <v>4.5</v>
      </c>
      <c r="AA26">
        <v>0.62649154565087328</v>
      </c>
      <c r="AB26">
        <v>0.23203390579661973</v>
      </c>
      <c r="AC26">
        <v>600</v>
      </c>
      <c r="AD26">
        <v>740</v>
      </c>
      <c r="AE26">
        <v>1037</v>
      </c>
      <c r="AF26">
        <v>439</v>
      </c>
      <c r="AG26">
        <v>3.4</v>
      </c>
      <c r="AH26">
        <v>1.6672546941529074</v>
      </c>
      <c r="AI26">
        <v>1.5551815378167917</v>
      </c>
      <c r="AJ26">
        <v>600</v>
      </c>
      <c r="AK26">
        <v>740</v>
      </c>
      <c r="AL26">
        <v>1731</v>
      </c>
      <c r="AM26">
        <v>439</v>
      </c>
      <c r="AN26">
        <v>3.4</v>
      </c>
      <c r="AO26">
        <v>0.14702422347027402</v>
      </c>
      <c r="AP26">
        <v>0.13714122908437318</v>
      </c>
    </row>
    <row r="27" spans="1:42" x14ac:dyDescent="0.2">
      <c r="A27">
        <v>590</v>
      </c>
      <c r="B27">
        <v>740</v>
      </c>
      <c r="C27">
        <v>15685</v>
      </c>
      <c r="D27">
        <v>94</v>
      </c>
      <c r="E27">
        <v>1.3</v>
      </c>
      <c r="F27">
        <v>1.1902447238665921</v>
      </c>
      <c r="G27">
        <v>0.13696717190639726</v>
      </c>
      <c r="O27">
        <v>630</v>
      </c>
      <c r="P27">
        <v>700</v>
      </c>
      <c r="Q27">
        <v>1510</v>
      </c>
      <c r="R27">
        <v>166</v>
      </c>
      <c r="S27">
        <v>4.5</v>
      </c>
      <c r="T27">
        <v>0.95688220458566164</v>
      </c>
      <c r="U27">
        <v>0.35440081651320798</v>
      </c>
      <c r="V27">
        <v>630</v>
      </c>
      <c r="W27">
        <v>700</v>
      </c>
      <c r="X27">
        <v>5746</v>
      </c>
      <c r="Y27">
        <v>166</v>
      </c>
      <c r="Z27">
        <v>4.5</v>
      </c>
      <c r="AA27">
        <v>0.61618940364944497</v>
      </c>
      <c r="AB27">
        <v>0.22821829764794258</v>
      </c>
      <c r="AC27">
        <v>630</v>
      </c>
      <c r="AD27">
        <v>700</v>
      </c>
      <c r="AE27">
        <v>522</v>
      </c>
      <c r="AF27">
        <v>439</v>
      </c>
      <c r="AG27">
        <v>3.4</v>
      </c>
      <c r="AH27">
        <v>1.3705840410798142</v>
      </c>
      <c r="AI27">
        <v>1.559050874161475</v>
      </c>
      <c r="AJ27">
        <v>630</v>
      </c>
      <c r="AK27">
        <v>700</v>
      </c>
      <c r="AL27">
        <v>1213</v>
      </c>
      <c r="AM27">
        <v>439</v>
      </c>
      <c r="AN27">
        <v>3.4</v>
      </c>
      <c r="AO27">
        <v>0.1208627902186785</v>
      </c>
      <c r="AP27">
        <v>0.13748244040224647</v>
      </c>
    </row>
    <row r="28" spans="1:42" x14ac:dyDescent="0.2">
      <c r="A28">
        <v>590</v>
      </c>
      <c r="B28">
        <v>740</v>
      </c>
      <c r="C28">
        <v>6969</v>
      </c>
      <c r="D28">
        <v>170</v>
      </c>
      <c r="E28">
        <v>2.6</v>
      </c>
      <c r="F28">
        <v>1.1350214766234867</v>
      </c>
      <c r="G28">
        <v>0.13061236785080402</v>
      </c>
      <c r="O28">
        <v>590</v>
      </c>
      <c r="P28">
        <v>740</v>
      </c>
      <c r="Q28">
        <v>1508</v>
      </c>
      <c r="R28">
        <v>96</v>
      </c>
      <c r="S28">
        <v>6.1</v>
      </c>
      <c r="T28">
        <v>0.61838671406572665</v>
      </c>
      <c r="U28">
        <v>0.22903211632063949</v>
      </c>
      <c r="V28">
        <v>590</v>
      </c>
      <c r="W28">
        <v>740</v>
      </c>
      <c r="X28">
        <v>2550</v>
      </c>
      <c r="Y28">
        <v>96</v>
      </c>
      <c r="Z28">
        <v>6.1</v>
      </c>
      <c r="AA28">
        <v>0.55491545390292207</v>
      </c>
      <c r="AB28">
        <v>0.20552424218626741</v>
      </c>
      <c r="AC28" s="1">
        <v>590</v>
      </c>
      <c r="AD28" s="1">
        <v>740</v>
      </c>
      <c r="AE28" s="1">
        <v>352</v>
      </c>
      <c r="AF28" s="1">
        <v>721</v>
      </c>
      <c r="AG28" s="1">
        <v>3.8</v>
      </c>
      <c r="AH28">
        <v>1.9061475288160727</v>
      </c>
      <c r="AI28">
        <v>1.4963387224150342</v>
      </c>
      <c r="AJ28" s="1">
        <v>590</v>
      </c>
      <c r="AK28" s="1">
        <v>740</v>
      </c>
      <c r="AL28" s="1">
        <v>1918</v>
      </c>
      <c r="AM28" s="1">
        <v>721</v>
      </c>
      <c r="AN28" s="1">
        <v>3.8</v>
      </c>
      <c r="AO28">
        <v>0.16809061100670836</v>
      </c>
      <c r="AP28">
        <v>0.13195226829056739</v>
      </c>
    </row>
    <row r="29" spans="1:42" x14ac:dyDescent="0.2">
      <c r="A29">
        <v>590</v>
      </c>
      <c r="B29">
        <v>740</v>
      </c>
      <c r="C29">
        <v>13201</v>
      </c>
      <c r="D29">
        <v>324</v>
      </c>
      <c r="E29">
        <v>2.6</v>
      </c>
      <c r="F29">
        <v>1.1373769539386074</v>
      </c>
      <c r="G29">
        <v>0.13088342392849336</v>
      </c>
      <c r="O29">
        <v>600</v>
      </c>
      <c r="P29">
        <v>740</v>
      </c>
      <c r="Q29">
        <v>1588</v>
      </c>
      <c r="R29">
        <v>96</v>
      </c>
      <c r="S29">
        <v>6.1</v>
      </c>
      <c r="T29">
        <v>0.60997574964272017</v>
      </c>
      <c r="U29">
        <v>0.22591694431211856</v>
      </c>
      <c r="V29">
        <v>600</v>
      </c>
      <c r="W29">
        <v>740</v>
      </c>
      <c r="X29">
        <v>2423</v>
      </c>
      <c r="Y29">
        <v>96</v>
      </c>
      <c r="Z29">
        <v>6.1</v>
      </c>
      <c r="AA29">
        <v>0.56248485124210157</v>
      </c>
      <c r="AB29">
        <v>0.20832772268225982</v>
      </c>
      <c r="AC29" s="1">
        <v>600</v>
      </c>
      <c r="AD29" s="1">
        <v>740</v>
      </c>
      <c r="AE29" s="1">
        <v>586</v>
      </c>
      <c r="AF29" s="1">
        <v>721</v>
      </c>
      <c r="AG29" s="1">
        <v>3.8</v>
      </c>
      <c r="AH29">
        <v>1.7725194264843818</v>
      </c>
      <c r="AI29">
        <v>1.5160295233008914</v>
      </c>
      <c r="AJ29" s="1">
        <v>600</v>
      </c>
      <c r="AK29" s="1">
        <v>740</v>
      </c>
      <c r="AL29" s="1">
        <v>1771</v>
      </c>
      <c r="AM29" s="1">
        <v>721</v>
      </c>
      <c r="AN29" s="1">
        <v>3.8</v>
      </c>
      <c r="AO29">
        <v>0.15630682773230881</v>
      </c>
      <c r="AP29">
        <v>0.13368867048508742</v>
      </c>
    </row>
    <row r="30" spans="1:42" x14ac:dyDescent="0.2">
      <c r="A30">
        <v>590</v>
      </c>
      <c r="B30">
        <v>740</v>
      </c>
      <c r="C30">
        <v>6272</v>
      </c>
      <c r="D30">
        <v>452</v>
      </c>
      <c r="E30">
        <v>3.9</v>
      </c>
      <c r="F30">
        <v>1.0344401974537742</v>
      </c>
      <c r="G30">
        <v>0.11903799740549761</v>
      </c>
      <c r="O30">
        <v>630</v>
      </c>
      <c r="P30">
        <v>700</v>
      </c>
      <c r="Q30">
        <v>651</v>
      </c>
      <c r="R30">
        <v>96</v>
      </c>
      <c r="S30">
        <v>6.1</v>
      </c>
      <c r="T30">
        <v>0.75404685392064952</v>
      </c>
      <c r="U30">
        <v>0.27927661256320352</v>
      </c>
      <c r="V30">
        <v>630</v>
      </c>
      <c r="W30">
        <v>700</v>
      </c>
      <c r="X30">
        <v>1759</v>
      </c>
      <c r="Y30">
        <v>96</v>
      </c>
      <c r="Z30">
        <v>6.1</v>
      </c>
      <c r="AA30">
        <v>0.55884781020046981</v>
      </c>
      <c r="AB30">
        <v>0.20698067044461843</v>
      </c>
      <c r="AC30" s="1">
        <v>630</v>
      </c>
      <c r="AD30" s="1">
        <v>700</v>
      </c>
      <c r="AE30" s="1">
        <v>292</v>
      </c>
      <c r="AF30" s="1">
        <v>721</v>
      </c>
      <c r="AG30" s="1">
        <v>3.8</v>
      </c>
      <c r="AH30">
        <v>1.5097473615734107</v>
      </c>
      <c r="AI30">
        <v>1.546260149741181</v>
      </c>
      <c r="AJ30" s="1">
        <v>630</v>
      </c>
      <c r="AK30" s="1">
        <v>700</v>
      </c>
      <c r="AL30" s="1">
        <v>1121</v>
      </c>
      <c r="AM30" s="1">
        <v>721</v>
      </c>
      <c r="AN30" s="1">
        <v>3.8</v>
      </c>
      <c r="AO30">
        <v>0.13313468796943656</v>
      </c>
      <c r="AP30">
        <v>0.13635451055918704</v>
      </c>
    </row>
    <row r="31" spans="1:42" x14ac:dyDescent="0.2">
      <c r="A31">
        <v>600</v>
      </c>
      <c r="B31">
        <v>740</v>
      </c>
      <c r="C31">
        <v>5943</v>
      </c>
      <c r="D31">
        <v>452</v>
      </c>
      <c r="E31">
        <v>3.9</v>
      </c>
      <c r="F31">
        <v>1.0469960012938342</v>
      </c>
      <c r="G31">
        <v>0.12048285400389347</v>
      </c>
      <c r="O31">
        <v>590</v>
      </c>
      <c r="P31">
        <v>740</v>
      </c>
      <c r="Q31">
        <v>2587</v>
      </c>
      <c r="R31">
        <v>154</v>
      </c>
      <c r="S31">
        <v>6.1</v>
      </c>
      <c r="T31">
        <v>0.60738503081749073</v>
      </c>
      <c r="U31">
        <v>0.22495741882129286</v>
      </c>
      <c r="V31">
        <v>590</v>
      </c>
      <c r="W31">
        <v>740</v>
      </c>
      <c r="X31">
        <v>3482</v>
      </c>
      <c r="Y31">
        <v>154</v>
      </c>
      <c r="Z31">
        <v>6.1</v>
      </c>
      <c r="AA31">
        <v>0.58132382064529164</v>
      </c>
      <c r="AB31">
        <v>0.2153051187575154</v>
      </c>
      <c r="AC31" s="1">
        <v>590</v>
      </c>
      <c r="AD31" s="1">
        <v>740</v>
      </c>
      <c r="AE31" s="1">
        <v>486</v>
      </c>
      <c r="AF31" s="1">
        <v>505</v>
      </c>
      <c r="AG31" s="1">
        <v>3.8</v>
      </c>
      <c r="AH31">
        <v>1.7275531570230342</v>
      </c>
      <c r="AI31">
        <v>1.4890740843770087</v>
      </c>
      <c r="AJ31" s="1">
        <v>590</v>
      </c>
      <c r="AK31" s="1">
        <v>740</v>
      </c>
      <c r="AL31" s="1">
        <v>1381</v>
      </c>
      <c r="AM31" s="1">
        <v>505</v>
      </c>
      <c r="AN31" s="1">
        <v>3.8</v>
      </c>
      <c r="AO31">
        <v>0.15234154823836282</v>
      </c>
      <c r="AP31">
        <v>0.13131164765229353</v>
      </c>
    </row>
    <row r="32" spans="1:42" x14ac:dyDescent="0.2">
      <c r="A32">
        <v>590</v>
      </c>
      <c r="B32">
        <v>740</v>
      </c>
      <c r="C32">
        <v>1827</v>
      </c>
      <c r="D32">
        <v>264</v>
      </c>
      <c r="E32">
        <v>5.2</v>
      </c>
      <c r="F32">
        <v>0.90961618596001159</v>
      </c>
      <c r="G32">
        <v>0.10467389942002435</v>
      </c>
      <c r="O32">
        <v>600</v>
      </c>
      <c r="P32">
        <v>740</v>
      </c>
      <c r="Q32">
        <v>2298</v>
      </c>
      <c r="R32">
        <v>154</v>
      </c>
      <c r="S32">
        <v>6.1</v>
      </c>
      <c r="T32">
        <v>0.62686766171727026</v>
      </c>
      <c r="U32">
        <v>0.23217320804343342</v>
      </c>
      <c r="V32">
        <v>600</v>
      </c>
      <c r="W32">
        <v>740</v>
      </c>
      <c r="X32">
        <v>3339</v>
      </c>
      <c r="Y32">
        <v>154</v>
      </c>
      <c r="Z32">
        <v>6.1</v>
      </c>
      <c r="AA32">
        <v>0.58739298140951879</v>
      </c>
      <c r="AB32">
        <v>0.21755295607759953</v>
      </c>
      <c r="AC32" s="1">
        <v>600</v>
      </c>
      <c r="AD32" s="1">
        <v>740</v>
      </c>
      <c r="AE32" s="1">
        <v>592</v>
      </c>
      <c r="AF32" s="1">
        <v>505</v>
      </c>
      <c r="AG32" s="1">
        <v>3.8</v>
      </c>
      <c r="AH32">
        <v>1.676133163408694</v>
      </c>
      <c r="AI32">
        <v>1.5059234446172354</v>
      </c>
      <c r="AJ32" s="1">
        <v>600</v>
      </c>
      <c r="AK32" s="1">
        <v>740</v>
      </c>
      <c r="AL32" s="1">
        <v>1289</v>
      </c>
      <c r="AM32" s="1">
        <v>505</v>
      </c>
      <c r="AN32" s="1">
        <v>3.8</v>
      </c>
      <c r="AO32">
        <v>0.1478071572670806</v>
      </c>
      <c r="AP32">
        <v>0.1327974818886451</v>
      </c>
    </row>
    <row r="33" spans="1:42" x14ac:dyDescent="0.2">
      <c r="A33">
        <v>600</v>
      </c>
      <c r="B33">
        <v>740</v>
      </c>
      <c r="C33">
        <v>1723</v>
      </c>
      <c r="D33">
        <v>264</v>
      </c>
      <c r="E33">
        <v>5.2</v>
      </c>
      <c r="F33">
        <v>0.91994209583355413</v>
      </c>
      <c r="G33">
        <v>0.10586215141928126</v>
      </c>
      <c r="O33">
        <v>630</v>
      </c>
      <c r="P33">
        <v>700</v>
      </c>
      <c r="Q33">
        <v>1104</v>
      </c>
      <c r="R33">
        <v>154</v>
      </c>
      <c r="S33">
        <v>6.1</v>
      </c>
      <c r="T33">
        <v>0.74493517997482483</v>
      </c>
      <c r="U33">
        <v>0.27590191850919438</v>
      </c>
      <c r="V33">
        <v>630</v>
      </c>
      <c r="W33">
        <v>700</v>
      </c>
      <c r="X33">
        <v>2520</v>
      </c>
      <c r="Y33">
        <v>154</v>
      </c>
      <c r="Z33">
        <v>6.1</v>
      </c>
      <c r="AA33">
        <v>0.57738732679864757</v>
      </c>
      <c r="AB33">
        <v>0.21384715807357316</v>
      </c>
      <c r="AC33" s="1">
        <v>630</v>
      </c>
      <c r="AD33" s="1">
        <v>700</v>
      </c>
      <c r="AE33" s="1">
        <v>286</v>
      </c>
      <c r="AF33" s="1">
        <v>505</v>
      </c>
      <c r="AG33" s="1">
        <v>3.8</v>
      </c>
      <c r="AH33">
        <v>1.4215055347012113</v>
      </c>
      <c r="AI33">
        <v>1.5396952604947658</v>
      </c>
      <c r="AJ33" s="1">
        <v>630</v>
      </c>
      <c r="AK33" s="1">
        <v>700</v>
      </c>
      <c r="AL33" s="1">
        <v>805</v>
      </c>
      <c r="AM33" s="1">
        <v>505</v>
      </c>
      <c r="AN33" s="1">
        <v>3.8</v>
      </c>
      <c r="AO33">
        <v>0.12535322175495692</v>
      </c>
      <c r="AP33">
        <v>0.13577559616355961</v>
      </c>
    </row>
    <row r="34" spans="1:42" x14ac:dyDescent="0.2">
      <c r="A34">
        <v>630</v>
      </c>
      <c r="B34">
        <v>700</v>
      </c>
      <c r="C34">
        <v>1204</v>
      </c>
      <c r="D34">
        <v>264</v>
      </c>
      <c r="E34">
        <v>5.2</v>
      </c>
      <c r="F34">
        <v>0.92301338619748141</v>
      </c>
      <c r="G34">
        <v>0.10621557953941098</v>
      </c>
      <c r="O34">
        <v>590</v>
      </c>
      <c r="P34">
        <v>740</v>
      </c>
      <c r="Q34">
        <v>2053</v>
      </c>
      <c r="R34">
        <v>231</v>
      </c>
      <c r="S34">
        <v>7.3</v>
      </c>
      <c r="T34">
        <v>0.59475493007049052</v>
      </c>
      <c r="U34">
        <v>0.22027960372981129</v>
      </c>
      <c r="V34">
        <v>590</v>
      </c>
      <c r="W34">
        <v>740</v>
      </c>
      <c r="X34">
        <v>3175</v>
      </c>
      <c r="Y34">
        <v>231</v>
      </c>
      <c r="Z34">
        <v>7.3</v>
      </c>
      <c r="AA34">
        <v>0.5539506791600729</v>
      </c>
      <c r="AB34">
        <v>0.20516691820743441</v>
      </c>
    </row>
    <row r="35" spans="1:42" x14ac:dyDescent="0.2">
      <c r="A35">
        <v>590</v>
      </c>
      <c r="B35">
        <v>740</v>
      </c>
      <c r="C35">
        <v>2651</v>
      </c>
      <c r="D35">
        <v>803</v>
      </c>
      <c r="E35">
        <v>6</v>
      </c>
      <c r="F35">
        <v>0.91169143762361138</v>
      </c>
      <c r="G35">
        <v>0.10491270858729705</v>
      </c>
      <c r="O35">
        <v>600</v>
      </c>
      <c r="P35">
        <v>740</v>
      </c>
      <c r="Q35">
        <v>1984</v>
      </c>
      <c r="R35">
        <v>231</v>
      </c>
      <c r="S35">
        <v>7.3</v>
      </c>
      <c r="T35">
        <v>0.5996986725543737</v>
      </c>
      <c r="U35">
        <v>0.22211061946458283</v>
      </c>
      <c r="V35">
        <v>600</v>
      </c>
      <c r="W35">
        <v>740</v>
      </c>
      <c r="X35">
        <v>3025</v>
      </c>
      <c r="Y35">
        <v>231</v>
      </c>
      <c r="Z35">
        <v>7.3</v>
      </c>
      <c r="AA35">
        <v>0.55990724703475903</v>
      </c>
      <c r="AB35">
        <v>0.20737305445731816</v>
      </c>
      <c r="AC35" s="1"/>
      <c r="AD35" s="1"/>
      <c r="AE35" s="1"/>
      <c r="AF35" s="1"/>
    </row>
    <row r="36" spans="1:42" x14ac:dyDescent="0.2">
      <c r="A36">
        <v>600</v>
      </c>
      <c r="B36">
        <v>740</v>
      </c>
      <c r="C36">
        <v>2493</v>
      </c>
      <c r="D36">
        <v>803</v>
      </c>
      <c r="E36">
        <v>6</v>
      </c>
      <c r="F36">
        <v>0.92111419365183789</v>
      </c>
      <c r="G36">
        <v>0.10599703033968216</v>
      </c>
      <c r="O36">
        <v>630</v>
      </c>
      <c r="P36">
        <v>700</v>
      </c>
      <c r="Q36">
        <v>859</v>
      </c>
      <c r="R36">
        <v>231</v>
      </c>
      <c r="S36">
        <v>7.3</v>
      </c>
      <c r="T36">
        <v>0.48216464877652587</v>
      </c>
      <c r="U36">
        <v>0.17857949954686142</v>
      </c>
      <c r="V36">
        <v>630</v>
      </c>
      <c r="W36">
        <v>700</v>
      </c>
      <c r="X36">
        <v>2248</v>
      </c>
      <c r="Y36">
        <v>231</v>
      </c>
      <c r="Z36">
        <v>7.3</v>
      </c>
      <c r="AA36">
        <v>0.55366385214222902</v>
      </c>
      <c r="AB36">
        <v>0.20506068597860333</v>
      </c>
      <c r="AC36" s="1"/>
      <c r="AD36" s="1"/>
      <c r="AE36" s="1"/>
      <c r="AF36" s="1"/>
    </row>
    <row r="37" spans="1:42" x14ac:dyDescent="0.2">
      <c r="A37">
        <v>630</v>
      </c>
      <c r="B37">
        <v>700</v>
      </c>
      <c r="C37">
        <v>1593</v>
      </c>
      <c r="D37">
        <v>803</v>
      </c>
      <c r="E37">
        <v>6</v>
      </c>
      <c r="F37">
        <v>0.93868434915445542</v>
      </c>
      <c r="G37">
        <v>0.10801891244585218</v>
      </c>
      <c r="O37">
        <v>590</v>
      </c>
      <c r="P37">
        <v>740</v>
      </c>
      <c r="Q37">
        <v>2419</v>
      </c>
      <c r="R37">
        <v>244</v>
      </c>
      <c r="S37">
        <v>7.3</v>
      </c>
      <c r="T37">
        <v>0.57978210098258109</v>
      </c>
      <c r="U37">
        <v>0.21473411147503002</v>
      </c>
      <c r="V37">
        <v>590</v>
      </c>
      <c r="W37">
        <v>740</v>
      </c>
      <c r="X37">
        <v>3390</v>
      </c>
      <c r="Y37">
        <v>244</v>
      </c>
      <c r="Z37">
        <v>7.3</v>
      </c>
      <c r="AA37">
        <v>0.55247509265021488</v>
      </c>
      <c r="AB37">
        <v>0.20462040468526477</v>
      </c>
      <c r="AC37" s="1"/>
      <c r="AD37" s="1"/>
      <c r="AE37" s="1"/>
      <c r="AF37" s="1"/>
    </row>
    <row r="38" spans="1:42" x14ac:dyDescent="0.2">
      <c r="A38">
        <v>590</v>
      </c>
      <c r="B38">
        <v>740</v>
      </c>
      <c r="C38">
        <v>1761</v>
      </c>
      <c r="D38">
        <v>531</v>
      </c>
      <c r="E38">
        <v>6</v>
      </c>
      <c r="F38">
        <v>0.91093517129623958</v>
      </c>
      <c r="G38">
        <v>0.10482568139197233</v>
      </c>
      <c r="O38">
        <v>600</v>
      </c>
      <c r="P38">
        <v>740</v>
      </c>
      <c r="Q38">
        <v>2258</v>
      </c>
      <c r="R38">
        <v>244</v>
      </c>
      <c r="S38">
        <v>7.3</v>
      </c>
      <c r="T38">
        <v>0.58947757772112919</v>
      </c>
      <c r="U38">
        <v>0.21832502878560339</v>
      </c>
      <c r="V38">
        <v>600</v>
      </c>
      <c r="W38">
        <v>740</v>
      </c>
      <c r="X38">
        <v>3232</v>
      </c>
      <c r="Y38">
        <v>244</v>
      </c>
      <c r="Z38">
        <v>7.3</v>
      </c>
      <c r="AA38">
        <v>0.55834018647318706</v>
      </c>
      <c r="AB38">
        <v>0.20679266165673593</v>
      </c>
    </row>
    <row r="39" spans="1:42" x14ac:dyDescent="0.2">
      <c r="A39">
        <v>600</v>
      </c>
      <c r="B39">
        <v>740</v>
      </c>
      <c r="C39">
        <v>1616</v>
      </c>
      <c r="D39">
        <v>531</v>
      </c>
      <c r="E39">
        <v>6</v>
      </c>
      <c r="F39">
        <v>0.92443755451025478</v>
      </c>
      <c r="G39">
        <v>0.10637946542120309</v>
      </c>
      <c r="O39">
        <v>630</v>
      </c>
      <c r="P39">
        <v>700</v>
      </c>
      <c r="Q39">
        <v>776</v>
      </c>
      <c r="R39">
        <v>244</v>
      </c>
      <c r="S39">
        <v>7.3</v>
      </c>
      <c r="T39">
        <v>0.5035847887427104</v>
      </c>
      <c r="U39">
        <v>0.18651288471952235</v>
      </c>
      <c r="V39">
        <v>630</v>
      </c>
      <c r="W39">
        <v>700</v>
      </c>
      <c r="X39">
        <v>2431</v>
      </c>
      <c r="Y39">
        <v>244</v>
      </c>
      <c r="Z39">
        <v>7.3</v>
      </c>
      <c r="AA39">
        <v>0.5504431309989346</v>
      </c>
      <c r="AB39">
        <v>0.20386782629590169</v>
      </c>
      <c r="AC39" s="1"/>
      <c r="AD39" s="1"/>
      <c r="AE39" s="1"/>
      <c r="AF39" s="1"/>
    </row>
    <row r="40" spans="1:42" x14ac:dyDescent="0.2">
      <c r="A40">
        <v>630</v>
      </c>
      <c r="B40">
        <v>700</v>
      </c>
      <c r="C40">
        <v>1014</v>
      </c>
      <c r="D40">
        <v>531</v>
      </c>
      <c r="E40">
        <v>6</v>
      </c>
      <c r="F40">
        <v>0.94503825893744631</v>
      </c>
      <c r="G40">
        <v>0.10875008733457381</v>
      </c>
      <c r="O40">
        <v>590</v>
      </c>
      <c r="P40">
        <v>740</v>
      </c>
      <c r="Q40">
        <v>1860</v>
      </c>
      <c r="R40">
        <v>322</v>
      </c>
      <c r="S40">
        <v>8.6</v>
      </c>
      <c r="T40">
        <v>0.55495008891486985</v>
      </c>
      <c r="U40">
        <v>0.20553706996847029</v>
      </c>
      <c r="V40">
        <v>590</v>
      </c>
      <c r="W40">
        <v>740</v>
      </c>
      <c r="X40">
        <v>3053</v>
      </c>
      <c r="Y40">
        <v>322</v>
      </c>
      <c r="Z40">
        <v>8.6</v>
      </c>
      <c r="AA40">
        <v>0.51339034433144781</v>
      </c>
      <c r="AB40">
        <v>0.19014457197461029</v>
      </c>
      <c r="AC40" s="1"/>
      <c r="AD40" s="1"/>
      <c r="AE40" s="1"/>
      <c r="AF40" s="1"/>
    </row>
    <row r="41" spans="1:42" x14ac:dyDescent="0.2">
      <c r="O41">
        <v>600</v>
      </c>
      <c r="P41">
        <v>740</v>
      </c>
      <c r="Q41">
        <v>1884</v>
      </c>
      <c r="R41">
        <v>322</v>
      </c>
      <c r="S41">
        <v>8.6</v>
      </c>
      <c r="T41">
        <v>0.55368049250896445</v>
      </c>
      <c r="U41">
        <v>0.20506684907739423</v>
      </c>
      <c r="V41">
        <v>600</v>
      </c>
      <c r="W41">
        <v>740</v>
      </c>
      <c r="X41">
        <v>2925</v>
      </c>
      <c r="Y41">
        <v>322</v>
      </c>
      <c r="Z41">
        <v>8.6</v>
      </c>
      <c r="AA41">
        <v>0.51779925525564385</v>
      </c>
      <c r="AB41">
        <v>0.19177750194653476</v>
      </c>
      <c r="AC41" s="1"/>
      <c r="AD41" s="1"/>
      <c r="AE41" s="1"/>
      <c r="AF41" s="1"/>
    </row>
    <row r="42" spans="1:42" x14ac:dyDescent="0.2">
      <c r="A42">
        <v>590</v>
      </c>
      <c r="B42">
        <v>740</v>
      </c>
      <c r="C42">
        <v>37022</v>
      </c>
      <c r="D42">
        <v>99</v>
      </c>
      <c r="E42">
        <v>0.9</v>
      </c>
      <c r="F42">
        <v>0.6691115791497031</v>
      </c>
      <c r="G42">
        <v>0.24781910338877891</v>
      </c>
      <c r="O42">
        <v>630</v>
      </c>
      <c r="P42">
        <v>700</v>
      </c>
      <c r="Q42">
        <v>771</v>
      </c>
      <c r="R42">
        <v>322</v>
      </c>
      <c r="S42">
        <v>8.6</v>
      </c>
      <c r="T42">
        <v>0.46046704832834656</v>
      </c>
      <c r="U42">
        <v>0.17054335123272094</v>
      </c>
      <c r="V42">
        <v>630</v>
      </c>
      <c r="W42">
        <v>700</v>
      </c>
      <c r="X42">
        <v>2119</v>
      </c>
      <c r="Y42">
        <v>322</v>
      </c>
      <c r="Z42">
        <v>8.6</v>
      </c>
      <c r="AA42">
        <v>0.51546242692658117</v>
      </c>
      <c r="AB42">
        <v>0.19091200997280783</v>
      </c>
    </row>
    <row r="43" spans="1:42" x14ac:dyDescent="0.2">
      <c r="A43">
        <v>600</v>
      </c>
      <c r="B43">
        <v>740</v>
      </c>
      <c r="C43">
        <v>35888</v>
      </c>
      <c r="D43">
        <v>99</v>
      </c>
      <c r="E43">
        <v>0.9</v>
      </c>
      <c r="F43">
        <v>0.70410448883244026</v>
      </c>
      <c r="G43">
        <v>0.26077944030831118</v>
      </c>
      <c r="O43">
        <v>590</v>
      </c>
      <c r="P43">
        <v>740</v>
      </c>
      <c r="Q43">
        <v>7692</v>
      </c>
      <c r="R43">
        <v>1501</v>
      </c>
      <c r="S43">
        <v>8.6</v>
      </c>
      <c r="T43">
        <v>0.56887230131312927</v>
      </c>
      <c r="U43">
        <v>0.21069344493078859</v>
      </c>
      <c r="V43">
        <v>590</v>
      </c>
      <c r="W43">
        <v>740</v>
      </c>
      <c r="X43">
        <v>12175</v>
      </c>
      <c r="Y43">
        <v>1501</v>
      </c>
      <c r="Z43">
        <v>8.6</v>
      </c>
      <c r="AA43">
        <v>0.53153865082653029</v>
      </c>
      <c r="AB43">
        <v>0.19686616697278897</v>
      </c>
    </row>
    <row r="44" spans="1:42" x14ac:dyDescent="0.2">
      <c r="A44">
        <v>630</v>
      </c>
      <c r="B44">
        <v>700</v>
      </c>
      <c r="C44">
        <v>15151</v>
      </c>
      <c r="D44">
        <v>99</v>
      </c>
      <c r="E44">
        <v>0.9</v>
      </c>
      <c r="F44">
        <v>1.6479368867562125</v>
      </c>
      <c r="G44">
        <v>0.61034699509489354</v>
      </c>
      <c r="O44">
        <v>600</v>
      </c>
      <c r="P44">
        <v>740</v>
      </c>
      <c r="Q44">
        <v>7219</v>
      </c>
      <c r="R44">
        <v>1501</v>
      </c>
      <c r="S44">
        <v>8.6</v>
      </c>
      <c r="T44">
        <v>0.5764730686644296</v>
      </c>
      <c r="U44">
        <v>0.21350854394978871</v>
      </c>
      <c r="V44">
        <v>600</v>
      </c>
      <c r="W44">
        <v>740</v>
      </c>
      <c r="X44">
        <v>13408</v>
      </c>
      <c r="Y44">
        <v>1501</v>
      </c>
      <c r="Z44">
        <v>8.6</v>
      </c>
      <c r="AA44">
        <v>0.51975021273460564</v>
      </c>
      <c r="AB44">
        <v>0.19250007879059466</v>
      </c>
    </row>
    <row r="45" spans="1:42" x14ac:dyDescent="0.2">
      <c r="A45">
        <v>590</v>
      </c>
      <c r="B45">
        <v>740</v>
      </c>
      <c r="C45">
        <v>83063</v>
      </c>
      <c r="D45">
        <v>232</v>
      </c>
      <c r="E45">
        <v>0.9</v>
      </c>
      <c r="F45">
        <v>0.71747882951771602</v>
      </c>
      <c r="G45">
        <v>0.26573289982137627</v>
      </c>
      <c r="O45">
        <v>630</v>
      </c>
      <c r="P45">
        <v>700</v>
      </c>
      <c r="Q45">
        <v>3566</v>
      </c>
      <c r="R45">
        <v>1501</v>
      </c>
      <c r="S45">
        <v>8.6</v>
      </c>
      <c r="T45">
        <v>0.4613768002460259</v>
      </c>
      <c r="U45">
        <v>0.17088029638741697</v>
      </c>
      <c r="V45">
        <v>630</v>
      </c>
      <c r="W45">
        <v>700</v>
      </c>
      <c r="X45">
        <v>9674</v>
      </c>
      <c r="Y45">
        <v>1501</v>
      </c>
      <c r="Z45">
        <v>8.6</v>
      </c>
      <c r="AA45">
        <v>0.51788541587901871</v>
      </c>
      <c r="AB45">
        <v>0.19180941328852544</v>
      </c>
    </row>
    <row r="46" spans="1:42" x14ac:dyDescent="0.2">
      <c r="A46">
        <v>600</v>
      </c>
      <c r="B46">
        <v>740</v>
      </c>
      <c r="C46">
        <v>82037</v>
      </c>
      <c r="D46">
        <v>232</v>
      </c>
      <c r="E46">
        <v>0.9</v>
      </c>
      <c r="F46">
        <v>0.73171576774083757</v>
      </c>
      <c r="G46">
        <v>0.27100583990401389</v>
      </c>
    </row>
    <row r="47" spans="1:42" x14ac:dyDescent="0.2">
      <c r="A47">
        <v>630</v>
      </c>
      <c r="B47">
        <v>700</v>
      </c>
      <c r="C47">
        <v>34368</v>
      </c>
      <c r="D47">
        <v>232</v>
      </c>
      <c r="E47">
        <v>0.9</v>
      </c>
      <c r="F47">
        <v>1.6841126433377325</v>
      </c>
      <c r="G47">
        <v>0.62374542345841943</v>
      </c>
    </row>
    <row r="48" spans="1:42" x14ac:dyDescent="0.2">
      <c r="A48">
        <v>590</v>
      </c>
      <c r="B48">
        <v>740</v>
      </c>
      <c r="C48">
        <v>17300</v>
      </c>
      <c r="D48">
        <v>140</v>
      </c>
      <c r="E48">
        <v>2</v>
      </c>
      <c r="F48">
        <v>0.85476478379558363</v>
      </c>
      <c r="G48">
        <v>0.31657954955391981</v>
      </c>
    </row>
    <row r="49" spans="1:7" x14ac:dyDescent="0.2">
      <c r="A49">
        <v>600</v>
      </c>
      <c r="B49">
        <v>740</v>
      </c>
      <c r="C49">
        <v>16989</v>
      </c>
      <c r="D49">
        <v>140</v>
      </c>
      <c r="E49">
        <v>2</v>
      </c>
      <c r="F49">
        <v>0.86402712526317782</v>
      </c>
      <c r="G49">
        <v>0.32001004639376956</v>
      </c>
    </row>
    <row r="50" spans="1:7" x14ac:dyDescent="0.2">
      <c r="A50">
        <v>630</v>
      </c>
      <c r="B50">
        <v>700</v>
      </c>
      <c r="C50">
        <v>7291</v>
      </c>
      <c r="D50">
        <v>140</v>
      </c>
      <c r="E50">
        <v>2</v>
      </c>
      <c r="F50">
        <v>1.2805461605970594</v>
      </c>
      <c r="G50">
        <v>0.47427635577668864</v>
      </c>
    </row>
    <row r="51" spans="1:7" x14ac:dyDescent="0.2">
      <c r="A51">
        <v>590</v>
      </c>
      <c r="B51">
        <v>740</v>
      </c>
      <c r="C51">
        <v>16405</v>
      </c>
      <c r="D51">
        <v>133</v>
      </c>
      <c r="E51">
        <v>2</v>
      </c>
      <c r="F51">
        <v>0.85567830476162499</v>
      </c>
      <c r="G51">
        <v>0.31691789065245368</v>
      </c>
    </row>
    <row r="52" spans="1:7" x14ac:dyDescent="0.2">
      <c r="A52">
        <v>600</v>
      </c>
      <c r="B52">
        <v>740</v>
      </c>
      <c r="C52">
        <v>16346</v>
      </c>
      <c r="D52">
        <v>133</v>
      </c>
      <c r="E52">
        <v>2</v>
      </c>
      <c r="F52">
        <v>0.85767190214746414</v>
      </c>
      <c r="G52">
        <v>0.31765626005461634</v>
      </c>
    </row>
    <row r="53" spans="1:7" x14ac:dyDescent="0.2">
      <c r="A53">
        <v>630</v>
      </c>
      <c r="B53">
        <v>700</v>
      </c>
      <c r="C53">
        <v>6500</v>
      </c>
      <c r="D53">
        <v>133</v>
      </c>
      <c r="E53">
        <v>2</v>
      </c>
      <c r="F53">
        <v>1.3123188017365883</v>
      </c>
      <c r="G53">
        <v>0.48604400064318082</v>
      </c>
    </row>
    <row r="54" spans="1:7" x14ac:dyDescent="0.2">
      <c r="A54">
        <v>590</v>
      </c>
      <c r="B54">
        <v>740</v>
      </c>
      <c r="C54">
        <v>15897</v>
      </c>
      <c r="D54">
        <v>247</v>
      </c>
      <c r="E54">
        <v>3.2</v>
      </c>
      <c r="F54">
        <v>0.73807875303790693</v>
      </c>
      <c r="G54">
        <v>0.2733625011251507</v>
      </c>
    </row>
    <row r="55" spans="1:7" x14ac:dyDescent="0.2">
      <c r="A55">
        <v>600</v>
      </c>
      <c r="B55">
        <v>740</v>
      </c>
      <c r="C55">
        <v>15853</v>
      </c>
      <c r="D55">
        <v>247</v>
      </c>
      <c r="E55">
        <v>3.2</v>
      </c>
      <c r="F55">
        <v>0.73906497247885206</v>
      </c>
      <c r="G55">
        <v>0.27372776758476003</v>
      </c>
    </row>
    <row r="56" spans="1:7" x14ac:dyDescent="0.2">
      <c r="A56">
        <v>630</v>
      </c>
      <c r="B56">
        <v>700</v>
      </c>
      <c r="C56">
        <v>5594</v>
      </c>
      <c r="D56">
        <v>247</v>
      </c>
      <c r="E56">
        <v>3.2</v>
      </c>
      <c r="F56">
        <v>1.0605577848032033</v>
      </c>
      <c r="G56">
        <v>0.39279917955674193</v>
      </c>
    </row>
    <row r="57" spans="1:7" x14ac:dyDescent="0.2">
      <c r="A57">
        <v>590</v>
      </c>
      <c r="B57">
        <v>740</v>
      </c>
      <c r="C57">
        <v>8463</v>
      </c>
      <c r="D57">
        <v>132</v>
      </c>
      <c r="E57">
        <v>3.2</v>
      </c>
      <c r="F57">
        <v>0.73927884054801141</v>
      </c>
      <c r="G57">
        <v>0.27380697798074494</v>
      </c>
    </row>
    <row r="58" spans="1:7" x14ac:dyDescent="0.2">
      <c r="A58">
        <v>600</v>
      </c>
      <c r="B58">
        <v>740</v>
      </c>
      <c r="C58">
        <v>8696</v>
      </c>
      <c r="D58">
        <v>132</v>
      </c>
      <c r="E58">
        <v>3.2</v>
      </c>
      <c r="F58">
        <v>0.73091158980713722</v>
      </c>
      <c r="G58">
        <v>0.27070799622486563</v>
      </c>
    </row>
    <row r="59" spans="1:7" x14ac:dyDescent="0.2">
      <c r="A59">
        <v>630</v>
      </c>
      <c r="B59">
        <v>700</v>
      </c>
      <c r="C59">
        <v>2511</v>
      </c>
      <c r="D59">
        <v>132</v>
      </c>
      <c r="E59">
        <v>3.2</v>
      </c>
      <c r="F59">
        <v>1.1150662903943458</v>
      </c>
      <c r="G59">
        <v>0.41298751496086877</v>
      </c>
    </row>
    <row r="60" spans="1:7" x14ac:dyDescent="0.2">
      <c r="A60">
        <v>590</v>
      </c>
      <c r="B60">
        <v>740</v>
      </c>
      <c r="C60">
        <v>4633</v>
      </c>
      <c r="D60">
        <v>133</v>
      </c>
      <c r="E60">
        <v>4.5</v>
      </c>
      <c r="F60">
        <v>0.66127533777601533</v>
      </c>
      <c r="G60">
        <v>0.24491679176889455</v>
      </c>
    </row>
    <row r="61" spans="1:7" x14ac:dyDescent="0.2">
      <c r="A61">
        <v>600</v>
      </c>
      <c r="B61">
        <v>740</v>
      </c>
      <c r="C61">
        <v>4549</v>
      </c>
      <c r="D61">
        <v>133</v>
      </c>
      <c r="E61">
        <v>4.5</v>
      </c>
      <c r="F61">
        <v>0.66542676781675214</v>
      </c>
      <c r="G61">
        <v>0.24645435845064892</v>
      </c>
    </row>
    <row r="62" spans="1:7" x14ac:dyDescent="0.2">
      <c r="A62">
        <v>630</v>
      </c>
      <c r="B62">
        <v>700</v>
      </c>
      <c r="C62">
        <v>1522</v>
      </c>
      <c r="D62">
        <v>133</v>
      </c>
      <c r="E62">
        <v>4.5</v>
      </c>
      <c r="F62">
        <v>0.90587011055058242</v>
      </c>
      <c r="G62">
        <v>0.33550744835206753</v>
      </c>
    </row>
    <row r="63" spans="1:7" x14ac:dyDescent="0.2">
      <c r="A63">
        <v>590</v>
      </c>
      <c r="B63">
        <v>740</v>
      </c>
      <c r="C63">
        <v>6215</v>
      </c>
      <c r="D63">
        <v>166</v>
      </c>
      <c r="E63">
        <v>4.5</v>
      </c>
      <c r="F63">
        <v>0.64524811401895432</v>
      </c>
      <c r="G63">
        <v>0.23898078296998307</v>
      </c>
    </row>
    <row r="64" spans="1:7" x14ac:dyDescent="0.2">
      <c r="A64">
        <v>600</v>
      </c>
      <c r="B64">
        <v>740</v>
      </c>
      <c r="C64">
        <v>6255</v>
      </c>
      <c r="D64">
        <v>166</v>
      </c>
      <c r="E64">
        <v>4.5</v>
      </c>
      <c r="F64">
        <v>0.64390785218727997</v>
      </c>
      <c r="G64">
        <v>0.23848438969899258</v>
      </c>
    </row>
    <row r="65" spans="1:7" x14ac:dyDescent="0.2">
      <c r="A65">
        <v>630</v>
      </c>
      <c r="B65">
        <v>700</v>
      </c>
      <c r="C65">
        <v>1510</v>
      </c>
      <c r="D65">
        <v>166</v>
      </c>
      <c r="E65">
        <v>4.5</v>
      </c>
      <c r="F65">
        <v>0.95688220458566164</v>
      </c>
      <c r="G65">
        <v>0.35440081651320798</v>
      </c>
    </row>
    <row r="66" spans="1:7" x14ac:dyDescent="0.2">
      <c r="A66">
        <v>590</v>
      </c>
      <c r="B66">
        <v>740</v>
      </c>
      <c r="C66">
        <v>1508</v>
      </c>
      <c r="D66">
        <v>96</v>
      </c>
      <c r="E66">
        <v>6.1</v>
      </c>
      <c r="F66">
        <v>0.61838671406572665</v>
      </c>
      <c r="G66">
        <v>0.22903211632063949</v>
      </c>
    </row>
    <row r="67" spans="1:7" x14ac:dyDescent="0.2">
      <c r="A67">
        <v>600</v>
      </c>
      <c r="B67">
        <v>740</v>
      </c>
      <c r="C67">
        <v>1588</v>
      </c>
      <c r="D67">
        <v>96</v>
      </c>
      <c r="E67">
        <v>6.1</v>
      </c>
      <c r="F67">
        <v>0.60997574964272017</v>
      </c>
      <c r="G67">
        <v>0.22591694431211856</v>
      </c>
    </row>
    <row r="68" spans="1:7" x14ac:dyDescent="0.2">
      <c r="A68">
        <v>630</v>
      </c>
      <c r="B68">
        <v>700</v>
      </c>
      <c r="C68">
        <v>651</v>
      </c>
      <c r="D68">
        <v>96</v>
      </c>
      <c r="E68">
        <v>6.1</v>
      </c>
      <c r="F68">
        <v>0.75404685392064952</v>
      </c>
      <c r="G68">
        <v>0.27927661256320352</v>
      </c>
    </row>
    <row r="69" spans="1:7" x14ac:dyDescent="0.2">
      <c r="A69">
        <v>590</v>
      </c>
      <c r="B69">
        <v>740</v>
      </c>
      <c r="C69">
        <v>2587</v>
      </c>
      <c r="D69">
        <v>154</v>
      </c>
      <c r="E69">
        <v>6.1</v>
      </c>
      <c r="F69">
        <v>0.60738503081749073</v>
      </c>
      <c r="G69">
        <v>0.22495741882129286</v>
      </c>
    </row>
    <row r="70" spans="1:7" x14ac:dyDescent="0.2">
      <c r="A70">
        <v>600</v>
      </c>
      <c r="B70">
        <v>740</v>
      </c>
      <c r="C70">
        <v>2298</v>
      </c>
      <c r="D70">
        <v>154</v>
      </c>
      <c r="E70">
        <v>6.1</v>
      </c>
      <c r="F70">
        <v>0.62686766171727026</v>
      </c>
      <c r="G70">
        <v>0.23217320804343342</v>
      </c>
    </row>
    <row r="71" spans="1:7" x14ac:dyDescent="0.2">
      <c r="A71">
        <v>630</v>
      </c>
      <c r="B71">
        <v>700</v>
      </c>
      <c r="C71">
        <v>1104</v>
      </c>
      <c r="D71">
        <v>154</v>
      </c>
      <c r="E71">
        <v>6.1</v>
      </c>
      <c r="F71">
        <v>0.74493517997482483</v>
      </c>
      <c r="G71">
        <v>0.27590191850919438</v>
      </c>
    </row>
    <row r="72" spans="1:7" x14ac:dyDescent="0.2">
      <c r="A72">
        <v>590</v>
      </c>
      <c r="B72">
        <v>740</v>
      </c>
      <c r="C72">
        <v>2053</v>
      </c>
      <c r="D72">
        <v>231</v>
      </c>
      <c r="E72">
        <v>7.3</v>
      </c>
      <c r="F72">
        <v>0.59475493007049052</v>
      </c>
      <c r="G72">
        <v>0.22027960372981129</v>
      </c>
    </row>
    <row r="73" spans="1:7" x14ac:dyDescent="0.2">
      <c r="A73">
        <v>600</v>
      </c>
      <c r="B73">
        <v>740</v>
      </c>
      <c r="C73">
        <v>1984</v>
      </c>
      <c r="D73">
        <v>231</v>
      </c>
      <c r="E73">
        <v>7.3</v>
      </c>
      <c r="F73">
        <v>0.5996986725543737</v>
      </c>
      <c r="G73">
        <v>0.22211061946458283</v>
      </c>
    </row>
    <row r="74" spans="1:7" x14ac:dyDescent="0.2">
      <c r="A74">
        <v>630</v>
      </c>
      <c r="B74">
        <v>700</v>
      </c>
      <c r="C74">
        <v>859</v>
      </c>
      <c r="D74">
        <v>231</v>
      </c>
      <c r="E74">
        <v>7.3</v>
      </c>
      <c r="F74">
        <v>0.48216464877652587</v>
      </c>
      <c r="G74">
        <v>0.17857949954686142</v>
      </c>
    </row>
    <row r="75" spans="1:7" x14ac:dyDescent="0.2">
      <c r="A75">
        <v>590</v>
      </c>
      <c r="B75">
        <v>740</v>
      </c>
      <c r="C75">
        <v>2419</v>
      </c>
      <c r="D75">
        <v>244</v>
      </c>
      <c r="E75">
        <v>7.3</v>
      </c>
      <c r="F75">
        <v>0.57978210098258109</v>
      </c>
      <c r="G75">
        <v>0.21473411147503002</v>
      </c>
    </row>
    <row r="76" spans="1:7" x14ac:dyDescent="0.2">
      <c r="A76">
        <v>600</v>
      </c>
      <c r="B76">
        <v>740</v>
      </c>
      <c r="C76">
        <v>2258</v>
      </c>
      <c r="D76">
        <v>244</v>
      </c>
      <c r="E76">
        <v>7.3</v>
      </c>
      <c r="F76">
        <v>0.58947757772112919</v>
      </c>
      <c r="G76">
        <v>0.21832502878560339</v>
      </c>
    </row>
    <row r="77" spans="1:7" x14ac:dyDescent="0.2">
      <c r="A77">
        <v>630</v>
      </c>
      <c r="B77">
        <v>700</v>
      </c>
      <c r="C77">
        <v>776</v>
      </c>
      <c r="D77">
        <v>244</v>
      </c>
      <c r="E77">
        <v>7.3</v>
      </c>
      <c r="F77">
        <v>0.5035847887427104</v>
      </c>
      <c r="G77">
        <v>0.18651288471952235</v>
      </c>
    </row>
    <row r="78" spans="1:7" x14ac:dyDescent="0.2">
      <c r="A78">
        <v>590</v>
      </c>
      <c r="B78">
        <v>740</v>
      </c>
      <c r="C78">
        <v>1860</v>
      </c>
      <c r="D78">
        <v>322</v>
      </c>
      <c r="E78">
        <v>8.6</v>
      </c>
      <c r="F78">
        <v>0.55495008891486985</v>
      </c>
      <c r="G78">
        <v>0.20553706996847029</v>
      </c>
    </row>
    <row r="79" spans="1:7" x14ac:dyDescent="0.2">
      <c r="A79">
        <v>600</v>
      </c>
      <c r="B79">
        <v>740</v>
      </c>
      <c r="C79">
        <v>1884</v>
      </c>
      <c r="D79">
        <v>322</v>
      </c>
      <c r="E79">
        <v>8.6</v>
      </c>
      <c r="F79">
        <v>0.55368049250896445</v>
      </c>
      <c r="G79">
        <v>0.20506684907739423</v>
      </c>
    </row>
    <row r="80" spans="1:7" x14ac:dyDescent="0.2">
      <c r="A80">
        <v>630</v>
      </c>
      <c r="B80">
        <v>700</v>
      </c>
      <c r="C80">
        <v>771</v>
      </c>
      <c r="D80">
        <v>322</v>
      </c>
      <c r="E80">
        <v>8.6</v>
      </c>
      <c r="F80">
        <v>0.46046704832834656</v>
      </c>
      <c r="G80">
        <v>0.17054335123272094</v>
      </c>
    </row>
    <row r="81" spans="1:7" x14ac:dyDescent="0.2">
      <c r="A81">
        <v>590</v>
      </c>
      <c r="B81">
        <v>740</v>
      </c>
      <c r="C81">
        <v>7692</v>
      </c>
      <c r="D81">
        <v>1501</v>
      </c>
      <c r="E81">
        <v>8.6</v>
      </c>
      <c r="F81">
        <v>0.56887230131312927</v>
      </c>
      <c r="G81">
        <v>0.21069344493078859</v>
      </c>
    </row>
    <row r="82" spans="1:7" x14ac:dyDescent="0.2">
      <c r="A82">
        <v>600</v>
      </c>
      <c r="B82">
        <v>740</v>
      </c>
      <c r="C82">
        <v>7219</v>
      </c>
      <c r="D82">
        <v>1501</v>
      </c>
      <c r="E82">
        <v>8.6</v>
      </c>
      <c r="F82">
        <v>0.5764730686644296</v>
      </c>
      <c r="G82">
        <v>0.21350854394978871</v>
      </c>
    </row>
    <row r="83" spans="1:7" x14ac:dyDescent="0.2">
      <c r="A83">
        <v>630</v>
      </c>
      <c r="B83">
        <v>700</v>
      </c>
      <c r="C83">
        <v>3566</v>
      </c>
      <c r="D83">
        <v>1501</v>
      </c>
      <c r="E83">
        <v>8.6</v>
      </c>
      <c r="F83">
        <v>0.4613768002460259</v>
      </c>
      <c r="G83">
        <v>0.17088029638741697</v>
      </c>
    </row>
    <row r="85" spans="1:7" x14ac:dyDescent="0.2">
      <c r="A85">
        <v>590</v>
      </c>
      <c r="B85">
        <v>740</v>
      </c>
      <c r="C85">
        <v>40623</v>
      </c>
      <c r="D85">
        <v>99</v>
      </c>
      <c r="E85">
        <v>0.9</v>
      </c>
      <c r="F85">
        <v>0.71945892956516855</v>
      </c>
      <c r="G85">
        <v>0.26646627020932168</v>
      </c>
    </row>
    <row r="86" spans="1:7" x14ac:dyDescent="0.2">
      <c r="A86">
        <v>600</v>
      </c>
      <c r="B86">
        <v>740</v>
      </c>
      <c r="C86">
        <v>40159</v>
      </c>
      <c r="D86">
        <v>99</v>
      </c>
      <c r="E86">
        <v>0.9</v>
      </c>
      <c r="F86">
        <v>0.72676361155444558</v>
      </c>
      <c r="G86">
        <v>0.26917170798312795</v>
      </c>
    </row>
    <row r="87" spans="1:7" x14ac:dyDescent="0.2">
      <c r="A87">
        <v>630</v>
      </c>
      <c r="B87">
        <v>700</v>
      </c>
      <c r="C87">
        <v>33398</v>
      </c>
      <c r="D87">
        <v>99</v>
      </c>
      <c r="E87">
        <v>0.9</v>
      </c>
      <c r="F87">
        <v>0.5511008769670126</v>
      </c>
      <c r="G87">
        <v>0.20411143591370837</v>
      </c>
    </row>
    <row r="88" spans="1:7" x14ac:dyDescent="0.2">
      <c r="A88">
        <v>590</v>
      </c>
      <c r="B88">
        <v>740</v>
      </c>
      <c r="C88">
        <v>93114</v>
      </c>
      <c r="D88">
        <v>232</v>
      </c>
      <c r="E88">
        <v>0.9</v>
      </c>
      <c r="F88">
        <v>0.74404492530630961</v>
      </c>
      <c r="G88">
        <v>0.27557219455789245</v>
      </c>
    </row>
    <row r="89" spans="1:7" x14ac:dyDescent="0.2">
      <c r="A89">
        <v>600</v>
      </c>
      <c r="B89">
        <v>740</v>
      </c>
      <c r="C89">
        <v>55528</v>
      </c>
      <c r="D89">
        <v>232</v>
      </c>
      <c r="E89">
        <v>0.9</v>
      </c>
      <c r="F89">
        <v>1.3129603371606937</v>
      </c>
      <c r="G89">
        <v>0.48628160635581247</v>
      </c>
    </row>
    <row r="90" spans="1:7" x14ac:dyDescent="0.2">
      <c r="A90">
        <v>630</v>
      </c>
      <c r="B90">
        <v>700</v>
      </c>
      <c r="C90">
        <v>75319</v>
      </c>
      <c r="D90">
        <v>232</v>
      </c>
      <c r="E90">
        <v>0.9</v>
      </c>
      <c r="F90">
        <v>0.59374658617196929</v>
      </c>
      <c r="G90">
        <v>0.21990614302665529</v>
      </c>
    </row>
    <row r="91" spans="1:7" x14ac:dyDescent="0.2">
      <c r="A91">
        <v>590</v>
      </c>
      <c r="B91">
        <v>740</v>
      </c>
      <c r="C91">
        <v>20676</v>
      </c>
      <c r="D91">
        <v>140</v>
      </c>
      <c r="E91">
        <v>2</v>
      </c>
      <c r="F91">
        <v>0.83469854889573047</v>
      </c>
      <c r="G91">
        <v>0.30914761070212238</v>
      </c>
    </row>
    <row r="92" spans="1:7" x14ac:dyDescent="0.2">
      <c r="A92">
        <v>600</v>
      </c>
      <c r="B92">
        <v>740</v>
      </c>
      <c r="C92">
        <v>20280</v>
      </c>
      <c r="D92">
        <v>140</v>
      </c>
      <c r="E92">
        <v>2</v>
      </c>
      <c r="F92">
        <v>0.84191095573979946</v>
      </c>
      <c r="G92">
        <v>0.31181887249622198</v>
      </c>
    </row>
    <row r="93" spans="1:7" x14ac:dyDescent="0.2">
      <c r="A93">
        <v>630</v>
      </c>
      <c r="B93">
        <v>700</v>
      </c>
      <c r="C93">
        <v>16.253</v>
      </c>
      <c r="D93">
        <v>140</v>
      </c>
      <c r="E93">
        <v>2</v>
      </c>
      <c r="F93">
        <v>4.2352462578133121</v>
      </c>
      <c r="G93">
        <v>1.5686097251160414</v>
      </c>
    </row>
    <row r="94" spans="1:7" x14ac:dyDescent="0.2">
      <c r="A94">
        <v>590</v>
      </c>
      <c r="B94">
        <v>740</v>
      </c>
      <c r="C94">
        <v>20156</v>
      </c>
      <c r="D94">
        <v>133</v>
      </c>
      <c r="E94">
        <v>2</v>
      </c>
      <c r="F94">
        <v>0.82178769127515239</v>
      </c>
      <c r="G94">
        <v>0.30436581158338977</v>
      </c>
    </row>
    <row r="95" spans="1:7" x14ac:dyDescent="0.2">
      <c r="A95">
        <v>600</v>
      </c>
      <c r="B95">
        <v>740</v>
      </c>
      <c r="C95">
        <v>19777</v>
      </c>
      <c r="D95">
        <v>133</v>
      </c>
      <c r="E95">
        <v>2</v>
      </c>
      <c r="F95">
        <v>0.82882206593329422</v>
      </c>
      <c r="G95">
        <v>0.3069711355308497</v>
      </c>
    </row>
    <row r="96" spans="1:7" x14ac:dyDescent="0.2">
      <c r="A96">
        <v>630</v>
      </c>
      <c r="B96">
        <v>700</v>
      </c>
      <c r="C96">
        <v>15636</v>
      </c>
      <c r="D96">
        <v>133</v>
      </c>
      <c r="E96">
        <v>2</v>
      </c>
      <c r="F96">
        <v>0.7750704232269543</v>
      </c>
      <c r="G96">
        <v>0.28706311971368675</v>
      </c>
    </row>
    <row r="97" spans="1:7" x14ac:dyDescent="0.2">
      <c r="A97">
        <v>590</v>
      </c>
      <c r="B97">
        <v>740</v>
      </c>
      <c r="C97">
        <v>20322</v>
      </c>
      <c r="D97">
        <v>247</v>
      </c>
      <c r="E97">
        <v>3.2</v>
      </c>
      <c r="F97">
        <v>0.70450405299773544</v>
      </c>
      <c r="G97">
        <v>0.26092742703619831</v>
      </c>
    </row>
    <row r="98" spans="1:7" x14ac:dyDescent="0.2">
      <c r="A98">
        <v>600</v>
      </c>
      <c r="B98">
        <v>740</v>
      </c>
      <c r="C98">
        <v>19844</v>
      </c>
      <c r="D98">
        <v>247</v>
      </c>
      <c r="E98">
        <v>3.2</v>
      </c>
      <c r="F98">
        <v>0.71040678321801187</v>
      </c>
      <c r="G98">
        <v>0.26311362341407846</v>
      </c>
    </row>
    <row r="99" spans="1:7" x14ac:dyDescent="0.2">
      <c r="A99">
        <v>630</v>
      </c>
      <c r="B99">
        <v>700</v>
      </c>
      <c r="C99">
        <v>15151</v>
      </c>
      <c r="D99">
        <v>247</v>
      </c>
      <c r="E99">
        <v>3.2</v>
      </c>
      <c r="F99">
        <v>0.68771559500210422</v>
      </c>
      <c r="G99">
        <v>0.25470947963040896</v>
      </c>
    </row>
    <row r="100" spans="1:7" x14ac:dyDescent="0.2">
      <c r="A100">
        <v>590</v>
      </c>
      <c r="B100">
        <v>740</v>
      </c>
      <c r="C100">
        <v>10714</v>
      </c>
      <c r="D100">
        <v>132</v>
      </c>
      <c r="E100">
        <v>3.2</v>
      </c>
      <c r="F100">
        <v>0.70874353446297</v>
      </c>
      <c r="G100">
        <v>0.26249760535665556</v>
      </c>
    </row>
    <row r="101" spans="1:7" x14ac:dyDescent="0.2">
      <c r="A101">
        <v>600</v>
      </c>
      <c r="B101">
        <v>740</v>
      </c>
      <c r="C101">
        <v>10447</v>
      </c>
      <c r="D101">
        <v>132</v>
      </c>
      <c r="E101">
        <v>3.2</v>
      </c>
      <c r="F101">
        <v>0.71509441904048321</v>
      </c>
      <c r="G101">
        <v>0.26484978482980859</v>
      </c>
    </row>
    <row r="102" spans="1:7" x14ac:dyDescent="0.2">
      <c r="A102">
        <v>630</v>
      </c>
      <c r="B102">
        <v>700</v>
      </c>
      <c r="C102">
        <v>7901</v>
      </c>
      <c r="D102">
        <v>132</v>
      </c>
      <c r="E102">
        <v>3.2</v>
      </c>
      <c r="F102">
        <v>0.69536897158626121</v>
      </c>
      <c r="G102">
        <v>0.25754406355046711</v>
      </c>
    </row>
    <row r="103" spans="1:7" x14ac:dyDescent="0.2">
      <c r="A103">
        <v>590</v>
      </c>
      <c r="B103">
        <v>740</v>
      </c>
      <c r="C103">
        <v>6209</v>
      </c>
      <c r="D103">
        <v>133</v>
      </c>
      <c r="E103">
        <v>4.5</v>
      </c>
      <c r="F103">
        <v>0.62690629623032457</v>
      </c>
      <c r="G103">
        <v>0.23218751712234242</v>
      </c>
    </row>
    <row r="104" spans="1:7" x14ac:dyDescent="0.2">
      <c r="A104">
        <v>600</v>
      </c>
      <c r="B104">
        <v>740</v>
      </c>
      <c r="C104">
        <v>6018</v>
      </c>
      <c r="D104">
        <v>133</v>
      </c>
      <c r="E104">
        <v>4.5</v>
      </c>
      <c r="F104">
        <v>0.63275768895502205</v>
      </c>
      <c r="G104">
        <v>0.23435469961297112</v>
      </c>
    </row>
    <row r="105" spans="1:7" x14ac:dyDescent="0.2">
      <c r="A105">
        <v>630</v>
      </c>
      <c r="B105">
        <v>700</v>
      </c>
      <c r="C105">
        <v>4568</v>
      </c>
      <c r="D105">
        <v>133</v>
      </c>
      <c r="E105">
        <v>4.5</v>
      </c>
      <c r="F105">
        <v>0.61792047771798986</v>
      </c>
      <c r="G105">
        <v>0.22885943619184809</v>
      </c>
    </row>
    <row r="106" spans="1:7" x14ac:dyDescent="0.2">
      <c r="A106">
        <v>590</v>
      </c>
      <c r="B106">
        <v>740</v>
      </c>
      <c r="C106">
        <v>7941</v>
      </c>
      <c r="D106">
        <v>166</v>
      </c>
      <c r="E106">
        <v>4.5</v>
      </c>
      <c r="F106">
        <v>0.62148391493949429</v>
      </c>
      <c r="G106">
        <v>0.23017922775536823</v>
      </c>
    </row>
    <row r="107" spans="1:7" x14ac:dyDescent="0.2">
      <c r="A107">
        <v>600</v>
      </c>
      <c r="B107">
        <v>740</v>
      </c>
      <c r="C107">
        <v>7726</v>
      </c>
      <c r="D107">
        <v>166</v>
      </c>
      <c r="E107">
        <v>4.5</v>
      </c>
      <c r="F107">
        <v>0.62649154565087328</v>
      </c>
      <c r="G107">
        <v>0.23203390579661973</v>
      </c>
    </row>
    <row r="108" spans="1:7" x14ac:dyDescent="0.2">
      <c r="A108">
        <v>630</v>
      </c>
      <c r="B108">
        <v>700</v>
      </c>
      <c r="C108">
        <v>5746</v>
      </c>
      <c r="D108">
        <v>166</v>
      </c>
      <c r="E108">
        <v>4.5</v>
      </c>
      <c r="F108">
        <v>0.61618940364944497</v>
      </c>
      <c r="G108">
        <v>0.22821829764794258</v>
      </c>
    </row>
    <row r="109" spans="1:7" x14ac:dyDescent="0.2">
      <c r="A109">
        <v>590</v>
      </c>
      <c r="B109">
        <v>740</v>
      </c>
      <c r="C109">
        <v>2550</v>
      </c>
      <c r="D109">
        <v>96</v>
      </c>
      <c r="E109">
        <v>6.1</v>
      </c>
      <c r="F109">
        <v>0.55491545390292207</v>
      </c>
      <c r="G109">
        <v>0.20552424218626741</v>
      </c>
    </row>
    <row r="110" spans="1:7" x14ac:dyDescent="0.2">
      <c r="A110">
        <v>600</v>
      </c>
      <c r="B110">
        <v>740</v>
      </c>
      <c r="C110">
        <v>2423</v>
      </c>
      <c r="D110">
        <v>96</v>
      </c>
      <c r="E110">
        <v>6.1</v>
      </c>
      <c r="F110">
        <v>0.56248485124210157</v>
      </c>
      <c r="G110">
        <v>0.20832772268225982</v>
      </c>
    </row>
    <row r="111" spans="1:7" x14ac:dyDescent="0.2">
      <c r="A111">
        <v>630</v>
      </c>
      <c r="B111">
        <v>700</v>
      </c>
      <c r="C111">
        <v>1759</v>
      </c>
      <c r="D111">
        <v>96</v>
      </c>
      <c r="E111">
        <v>6.1</v>
      </c>
      <c r="F111">
        <v>0.55884781020046981</v>
      </c>
      <c r="G111">
        <v>0.20698067044461843</v>
      </c>
    </row>
    <row r="112" spans="1:7" x14ac:dyDescent="0.2">
      <c r="A112">
        <v>590</v>
      </c>
      <c r="B112">
        <v>740</v>
      </c>
      <c r="C112">
        <v>3482</v>
      </c>
      <c r="D112">
        <v>154</v>
      </c>
      <c r="E112">
        <v>6.1</v>
      </c>
      <c r="F112">
        <v>0.58132382064529164</v>
      </c>
      <c r="G112">
        <v>0.2153051187575154</v>
      </c>
    </row>
    <row r="113" spans="1:7" x14ac:dyDescent="0.2">
      <c r="A113">
        <v>600</v>
      </c>
      <c r="B113">
        <v>740</v>
      </c>
      <c r="C113">
        <v>3339</v>
      </c>
      <c r="D113">
        <v>154</v>
      </c>
      <c r="E113">
        <v>6.1</v>
      </c>
      <c r="F113">
        <v>0.58739298140951879</v>
      </c>
      <c r="G113">
        <v>0.21755295607759953</v>
      </c>
    </row>
    <row r="114" spans="1:7" x14ac:dyDescent="0.2">
      <c r="A114">
        <v>630</v>
      </c>
      <c r="B114">
        <v>700</v>
      </c>
      <c r="C114">
        <v>2520</v>
      </c>
      <c r="D114">
        <v>154</v>
      </c>
      <c r="E114">
        <v>6.1</v>
      </c>
      <c r="F114">
        <v>0.57738732679864757</v>
      </c>
      <c r="G114">
        <v>0.21384715807357316</v>
      </c>
    </row>
    <row r="115" spans="1:7" x14ac:dyDescent="0.2">
      <c r="A115">
        <v>590</v>
      </c>
      <c r="B115">
        <v>740</v>
      </c>
      <c r="C115">
        <v>3175</v>
      </c>
      <c r="D115">
        <v>231</v>
      </c>
      <c r="E115">
        <v>7.3</v>
      </c>
      <c r="F115">
        <v>0.5539506791600729</v>
      </c>
      <c r="G115">
        <v>0.20516691820743441</v>
      </c>
    </row>
    <row r="116" spans="1:7" x14ac:dyDescent="0.2">
      <c r="A116">
        <v>600</v>
      </c>
      <c r="B116">
        <v>740</v>
      </c>
      <c r="C116">
        <v>3025</v>
      </c>
      <c r="D116">
        <v>231</v>
      </c>
      <c r="E116">
        <v>7.3</v>
      </c>
      <c r="F116">
        <v>0.55990724703475903</v>
      </c>
      <c r="G116">
        <v>0.20737305445731816</v>
      </c>
    </row>
    <row r="117" spans="1:7" x14ac:dyDescent="0.2">
      <c r="A117">
        <v>630</v>
      </c>
      <c r="B117">
        <v>700</v>
      </c>
      <c r="C117">
        <v>2248</v>
      </c>
      <c r="D117">
        <v>231</v>
      </c>
      <c r="E117">
        <v>7.3</v>
      </c>
      <c r="F117">
        <v>0.55366385214222902</v>
      </c>
      <c r="G117">
        <v>0.20506068597860333</v>
      </c>
    </row>
    <row r="118" spans="1:7" x14ac:dyDescent="0.2">
      <c r="A118">
        <v>590</v>
      </c>
      <c r="B118">
        <v>740</v>
      </c>
      <c r="C118">
        <v>3390</v>
      </c>
      <c r="D118">
        <v>244</v>
      </c>
      <c r="E118">
        <v>7.3</v>
      </c>
      <c r="F118">
        <v>0.55247509265021488</v>
      </c>
      <c r="G118">
        <v>0.20462040468526477</v>
      </c>
    </row>
    <row r="119" spans="1:7" x14ac:dyDescent="0.2">
      <c r="A119">
        <v>600</v>
      </c>
      <c r="B119">
        <v>740</v>
      </c>
      <c r="C119">
        <v>3232</v>
      </c>
      <c r="D119">
        <v>244</v>
      </c>
      <c r="E119">
        <v>7.3</v>
      </c>
      <c r="F119">
        <v>0.55834018647318706</v>
      </c>
      <c r="G119">
        <v>0.20679266165673593</v>
      </c>
    </row>
    <row r="120" spans="1:7" x14ac:dyDescent="0.2">
      <c r="A120">
        <v>630</v>
      </c>
      <c r="B120">
        <v>700</v>
      </c>
      <c r="C120">
        <v>2431</v>
      </c>
      <c r="D120">
        <v>244</v>
      </c>
      <c r="E120">
        <v>7.3</v>
      </c>
      <c r="F120">
        <v>0.5504431309989346</v>
      </c>
      <c r="G120">
        <v>0.20386782629590169</v>
      </c>
    </row>
    <row r="121" spans="1:7" x14ac:dyDescent="0.2">
      <c r="A121">
        <v>590</v>
      </c>
      <c r="B121">
        <v>740</v>
      </c>
      <c r="C121">
        <v>3053</v>
      </c>
      <c r="D121">
        <v>322</v>
      </c>
      <c r="E121">
        <v>8.6</v>
      </c>
      <c r="F121">
        <v>0.51339034433144781</v>
      </c>
      <c r="G121">
        <v>0.19014457197461029</v>
      </c>
    </row>
    <row r="122" spans="1:7" x14ac:dyDescent="0.2">
      <c r="A122">
        <v>600</v>
      </c>
      <c r="B122">
        <v>740</v>
      </c>
      <c r="C122">
        <v>2925</v>
      </c>
      <c r="D122">
        <v>322</v>
      </c>
      <c r="E122">
        <v>8.6</v>
      </c>
      <c r="F122">
        <v>0.51779925525564385</v>
      </c>
      <c r="G122">
        <v>0.19177750194653476</v>
      </c>
    </row>
    <row r="123" spans="1:7" x14ac:dyDescent="0.2">
      <c r="A123">
        <v>630</v>
      </c>
      <c r="B123">
        <v>700</v>
      </c>
      <c r="C123">
        <v>2119</v>
      </c>
      <c r="D123">
        <v>322</v>
      </c>
      <c r="E123">
        <v>8.6</v>
      </c>
      <c r="F123">
        <v>0.51546242692658117</v>
      </c>
      <c r="G123">
        <v>0.19091200997280783</v>
      </c>
    </row>
    <row r="124" spans="1:7" x14ac:dyDescent="0.2">
      <c r="A124">
        <v>590</v>
      </c>
      <c r="B124">
        <v>740</v>
      </c>
      <c r="C124">
        <v>12175</v>
      </c>
      <c r="D124">
        <v>1501</v>
      </c>
      <c r="E124">
        <v>8.6</v>
      </c>
      <c r="F124">
        <v>0.53153865082653029</v>
      </c>
      <c r="G124">
        <v>0.19686616697278897</v>
      </c>
    </row>
    <row r="125" spans="1:7" x14ac:dyDescent="0.2">
      <c r="A125">
        <v>600</v>
      </c>
      <c r="B125">
        <v>740</v>
      </c>
      <c r="C125">
        <v>13408</v>
      </c>
      <c r="D125">
        <v>1501</v>
      </c>
      <c r="E125">
        <v>8.6</v>
      </c>
      <c r="F125">
        <v>0.51975021273460564</v>
      </c>
      <c r="G125">
        <v>0.19250007879059466</v>
      </c>
    </row>
    <row r="126" spans="1:7" x14ac:dyDescent="0.2">
      <c r="A126">
        <v>630</v>
      </c>
      <c r="B126">
        <v>700</v>
      </c>
      <c r="C126">
        <v>9674</v>
      </c>
      <c r="D126">
        <v>1501</v>
      </c>
      <c r="E126">
        <v>8.6</v>
      </c>
      <c r="F126">
        <v>0.51788541587901871</v>
      </c>
      <c r="G126">
        <v>0.19180941328852544</v>
      </c>
    </row>
    <row r="128" spans="1:7" x14ac:dyDescent="0.2">
      <c r="A128">
        <v>590</v>
      </c>
      <c r="B128">
        <v>740</v>
      </c>
      <c r="C128">
        <v>33567</v>
      </c>
      <c r="D128">
        <v>393</v>
      </c>
      <c r="E128">
        <v>1</v>
      </c>
      <c r="F128">
        <v>2.0788600652923268</v>
      </c>
      <c r="G128">
        <v>2.0256377038433073</v>
      </c>
    </row>
    <row r="129" spans="1:7" x14ac:dyDescent="0.2">
      <c r="A129">
        <v>600</v>
      </c>
      <c r="B129">
        <v>740</v>
      </c>
      <c r="C129">
        <v>30916</v>
      </c>
      <c r="D129">
        <v>393</v>
      </c>
      <c r="E129">
        <v>1</v>
      </c>
      <c r="F129">
        <v>2.1630318808424489</v>
      </c>
      <c r="G129">
        <v>2.0449284610559233</v>
      </c>
    </row>
    <row r="130" spans="1:7" x14ac:dyDescent="0.2">
      <c r="A130">
        <v>630</v>
      </c>
      <c r="B130">
        <v>700</v>
      </c>
      <c r="C130">
        <v>14771</v>
      </c>
      <c r="D130">
        <v>393</v>
      </c>
      <c r="E130">
        <v>1</v>
      </c>
      <c r="F130">
        <v>1.2065401253379178</v>
      </c>
      <c r="G130">
        <v>1.9178166928806384</v>
      </c>
    </row>
    <row r="131" spans="1:7" x14ac:dyDescent="0.2">
      <c r="A131">
        <v>590</v>
      </c>
      <c r="B131">
        <v>740</v>
      </c>
      <c r="C131">
        <v>13791</v>
      </c>
      <c r="D131">
        <v>153</v>
      </c>
      <c r="E131">
        <v>1</v>
      </c>
      <c r="F131">
        <v>2.0250155745983514</v>
      </c>
      <c r="G131">
        <v>2.0174568565427902</v>
      </c>
    </row>
    <row r="132" spans="1:7" x14ac:dyDescent="0.2">
      <c r="A132">
        <v>600</v>
      </c>
      <c r="B132">
        <v>740</v>
      </c>
      <c r="C132">
        <v>12501</v>
      </c>
      <c r="D132">
        <v>153</v>
      </c>
      <c r="E132">
        <v>1</v>
      </c>
      <c r="F132">
        <v>2.1251253730039061</v>
      </c>
      <c r="G132">
        <v>2.0375493081711622</v>
      </c>
    </row>
    <row r="133" spans="1:7" x14ac:dyDescent="0.2">
      <c r="A133">
        <v>630</v>
      </c>
      <c r="B133">
        <v>700</v>
      </c>
      <c r="C133">
        <v>6083</v>
      </c>
      <c r="D133">
        <v>153</v>
      </c>
      <c r="E133">
        <v>1</v>
      </c>
      <c r="F133">
        <v>1.150336200775264</v>
      </c>
      <c r="G133">
        <v>1.9001742735289877</v>
      </c>
    </row>
    <row r="134" spans="1:7" x14ac:dyDescent="0.2">
      <c r="A134">
        <v>590</v>
      </c>
      <c r="B134">
        <v>740</v>
      </c>
      <c r="C134">
        <v>4191</v>
      </c>
      <c r="D134">
        <v>253</v>
      </c>
      <c r="E134">
        <v>2</v>
      </c>
      <c r="F134">
        <v>1.8595225589881395</v>
      </c>
      <c r="G134">
        <v>1.763465254239174</v>
      </c>
    </row>
    <row r="135" spans="1:7" x14ac:dyDescent="0.2">
      <c r="A135">
        <v>600</v>
      </c>
      <c r="B135">
        <v>740</v>
      </c>
      <c r="C135">
        <v>3946</v>
      </c>
      <c r="D135">
        <v>253</v>
      </c>
      <c r="E135">
        <v>2</v>
      </c>
      <c r="F135">
        <v>1.8905921438997619</v>
      </c>
      <c r="G135">
        <v>1.7789922344454256</v>
      </c>
    </row>
    <row r="136" spans="1:7" x14ac:dyDescent="0.2">
      <c r="A136">
        <v>630</v>
      </c>
      <c r="B136">
        <v>700</v>
      </c>
      <c r="C136">
        <v>1656</v>
      </c>
      <c r="D136">
        <v>253</v>
      </c>
      <c r="E136">
        <v>2</v>
      </c>
      <c r="F136">
        <v>1.4771909604910531</v>
      </c>
      <c r="G136">
        <v>1.7365212395382152</v>
      </c>
    </row>
    <row r="137" spans="1:7" x14ac:dyDescent="0.2">
      <c r="A137">
        <v>590</v>
      </c>
      <c r="B137">
        <v>740</v>
      </c>
      <c r="C137">
        <v>4148</v>
      </c>
      <c r="D137">
        <v>245</v>
      </c>
      <c r="E137">
        <v>2</v>
      </c>
      <c r="F137">
        <v>1.8486134518465291</v>
      </c>
      <c r="G137">
        <v>1.7707453838010319</v>
      </c>
    </row>
    <row r="138" spans="1:7" x14ac:dyDescent="0.2">
      <c r="A138">
        <v>600</v>
      </c>
      <c r="B138">
        <v>740</v>
      </c>
      <c r="C138">
        <v>3921</v>
      </c>
      <c r="D138">
        <v>245</v>
      </c>
      <c r="E138">
        <v>2</v>
      </c>
      <c r="F138">
        <v>1.8777043382844623</v>
      </c>
      <c r="G138">
        <v>1.7850070472927944</v>
      </c>
    </row>
    <row r="139" spans="1:7" x14ac:dyDescent="0.2">
      <c r="A139">
        <v>630</v>
      </c>
      <c r="B139">
        <v>700</v>
      </c>
      <c r="C139">
        <v>2098</v>
      </c>
      <c r="D139">
        <v>245</v>
      </c>
      <c r="E139">
        <v>2</v>
      </c>
      <c r="F139">
        <v>1.3428355040195745</v>
      </c>
      <c r="G139">
        <v>1.7371764388045658</v>
      </c>
    </row>
    <row r="140" spans="1:7" x14ac:dyDescent="0.2">
      <c r="A140">
        <v>590</v>
      </c>
      <c r="B140">
        <v>740</v>
      </c>
      <c r="C140">
        <v>3725</v>
      </c>
      <c r="D140">
        <v>392</v>
      </c>
      <c r="E140">
        <v>2.4</v>
      </c>
      <c r="F140">
        <v>1.7811626499892419</v>
      </c>
      <c r="G140">
        <v>1.7105178476212057</v>
      </c>
    </row>
    <row r="141" spans="1:7" x14ac:dyDescent="0.2">
      <c r="A141">
        <v>600</v>
      </c>
      <c r="B141">
        <v>740</v>
      </c>
      <c r="C141">
        <v>3342</v>
      </c>
      <c r="D141">
        <v>392</v>
      </c>
      <c r="E141">
        <v>2.4</v>
      </c>
      <c r="F141">
        <v>1.8271625094065778</v>
      </c>
      <c r="G141">
        <v>1.7248223453517546</v>
      </c>
    </row>
    <row r="142" spans="1:7" x14ac:dyDescent="0.2">
      <c r="A142">
        <v>630</v>
      </c>
      <c r="B142">
        <v>700</v>
      </c>
      <c r="C142">
        <v>1613</v>
      </c>
      <c r="D142">
        <v>392</v>
      </c>
      <c r="E142">
        <v>2.4</v>
      </c>
      <c r="F142">
        <v>1.4244016004576145</v>
      </c>
      <c r="G142">
        <v>1.6985967029214442</v>
      </c>
    </row>
    <row r="143" spans="1:7" x14ac:dyDescent="0.2">
      <c r="A143">
        <v>590</v>
      </c>
      <c r="B143">
        <v>740</v>
      </c>
      <c r="C143">
        <v>3564</v>
      </c>
      <c r="D143">
        <v>445</v>
      </c>
      <c r="E143">
        <v>2.4</v>
      </c>
      <c r="F143">
        <v>1.8524109414974064</v>
      </c>
      <c r="G143">
        <v>1.7123384886199611</v>
      </c>
    </row>
    <row r="144" spans="1:7" x14ac:dyDescent="0.2">
      <c r="A144">
        <v>600</v>
      </c>
      <c r="B144">
        <v>740</v>
      </c>
      <c r="C144">
        <v>3832</v>
      </c>
      <c r="D144">
        <v>445</v>
      </c>
      <c r="E144">
        <v>2.4</v>
      </c>
      <c r="F144">
        <v>1.8229937617859437</v>
      </c>
      <c r="G144">
        <v>1.7270669630657913</v>
      </c>
    </row>
    <row r="145" spans="1:7" x14ac:dyDescent="0.2">
      <c r="A145">
        <v>630</v>
      </c>
      <c r="B145">
        <v>700</v>
      </c>
      <c r="C145">
        <v>2000</v>
      </c>
      <c r="D145">
        <v>445</v>
      </c>
      <c r="E145">
        <v>2.4</v>
      </c>
      <c r="F145">
        <v>1.3876353511262405</v>
      </c>
      <c r="G145">
        <v>1.6959243973657456</v>
      </c>
    </row>
    <row r="146" spans="1:7" x14ac:dyDescent="0.2">
      <c r="A146">
        <v>590</v>
      </c>
      <c r="B146">
        <v>740</v>
      </c>
      <c r="C146">
        <v>1658</v>
      </c>
      <c r="D146">
        <v>603</v>
      </c>
      <c r="E146">
        <v>3.4</v>
      </c>
      <c r="F146">
        <v>1.6220298077039261</v>
      </c>
      <c r="G146">
        <v>1.553386438903045</v>
      </c>
    </row>
    <row r="147" spans="1:7" x14ac:dyDescent="0.2">
      <c r="A147">
        <v>600</v>
      </c>
      <c r="B147">
        <v>740</v>
      </c>
      <c r="C147">
        <v>1295</v>
      </c>
      <c r="D147">
        <v>603</v>
      </c>
      <c r="E147">
        <v>3.4</v>
      </c>
      <c r="F147">
        <v>1.6952661888031224</v>
      </c>
      <c r="G147">
        <v>1.5689397394384543</v>
      </c>
    </row>
    <row r="148" spans="1:7" x14ac:dyDescent="0.2">
      <c r="A148">
        <v>630</v>
      </c>
      <c r="B148">
        <v>700</v>
      </c>
      <c r="C148">
        <v>554</v>
      </c>
      <c r="D148">
        <v>603</v>
      </c>
      <c r="E148">
        <v>3.4</v>
      </c>
      <c r="F148">
        <v>1.4464431170440892</v>
      </c>
      <c r="G148">
        <v>1.5789783936722652</v>
      </c>
    </row>
    <row r="149" spans="1:7" x14ac:dyDescent="0.2">
      <c r="A149">
        <v>590</v>
      </c>
      <c r="B149">
        <v>740</v>
      </c>
      <c r="C149">
        <v>1217</v>
      </c>
      <c r="D149">
        <v>439</v>
      </c>
      <c r="E149">
        <v>3.4</v>
      </c>
      <c r="F149">
        <v>1.6196196469814599</v>
      </c>
      <c r="G149">
        <v>1.5428516910309367</v>
      </c>
    </row>
    <row r="150" spans="1:7" x14ac:dyDescent="0.2">
      <c r="A150">
        <v>600</v>
      </c>
      <c r="B150">
        <v>740</v>
      </c>
      <c r="C150">
        <v>1037</v>
      </c>
      <c r="D150">
        <v>439</v>
      </c>
      <c r="E150">
        <v>3.4</v>
      </c>
      <c r="F150">
        <v>1.6672546941529074</v>
      </c>
      <c r="G150">
        <v>1.5551815378167917</v>
      </c>
    </row>
    <row r="151" spans="1:7" x14ac:dyDescent="0.2">
      <c r="A151">
        <v>630</v>
      </c>
      <c r="B151">
        <v>700</v>
      </c>
      <c r="C151">
        <v>522</v>
      </c>
      <c r="D151">
        <v>439</v>
      </c>
      <c r="E151">
        <v>3.4</v>
      </c>
      <c r="F151">
        <v>1.3705840410798142</v>
      </c>
      <c r="G151">
        <v>1.559050874161475</v>
      </c>
    </row>
    <row r="152" spans="1:7" x14ac:dyDescent="0.2">
      <c r="A152" s="1">
        <v>590</v>
      </c>
      <c r="B152" s="1">
        <v>740</v>
      </c>
      <c r="C152" s="1">
        <v>352</v>
      </c>
      <c r="D152" s="1">
        <v>721</v>
      </c>
      <c r="E152" s="1">
        <v>3.8</v>
      </c>
      <c r="F152">
        <v>1.9061475288160727</v>
      </c>
      <c r="G152">
        <v>1.4963387224150342</v>
      </c>
    </row>
    <row r="153" spans="1:7" x14ac:dyDescent="0.2">
      <c r="A153" s="1">
        <v>600</v>
      </c>
      <c r="B153" s="1">
        <v>740</v>
      </c>
      <c r="C153" s="1">
        <v>586</v>
      </c>
      <c r="D153" s="1">
        <v>721</v>
      </c>
      <c r="E153" s="1">
        <v>3.8</v>
      </c>
      <c r="F153">
        <v>1.7725194264843818</v>
      </c>
      <c r="G153">
        <v>1.5160295233008914</v>
      </c>
    </row>
    <row r="154" spans="1:7" x14ac:dyDescent="0.2">
      <c r="A154" s="1">
        <v>630</v>
      </c>
      <c r="B154" s="1">
        <v>700</v>
      </c>
      <c r="C154" s="1">
        <v>292</v>
      </c>
      <c r="D154" s="1">
        <v>721</v>
      </c>
      <c r="E154" s="1">
        <v>3.8</v>
      </c>
      <c r="F154">
        <v>1.5097473615734107</v>
      </c>
      <c r="G154">
        <v>1.546260149741181</v>
      </c>
    </row>
    <row r="155" spans="1:7" x14ac:dyDescent="0.2">
      <c r="A155" s="1">
        <v>590</v>
      </c>
      <c r="B155" s="1">
        <v>740</v>
      </c>
      <c r="C155" s="1">
        <v>486</v>
      </c>
      <c r="D155" s="1">
        <v>505</v>
      </c>
      <c r="E155" s="1">
        <v>3.8</v>
      </c>
      <c r="F155">
        <v>1.7275531570230342</v>
      </c>
      <c r="G155">
        <v>1.4890740843770087</v>
      </c>
    </row>
    <row r="156" spans="1:7" x14ac:dyDescent="0.2">
      <c r="A156" s="1">
        <v>600</v>
      </c>
      <c r="B156" s="1">
        <v>740</v>
      </c>
      <c r="C156" s="1">
        <v>592</v>
      </c>
      <c r="D156" s="1">
        <v>505</v>
      </c>
      <c r="E156" s="1">
        <v>3.8</v>
      </c>
      <c r="F156">
        <v>1.676133163408694</v>
      </c>
      <c r="G156">
        <v>1.5059234446172354</v>
      </c>
    </row>
    <row r="157" spans="1:7" x14ac:dyDescent="0.2">
      <c r="A157" s="1">
        <v>630</v>
      </c>
      <c r="B157" s="1">
        <v>700</v>
      </c>
      <c r="C157" s="1">
        <v>286</v>
      </c>
      <c r="D157" s="1">
        <v>505</v>
      </c>
      <c r="E157" s="1">
        <v>3.8</v>
      </c>
      <c r="F157">
        <v>1.4215055347012113</v>
      </c>
      <c r="G157">
        <v>1.5396952604947658</v>
      </c>
    </row>
    <row r="159" spans="1:7" x14ac:dyDescent="0.2">
      <c r="A159">
        <v>590</v>
      </c>
      <c r="B159">
        <v>740</v>
      </c>
      <c r="C159">
        <v>40646</v>
      </c>
      <c r="D159">
        <v>393</v>
      </c>
      <c r="E159">
        <v>1</v>
      </c>
      <c r="F159">
        <v>0.18332099341202177</v>
      </c>
      <c r="G159">
        <v>0.1786276634782458</v>
      </c>
    </row>
    <row r="160" spans="1:7" x14ac:dyDescent="0.2">
      <c r="A160">
        <v>600</v>
      </c>
      <c r="B160">
        <v>740</v>
      </c>
      <c r="C160">
        <v>39674</v>
      </c>
      <c r="D160">
        <v>393</v>
      </c>
      <c r="E160">
        <v>1</v>
      </c>
      <c r="F160">
        <v>0.19074355210250873</v>
      </c>
      <c r="G160">
        <v>0.18032878845290329</v>
      </c>
    </row>
    <row r="161" spans="1:7" x14ac:dyDescent="0.2">
      <c r="A161">
        <v>630</v>
      </c>
      <c r="B161">
        <v>700</v>
      </c>
      <c r="C161">
        <v>31988</v>
      </c>
      <c r="D161">
        <v>393</v>
      </c>
      <c r="E161">
        <v>1</v>
      </c>
      <c r="F161">
        <v>0.10639683644955183</v>
      </c>
      <c r="G161">
        <v>0.16911963782016212</v>
      </c>
    </row>
    <row r="162" spans="1:7" x14ac:dyDescent="0.2">
      <c r="A162">
        <v>590</v>
      </c>
      <c r="B162">
        <v>740</v>
      </c>
      <c r="C162">
        <v>15954</v>
      </c>
      <c r="D162">
        <v>153</v>
      </c>
      <c r="E162">
        <v>1</v>
      </c>
      <c r="F162">
        <v>0.17857280199279996</v>
      </c>
      <c r="G162">
        <v>0.17790624837238009</v>
      </c>
    </row>
    <row r="163" spans="1:7" x14ac:dyDescent="0.2">
      <c r="A163">
        <v>600</v>
      </c>
      <c r="B163">
        <v>740</v>
      </c>
      <c r="C163">
        <v>15560</v>
      </c>
      <c r="D163">
        <v>153</v>
      </c>
      <c r="E163">
        <v>1</v>
      </c>
      <c r="F163">
        <v>0.18740082654355433</v>
      </c>
      <c r="G163">
        <v>0.17967806950362983</v>
      </c>
    </row>
    <row r="164" spans="1:7" x14ac:dyDescent="0.2">
      <c r="A164">
        <v>630</v>
      </c>
      <c r="B164">
        <v>700</v>
      </c>
      <c r="C164">
        <v>12675</v>
      </c>
      <c r="D164">
        <v>153</v>
      </c>
      <c r="E164">
        <v>1</v>
      </c>
      <c r="F164">
        <v>0.10144058207894745</v>
      </c>
      <c r="G164">
        <v>0.16756386891790015</v>
      </c>
    </row>
    <row r="165" spans="1:7" x14ac:dyDescent="0.2">
      <c r="A165">
        <v>590</v>
      </c>
      <c r="B165">
        <v>740</v>
      </c>
      <c r="C165">
        <v>5831</v>
      </c>
      <c r="D165">
        <v>253</v>
      </c>
      <c r="E165">
        <v>2</v>
      </c>
      <c r="F165">
        <v>0.16397906163916573</v>
      </c>
      <c r="G165">
        <v>0.15550839984472434</v>
      </c>
    </row>
    <row r="166" spans="1:7" x14ac:dyDescent="0.2">
      <c r="A166">
        <v>600</v>
      </c>
      <c r="B166">
        <v>740</v>
      </c>
      <c r="C166">
        <v>5625</v>
      </c>
      <c r="D166">
        <v>253</v>
      </c>
      <c r="E166">
        <v>2</v>
      </c>
      <c r="F166">
        <v>0.16671888394177795</v>
      </c>
      <c r="G166">
        <v>0.15687762208513453</v>
      </c>
    </row>
    <row r="167" spans="1:7" x14ac:dyDescent="0.2">
      <c r="A167">
        <v>630</v>
      </c>
      <c r="B167">
        <v>700</v>
      </c>
      <c r="C167">
        <v>4348</v>
      </c>
      <c r="D167">
        <v>253</v>
      </c>
      <c r="E167">
        <v>2</v>
      </c>
      <c r="F167">
        <v>0.13026375312972249</v>
      </c>
      <c r="G167">
        <v>0.15313238443899604</v>
      </c>
    </row>
    <row r="168" spans="1:7" x14ac:dyDescent="0.2">
      <c r="A168">
        <v>590</v>
      </c>
      <c r="B168">
        <v>740</v>
      </c>
      <c r="C168">
        <v>5565</v>
      </c>
      <c r="D168">
        <v>245</v>
      </c>
      <c r="E168">
        <v>2</v>
      </c>
      <c r="F168">
        <v>0.16301705924572568</v>
      </c>
      <c r="G168">
        <v>0.15615038657857425</v>
      </c>
    </row>
    <row r="169" spans="1:7" x14ac:dyDescent="0.2">
      <c r="A169">
        <v>600</v>
      </c>
      <c r="B169">
        <v>740</v>
      </c>
      <c r="C169">
        <v>5382</v>
      </c>
      <c r="D169">
        <v>245</v>
      </c>
      <c r="E169">
        <v>2</v>
      </c>
      <c r="F169">
        <v>0.16558239314677797</v>
      </c>
      <c r="G169">
        <v>0.15740802886179844</v>
      </c>
    </row>
    <row r="170" spans="1:7" x14ac:dyDescent="0.2">
      <c r="A170">
        <v>630</v>
      </c>
      <c r="B170">
        <v>700</v>
      </c>
      <c r="C170">
        <v>4205</v>
      </c>
      <c r="D170">
        <v>245</v>
      </c>
      <c r="E170">
        <v>2</v>
      </c>
      <c r="F170">
        <v>0.1184158292786221</v>
      </c>
      <c r="G170">
        <v>0.15319016215207812</v>
      </c>
    </row>
    <row r="171" spans="1:7" x14ac:dyDescent="0.2">
      <c r="A171">
        <v>590</v>
      </c>
      <c r="B171">
        <v>740</v>
      </c>
      <c r="C171">
        <v>5067</v>
      </c>
      <c r="D171">
        <v>392</v>
      </c>
      <c r="E171">
        <v>2.4</v>
      </c>
      <c r="F171">
        <v>0.15706901675390139</v>
      </c>
      <c r="G171">
        <v>0.15083931636871303</v>
      </c>
    </row>
    <row r="172" spans="1:7" x14ac:dyDescent="0.2">
      <c r="A172">
        <v>600</v>
      </c>
      <c r="B172">
        <v>740</v>
      </c>
      <c r="C172">
        <v>4872</v>
      </c>
      <c r="D172">
        <v>392</v>
      </c>
      <c r="E172">
        <v>2.4</v>
      </c>
      <c r="F172">
        <v>0.16112544174661181</v>
      </c>
      <c r="G172">
        <v>0.15210073592167148</v>
      </c>
    </row>
    <row r="173" spans="1:7" x14ac:dyDescent="0.2">
      <c r="A173">
        <v>630</v>
      </c>
      <c r="B173">
        <v>700</v>
      </c>
      <c r="C173">
        <v>3684</v>
      </c>
      <c r="D173">
        <v>392</v>
      </c>
      <c r="E173">
        <v>2.4</v>
      </c>
      <c r="F173">
        <v>0.12560860674229404</v>
      </c>
      <c r="G173">
        <v>0.14978806904069172</v>
      </c>
    </row>
    <row r="174" spans="1:7" x14ac:dyDescent="0.2">
      <c r="A174">
        <v>590</v>
      </c>
      <c r="B174">
        <v>740</v>
      </c>
      <c r="C174">
        <v>5727</v>
      </c>
      <c r="D174">
        <v>445</v>
      </c>
      <c r="E174">
        <v>2.4</v>
      </c>
      <c r="F174">
        <v>0.1633519348763145</v>
      </c>
      <c r="G174">
        <v>0.15099986672133694</v>
      </c>
    </row>
    <row r="175" spans="1:7" x14ac:dyDescent="0.2">
      <c r="A175">
        <v>600</v>
      </c>
      <c r="B175">
        <v>740</v>
      </c>
      <c r="C175">
        <v>5501</v>
      </c>
      <c r="D175">
        <v>445</v>
      </c>
      <c r="E175">
        <v>2.4</v>
      </c>
      <c r="F175">
        <v>0.16075782731798446</v>
      </c>
      <c r="G175">
        <v>0.15229867399169236</v>
      </c>
    </row>
    <row r="176" spans="1:7" x14ac:dyDescent="0.2">
      <c r="A176">
        <v>630</v>
      </c>
      <c r="B176">
        <v>700</v>
      </c>
      <c r="C176">
        <v>4209</v>
      </c>
      <c r="D176">
        <v>445</v>
      </c>
      <c r="E176">
        <v>2.4</v>
      </c>
      <c r="F176">
        <v>0.12236643307991539</v>
      </c>
      <c r="G176">
        <v>0.14955241599345201</v>
      </c>
    </row>
    <row r="177" spans="1:7" x14ac:dyDescent="0.2">
      <c r="A177">
        <v>590</v>
      </c>
      <c r="B177">
        <v>740</v>
      </c>
      <c r="C177">
        <v>2404</v>
      </c>
      <c r="D177">
        <v>603</v>
      </c>
      <c r="E177">
        <v>3.4</v>
      </c>
      <c r="F177">
        <v>0.14303613824549613</v>
      </c>
      <c r="G177">
        <v>0.13698293112019796</v>
      </c>
    </row>
    <row r="178" spans="1:7" x14ac:dyDescent="0.2">
      <c r="A178">
        <v>600</v>
      </c>
      <c r="B178">
        <v>740</v>
      </c>
      <c r="C178">
        <v>2269</v>
      </c>
      <c r="D178">
        <v>603</v>
      </c>
      <c r="E178">
        <v>3.4</v>
      </c>
      <c r="F178">
        <v>0.14949437291032824</v>
      </c>
      <c r="G178">
        <v>0.13835447437728873</v>
      </c>
    </row>
    <row r="179" spans="1:7" x14ac:dyDescent="0.2">
      <c r="A179">
        <v>630</v>
      </c>
      <c r="B179">
        <v>700</v>
      </c>
      <c r="C179">
        <v>1557</v>
      </c>
      <c r="D179">
        <v>603</v>
      </c>
      <c r="E179">
        <v>3.4</v>
      </c>
      <c r="F179">
        <v>0.12755230309030768</v>
      </c>
      <c r="G179">
        <v>0.13923971725504986</v>
      </c>
    </row>
    <row r="180" spans="1:7" x14ac:dyDescent="0.2">
      <c r="A180">
        <v>590</v>
      </c>
      <c r="B180">
        <v>740</v>
      </c>
      <c r="C180">
        <v>1814</v>
      </c>
      <c r="D180">
        <v>439</v>
      </c>
      <c r="E180">
        <v>3.4</v>
      </c>
      <c r="F180">
        <v>0.14282360202658376</v>
      </c>
      <c r="G180">
        <v>0.1360539410080191</v>
      </c>
    </row>
    <row r="181" spans="1:7" x14ac:dyDescent="0.2">
      <c r="A181">
        <v>600</v>
      </c>
      <c r="B181">
        <v>740</v>
      </c>
      <c r="C181">
        <v>1731</v>
      </c>
      <c r="D181">
        <v>439</v>
      </c>
      <c r="E181">
        <v>3.4</v>
      </c>
      <c r="F181">
        <v>0.14702422347027402</v>
      </c>
      <c r="G181">
        <v>0.13714122908437318</v>
      </c>
    </row>
    <row r="182" spans="1:7" x14ac:dyDescent="0.2">
      <c r="A182">
        <v>630</v>
      </c>
      <c r="B182">
        <v>700</v>
      </c>
      <c r="C182">
        <v>1213</v>
      </c>
      <c r="D182">
        <v>439</v>
      </c>
      <c r="E182">
        <v>3.4</v>
      </c>
      <c r="F182">
        <v>0.1208627902186785</v>
      </c>
      <c r="G182">
        <v>0.13748244040224647</v>
      </c>
    </row>
    <row r="183" spans="1:7" x14ac:dyDescent="0.2">
      <c r="A183" s="1">
        <v>590</v>
      </c>
      <c r="B183" s="1">
        <v>740</v>
      </c>
      <c r="C183" s="1">
        <v>1918</v>
      </c>
      <c r="D183" s="1">
        <v>721</v>
      </c>
      <c r="E183" s="1">
        <v>3.8</v>
      </c>
      <c r="F183">
        <v>0.16809061100670836</v>
      </c>
      <c r="G183">
        <v>0.13195226829056739</v>
      </c>
    </row>
    <row r="184" spans="1:7" x14ac:dyDescent="0.2">
      <c r="A184" s="1">
        <v>600</v>
      </c>
      <c r="B184" s="1">
        <v>740</v>
      </c>
      <c r="C184" s="1">
        <v>1771</v>
      </c>
      <c r="D184" s="1">
        <v>721</v>
      </c>
      <c r="E184" s="1">
        <v>3.8</v>
      </c>
      <c r="F184">
        <v>0.15630682773230881</v>
      </c>
      <c r="G184">
        <v>0.13368867048508742</v>
      </c>
    </row>
    <row r="185" spans="1:7" x14ac:dyDescent="0.2">
      <c r="A185" s="1">
        <v>630</v>
      </c>
      <c r="B185" s="1">
        <v>700</v>
      </c>
      <c r="C185" s="1">
        <v>1121</v>
      </c>
      <c r="D185" s="1">
        <v>721</v>
      </c>
      <c r="E185" s="1">
        <v>3.8</v>
      </c>
      <c r="F185">
        <v>0.13313468796943656</v>
      </c>
      <c r="G185">
        <v>0.13635451055918704</v>
      </c>
    </row>
    <row r="186" spans="1:7" x14ac:dyDescent="0.2">
      <c r="A186" s="1">
        <v>590</v>
      </c>
      <c r="B186" s="1">
        <v>740</v>
      </c>
      <c r="C186" s="1">
        <v>1381</v>
      </c>
      <c r="D186" s="1">
        <v>505</v>
      </c>
      <c r="E186" s="1">
        <v>3.8</v>
      </c>
      <c r="F186">
        <v>0.15234154823836282</v>
      </c>
      <c r="G186">
        <v>0.13131164765229353</v>
      </c>
    </row>
    <row r="187" spans="1:7" x14ac:dyDescent="0.2">
      <c r="A187" s="1">
        <v>600</v>
      </c>
      <c r="B187" s="1">
        <v>740</v>
      </c>
      <c r="C187" s="1">
        <v>1289</v>
      </c>
      <c r="D187" s="1">
        <v>505</v>
      </c>
      <c r="E187" s="1">
        <v>3.8</v>
      </c>
      <c r="F187">
        <v>0.1478071572670806</v>
      </c>
      <c r="G187">
        <v>0.1327974818886451</v>
      </c>
    </row>
    <row r="188" spans="1:7" x14ac:dyDescent="0.2">
      <c r="A188" s="1">
        <v>630</v>
      </c>
      <c r="B188" s="1">
        <v>700</v>
      </c>
      <c r="C188" s="1">
        <v>805</v>
      </c>
      <c r="D188" s="1">
        <v>505</v>
      </c>
      <c r="E188" s="1">
        <v>3.8</v>
      </c>
      <c r="F188">
        <v>0.12535322175495692</v>
      </c>
      <c r="G188">
        <v>0.13577559616355961</v>
      </c>
    </row>
  </sheetData>
  <pageMargins left="0.7" right="0.7" top="0.75" bottom="0.75" header="0.3" footer="0.3"/>
  <pageSetup orientation="portrait" horizontalDpi="0" verticalDpi="0"/>
  <headerFooter>
    <oddHeader xml:space="preserve">&amp;CAbsorption coefficient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Nandkishor Kabra</dc:creator>
  <cp:lastModifiedBy>Aditi Nandkishor Kabra</cp:lastModifiedBy>
  <dcterms:created xsi:type="dcterms:W3CDTF">2019-03-12T18:15:50Z</dcterms:created>
  <dcterms:modified xsi:type="dcterms:W3CDTF">2019-03-21T02:22:29Z</dcterms:modified>
</cp:coreProperties>
</file>