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ads\TCPI\WORK\AnalyticsDashboard\Datasets\"/>
    </mc:Choice>
  </mc:AlternateContent>
  <bookViews>
    <workbookView xWindow="0" yWindow="0" windowWidth="16008" windowHeight="6372" activeTab="2"/>
  </bookViews>
  <sheets>
    <sheet name="Dashboard Summary" sheetId="10" r:id="rId1"/>
    <sheet name="Data Feeds" sheetId="1" r:id="rId2"/>
    <sheet name="ReportFormatRequest" sheetId="20" r:id="rId3"/>
    <sheet name="Color-map" sheetId="19" r:id="rId4"/>
  </sheets>
  <definedNames>
    <definedName name="_xlnm._FilterDatabase" localSheetId="0" hidden="1">'Dashboard Summary'!$H$13:$I$112</definedName>
    <definedName name="_xlnm._FilterDatabase" localSheetId="1" hidden="1">'Data Feeds'!$A$2:$BU$143</definedName>
    <definedName name="dashboard">'Dashboard Summary'!$C$20</definedName>
  </definedNames>
  <calcPr calcId="152511"/>
  <pivotCaches>
    <pivotCache cacheId="5"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0" l="1"/>
  <c r="A1" i="1" l="1"/>
  <c r="J2" i="1"/>
  <c r="M2" i="1"/>
  <c r="P2" i="1"/>
  <c r="S2" i="1"/>
  <c r="V2" i="1"/>
  <c r="Y2" i="1"/>
  <c r="AB2" i="1"/>
  <c r="AE2" i="1"/>
  <c r="AH2" i="1"/>
  <c r="I1" i="10"/>
  <c r="D34" i="10"/>
  <c r="D33" i="10"/>
  <c r="D32" i="10"/>
  <c r="D31" i="10"/>
  <c r="D30" i="10"/>
  <c r="D29" i="10"/>
  <c r="D28" i="10"/>
  <c r="D27" i="10"/>
  <c r="D26" i="10"/>
  <c r="D25" i="10"/>
  <c r="D24" i="10"/>
  <c r="D23" i="10"/>
  <c r="D22" i="10"/>
  <c r="D21" i="10"/>
  <c r="D20" i="10"/>
  <c r="D19" i="10"/>
  <c r="D18" i="10"/>
  <c r="D17" i="10"/>
  <c r="D16" i="10"/>
  <c r="D15" i="10"/>
  <c r="D14" i="10"/>
  <c r="C34" i="10"/>
  <c r="C33" i="10"/>
  <c r="C32" i="10"/>
  <c r="C31" i="10"/>
  <c r="C30" i="10"/>
  <c r="C29" i="10"/>
  <c r="C28" i="10"/>
  <c r="C27" i="10"/>
  <c r="C26" i="10"/>
  <c r="C25" i="10"/>
  <c r="C24" i="10"/>
  <c r="C23" i="10"/>
  <c r="C22" i="10"/>
  <c r="C21" i="10"/>
  <c r="C20" i="10"/>
  <c r="C19" i="10"/>
  <c r="C18" i="10"/>
  <c r="C17" i="10"/>
  <c r="C16" i="10"/>
  <c r="C15" i="10"/>
  <c r="C14" i="10"/>
  <c r="B34" i="10"/>
  <c r="B33" i="10"/>
  <c r="B32" i="10"/>
  <c r="B31" i="10"/>
  <c r="B30" i="10"/>
  <c r="B29" i="10"/>
  <c r="B28" i="10"/>
  <c r="B27" i="10"/>
  <c r="B26" i="10"/>
  <c r="B25" i="10"/>
  <c r="B24" i="10"/>
  <c r="B23" i="10"/>
  <c r="B22" i="10"/>
  <c r="B21" i="10"/>
  <c r="B20" i="10"/>
  <c r="B19" i="10"/>
  <c r="B18" i="10"/>
  <c r="B17" i="10"/>
  <c r="B16" i="10"/>
  <c r="B15" i="10"/>
  <c r="B14" i="10"/>
  <c r="D13" i="10"/>
  <c r="C13" i="10"/>
  <c r="E14" i="10" l="1"/>
  <c r="F14" i="10" s="1"/>
  <c r="E18" i="10"/>
  <c r="F18" i="10" s="1"/>
  <c r="E22" i="10"/>
  <c r="F22" i="10" s="1"/>
  <c r="E26" i="10"/>
  <c r="F26" i="10" s="1"/>
  <c r="E30" i="10"/>
  <c r="F30" i="10" s="1"/>
  <c r="E34" i="10"/>
  <c r="F34" i="10" s="1"/>
  <c r="E16" i="10"/>
  <c r="F16" i="10" s="1"/>
  <c r="E20" i="10"/>
  <c r="F20" i="10" s="1"/>
  <c r="E24" i="10"/>
  <c r="F24" i="10" s="1"/>
  <c r="E28" i="10"/>
  <c r="F28" i="10" s="1"/>
  <c r="E32" i="10"/>
  <c r="F32" i="10" s="1"/>
  <c r="E19" i="10"/>
  <c r="F19" i="10" s="1"/>
  <c r="E23" i="10"/>
  <c r="F23" i="10" s="1"/>
  <c r="E27" i="10"/>
  <c r="F27" i="10" s="1"/>
  <c r="E13" i="10"/>
  <c r="F13" i="10" s="1"/>
  <c r="E15" i="10"/>
  <c r="F15" i="10" s="1"/>
  <c r="E31" i="10"/>
  <c r="F31" i="10" s="1"/>
  <c r="E17" i="10"/>
  <c r="F17" i="10" s="1"/>
  <c r="E21" i="10"/>
  <c r="F21" i="10" s="1"/>
  <c r="E25" i="10"/>
  <c r="F25" i="10" s="1"/>
  <c r="E29" i="10"/>
  <c r="F29" i="10" s="1"/>
  <c r="E33" i="10"/>
  <c r="F33" i="10" s="1"/>
  <c r="AW2" i="1"/>
  <c r="BR2" i="1"/>
  <c r="BO2" i="1"/>
  <c r="AG145" i="1"/>
  <c r="AG146" i="1"/>
  <c r="AG147" i="1"/>
  <c r="AG148" i="1"/>
  <c r="AA145" i="1"/>
  <c r="AA146" i="1"/>
  <c r="AA147" i="1"/>
  <c r="AA148" i="1"/>
  <c r="X145" i="1"/>
  <c r="X146" i="1"/>
  <c r="X147" i="1"/>
  <c r="X148" i="1"/>
  <c r="AD145" i="1"/>
  <c r="AD146" i="1"/>
  <c r="AD147" i="1"/>
  <c r="AD148" i="1"/>
  <c r="R148" i="1" l="1"/>
  <c r="U148" i="1"/>
  <c r="AJ148" i="1"/>
  <c r="AM148" i="1"/>
  <c r="AP148" i="1"/>
  <c r="AS148" i="1"/>
  <c r="AV148" i="1"/>
  <c r="AY148" i="1"/>
  <c r="BB148" i="1"/>
  <c r="BE148" i="1"/>
  <c r="BH148" i="1"/>
  <c r="BK148" i="1"/>
  <c r="BN148" i="1"/>
  <c r="BQ148" i="1"/>
  <c r="BT148" i="1"/>
  <c r="R147" i="1"/>
  <c r="U147" i="1"/>
  <c r="AJ147" i="1"/>
  <c r="AM147" i="1"/>
  <c r="AP147" i="1"/>
  <c r="AS147" i="1"/>
  <c r="AV147" i="1"/>
  <c r="AY147" i="1"/>
  <c r="BB147" i="1"/>
  <c r="BE147" i="1"/>
  <c r="BH147" i="1"/>
  <c r="BK147" i="1"/>
  <c r="BN147" i="1"/>
  <c r="BQ147" i="1"/>
  <c r="BT147" i="1"/>
  <c r="R146" i="1"/>
  <c r="U146" i="1"/>
  <c r="AJ146" i="1"/>
  <c r="AM146" i="1"/>
  <c r="AP146" i="1"/>
  <c r="AS146" i="1"/>
  <c r="AV146" i="1"/>
  <c r="AY146" i="1"/>
  <c r="BB146" i="1"/>
  <c r="BE146" i="1"/>
  <c r="BH146" i="1"/>
  <c r="BK146" i="1"/>
  <c r="BN146" i="1"/>
  <c r="BQ146" i="1"/>
  <c r="BT146" i="1"/>
  <c r="R145" i="1"/>
  <c r="U145" i="1"/>
  <c r="AJ145" i="1"/>
  <c r="AM145" i="1"/>
  <c r="AP145" i="1"/>
  <c r="AS145" i="1"/>
  <c r="AV145" i="1"/>
  <c r="AY145" i="1"/>
  <c r="BB145" i="1"/>
  <c r="BE145" i="1"/>
  <c r="BH145" i="1"/>
  <c r="BK145" i="1"/>
  <c r="BN145" i="1"/>
  <c r="BQ145" i="1"/>
  <c r="BT145" i="1"/>
  <c r="BU2" i="1" l="1"/>
  <c r="BL2" i="1"/>
  <c r="BI2" i="1"/>
  <c r="BF2" i="1"/>
  <c r="BC2" i="1"/>
  <c r="AZ2" i="1"/>
  <c r="AT2" i="1"/>
  <c r="AQ2" i="1"/>
  <c r="AN2" i="1"/>
  <c r="AK2" i="1"/>
  <c r="AZ148" i="1" l="1"/>
  <c r="AZ146" i="1"/>
  <c r="AZ147" i="1"/>
  <c r="AZ145" i="1"/>
  <c r="BL145" i="1"/>
  <c r="BL148" i="1"/>
  <c r="BL146" i="1"/>
  <c r="BL147" i="1"/>
  <c r="S148" i="1"/>
  <c r="S147" i="1"/>
  <c r="S146" i="1"/>
  <c r="S145" i="1"/>
  <c r="AE148" i="1"/>
  <c r="AE147" i="1"/>
  <c r="AE146" i="1"/>
  <c r="AE145" i="1"/>
  <c r="AQ148" i="1"/>
  <c r="AQ147" i="1"/>
  <c r="AQ146" i="1"/>
  <c r="AQ145" i="1"/>
  <c r="BC148" i="1"/>
  <c r="BC147" i="1"/>
  <c r="BC146" i="1"/>
  <c r="BC145" i="1"/>
  <c r="BO148" i="1"/>
  <c r="BO147" i="1"/>
  <c r="BO146" i="1"/>
  <c r="BO145" i="1"/>
  <c r="AB146" i="1"/>
  <c r="AB148" i="1"/>
  <c r="AB147" i="1"/>
  <c r="AB145" i="1"/>
  <c r="V148" i="1"/>
  <c r="V147" i="1"/>
  <c r="V146" i="1"/>
  <c r="V145" i="1"/>
  <c r="AH147" i="1"/>
  <c r="AH148" i="1"/>
  <c r="AH146" i="1"/>
  <c r="AH145" i="1"/>
  <c r="AT147" i="1"/>
  <c r="AT148" i="1"/>
  <c r="AT146" i="1"/>
  <c r="AT145" i="1"/>
  <c r="BF147" i="1"/>
  <c r="BF148" i="1"/>
  <c r="BF146" i="1"/>
  <c r="BF145" i="1"/>
  <c r="BR147" i="1"/>
  <c r="BR145" i="1"/>
  <c r="BR148" i="1"/>
  <c r="BR146" i="1"/>
  <c r="AN145" i="1"/>
  <c r="AN148" i="1"/>
  <c r="AN146" i="1"/>
  <c r="AN147" i="1"/>
  <c r="Y148" i="1"/>
  <c r="Y147" i="1"/>
  <c r="Y146" i="1"/>
  <c r="Y145" i="1"/>
  <c r="AK148" i="1"/>
  <c r="AK147" i="1"/>
  <c r="AK146" i="1"/>
  <c r="AK145" i="1"/>
  <c r="AW148" i="1"/>
  <c r="AW147" i="1"/>
  <c r="AW146" i="1"/>
  <c r="AW145" i="1"/>
  <c r="BI148" i="1"/>
  <c r="BI147" i="1"/>
  <c r="BI146" i="1"/>
  <c r="BI145" i="1"/>
  <c r="BU148" i="1"/>
  <c r="BU147" i="1"/>
  <c r="BU146" i="1"/>
  <c r="BU145" i="1"/>
</calcChain>
</file>

<file path=xl/comments1.xml><?xml version="1.0" encoding="utf-8"?>
<comments xmlns="http://schemas.openxmlformats.org/spreadsheetml/2006/main">
  <authors>
    <author>Aditi Datta</author>
  </authors>
  <commentList>
    <comment ref="AD33" authorId="0" shapeId="0">
      <text>
        <r>
          <rPr>
            <b/>
            <sz val="9"/>
            <color indexed="81"/>
            <rFont val="Tahoma"/>
            <family val="2"/>
          </rPr>
          <t>Aditi Datta:</t>
        </r>
        <r>
          <rPr>
            <sz val="9"/>
            <color indexed="81"/>
            <rFont val="Tahoma"/>
            <family val="2"/>
          </rPr>
          <t xml:space="preserve">
The initial entry was N</t>
        </r>
      </text>
    </comment>
    <comment ref="AD73" authorId="0" shapeId="0">
      <text>
        <r>
          <rPr>
            <b/>
            <sz val="9"/>
            <color indexed="81"/>
            <rFont val="Tahoma"/>
            <family val="2"/>
          </rPr>
          <t>Aditi Datta:</t>
        </r>
        <r>
          <rPr>
            <sz val="9"/>
            <color indexed="81"/>
            <rFont val="Tahoma"/>
            <family val="2"/>
          </rPr>
          <t xml:space="preserve">
It was initially entered as N</t>
        </r>
      </text>
    </comment>
  </commentList>
</comments>
</file>

<file path=xl/sharedStrings.xml><?xml version="1.0" encoding="utf-8"?>
<sst xmlns="http://schemas.openxmlformats.org/spreadsheetml/2006/main" count="1280" uniqueCount="347">
  <si>
    <t>N</t>
  </si>
  <si>
    <t>ORU-R01</t>
  </si>
  <si>
    <t>Y</t>
  </si>
  <si>
    <t>A01</t>
  </si>
  <si>
    <t>ADT, LAB, RAD Channels. Missing Messages. Other Codesets: PV, IN, OBR,ORC</t>
  </si>
  <si>
    <t>105/691692</t>
  </si>
  <si>
    <t>To PROD MR</t>
  </si>
  <si>
    <t>Yuma Regional Medical Center (YRMC)</t>
  </si>
  <si>
    <t>Hospital</t>
  </si>
  <si>
    <t>Yavapai Regional Medical Center</t>
  </si>
  <si>
    <t>A08</t>
  </si>
  <si>
    <t>ADT, LAB, RAD, TRN are Channels. Missing data. Other codesets: SPM, TQ1, ORC, MRG, OBX, NTE</t>
  </si>
  <si>
    <t>100/41795</t>
  </si>
  <si>
    <t>Wickenburg Community Hospital (WCH)</t>
  </si>
  <si>
    <t>Wesley Community Health Center</t>
  </si>
  <si>
    <t>FQHC &amp; RHC</t>
  </si>
  <si>
    <t>Virginia G. Piper St. Vincent DePaul Clinics</t>
  </si>
  <si>
    <t>Comm Provider</t>
  </si>
  <si>
    <t>Valley Anesthesiology &amp; Pain Consultants (VAC)</t>
  </si>
  <si>
    <t>Valle del Sol</t>
  </si>
  <si>
    <t>Behavioral Prov.</t>
  </si>
  <si>
    <t>Util</t>
  </si>
  <si>
    <t>University of Arizona Health Plans (UAHP)</t>
  </si>
  <si>
    <t>Health Plan/Payor</t>
  </si>
  <si>
    <t>Universal Care Management (UCM)</t>
  </si>
  <si>
    <t>UnitedHealthcare (UHC)</t>
  </si>
  <si>
    <t>United Community Health Center</t>
  </si>
  <si>
    <t>UHIN ADT PUSH and UHIN ADT PULL are channels. Other codesets: PV, ACC, ZZZ, UB1</t>
  </si>
  <si>
    <t>55/1826</t>
  </si>
  <si>
    <t>Destination1</t>
  </si>
  <si>
    <t>UHIN</t>
  </si>
  <si>
    <t xml:space="preserve">DFT-P03 </t>
  </si>
  <si>
    <t>A08 15/</t>
  </si>
  <si>
    <t>ADT A04 10/13963. A08 15/30197. DFT-P03 10/11754</t>
  </si>
  <si>
    <t>TMSIC</t>
  </si>
  <si>
    <t>TMC ADT-65206 and TMC ADT A18 MERGE are Channels. TMC ADT-A18 has miising data. Other codesets: PV, CON, MRG</t>
  </si>
  <si>
    <t>80/150598</t>
  </si>
  <si>
    <t>Tucson Medical Center (TMC)</t>
  </si>
  <si>
    <t>Touchstone Behavioral Health (TSHSAZ - HEALTH SERVICES)</t>
  </si>
  <si>
    <t xml:space="preserve">The Phoenix Shanti Group </t>
  </si>
  <si>
    <t>Terros</t>
  </si>
  <si>
    <t>Sunset Community Health Center (SUNSET)</t>
  </si>
  <si>
    <t>Sun Life Family Health Center</t>
  </si>
  <si>
    <t>A02</t>
  </si>
  <si>
    <t>A04</t>
  </si>
  <si>
    <t>A03</t>
  </si>
  <si>
    <t>Other Codesets: IN, PV, ACC</t>
  </si>
  <si>
    <t>70/28217</t>
  </si>
  <si>
    <t>Mirth Results</t>
  </si>
  <si>
    <t>Summit Healthcare Regional Med Center (SHRMC)</t>
  </si>
  <si>
    <t>Southwest Network (SWN)</t>
  </si>
  <si>
    <t>Southwest Behavioral &amp; Health Services</t>
  </si>
  <si>
    <t>Southern Arizona Infectious Disease Specialists</t>
  </si>
  <si>
    <t>Southeastern Arizona Behavioral Health Services, Inc.</t>
  </si>
  <si>
    <t>Sound Physicians</t>
  </si>
  <si>
    <t>Message does not specify Path, Micro, Blood bank, General lab.</t>
  </si>
  <si>
    <t>30/1038789</t>
  </si>
  <si>
    <t>Sonora Quest Laboratories (SQL)</t>
  </si>
  <si>
    <t>Lab</t>
  </si>
  <si>
    <t>Sante' Partners, LLC</t>
  </si>
  <si>
    <t>San Pedro Family Care</t>
  </si>
  <si>
    <t>Saguaro Surgical</t>
  </si>
  <si>
    <t>Rio Rico Medical &amp; Fire District</t>
  </si>
  <si>
    <t>Gov. Agency</t>
  </si>
  <si>
    <t>Recovery Innovations (RIN)</t>
  </si>
  <si>
    <t>QHN ADT pull, QHN ADT push are the channels. Other Codesets : ZDR, PV</t>
  </si>
  <si>
    <t>23/193</t>
  </si>
  <si>
    <t>QHN</t>
  </si>
  <si>
    <t>Plaza Healthcare</t>
  </si>
  <si>
    <t>Pima Lung &amp; Sleep Center</t>
  </si>
  <si>
    <t>Pima Heart</t>
  </si>
  <si>
    <t>Pima County (PIMACO)</t>
  </si>
  <si>
    <t>Phoenix Health Plan (PHPPHX)</t>
  </si>
  <si>
    <t>OTHER Codesets: PV. A01 not in the results connector or source</t>
  </si>
  <si>
    <t>45/244786</t>
  </si>
  <si>
    <t>Mirth Results AzHeC Destination</t>
  </si>
  <si>
    <t>Phoenix Children’s Hospital (PCH)</t>
  </si>
  <si>
    <t>Pasadera Behavioral Health Network (</t>
  </si>
  <si>
    <t>Partners in Recovery (PIR)</t>
  </si>
  <si>
    <t xml:space="preserve">Pain Institute of Southern Arizona </t>
  </si>
  <si>
    <t>Page Family Practice (PAGEFP)</t>
  </si>
  <si>
    <t>Optum Medical Network (OPTUMACO)</t>
  </si>
  <si>
    <t>ACO</t>
  </si>
  <si>
    <t>Options Medical</t>
  </si>
  <si>
    <t xml:space="preserve">North Country HealthCare </t>
  </si>
  <si>
    <t>New Pueblo Medicine (NPMED)</t>
  </si>
  <si>
    <t>ORU-R03</t>
  </si>
  <si>
    <t>ADT, LAB, RAD, SIU,TRN are channels.</t>
  </si>
  <si>
    <t>160/253538</t>
  </si>
  <si>
    <t>Native Health (NAH)</t>
  </si>
  <si>
    <t>Mountain View Pediatrics</t>
  </si>
  <si>
    <t>Mountain Park Health Center (</t>
  </si>
  <si>
    <t>MGRMC ADT and MGRMC LAB,RAD,TRN channels. Other codesets: ROL,PV,OBR,PV,NTE. Missing data</t>
  </si>
  <si>
    <t>44/42086</t>
  </si>
  <si>
    <t>To MR, Destination1</t>
  </si>
  <si>
    <t>Mount Graham Regional Medical Center (MGRMC)</t>
  </si>
  <si>
    <t>VXU-V04</t>
  </si>
  <si>
    <t>Other Codesets: ORC, RXA, RXR, IN.</t>
  </si>
  <si>
    <t>15/60</t>
  </si>
  <si>
    <t>MGRMC Imm</t>
  </si>
  <si>
    <t>Mercy Maricopa Integrated Care (MMIC)</t>
  </si>
  <si>
    <t xml:space="preserve">Mercy Care Plan </t>
  </si>
  <si>
    <t>Med-Cure Internal Medicine(</t>
  </si>
  <si>
    <t>MD24 House Call, Inc. (MD24)</t>
  </si>
  <si>
    <t>Mariposa Community Health Center (MCHC)</t>
  </si>
  <si>
    <t xml:space="preserve">Multiple con segments with no Y,N values or CON1, CON 2 . No TRN </t>
  </si>
  <si>
    <t>ADT A01 10/8939*31. A04 10/107087. A08 15/283402. A31 15/479189 LAB 10/192492</t>
  </si>
  <si>
    <t>Maricopa Integrated Health System (MIHS)</t>
  </si>
  <si>
    <t>Maricopa Health Plan</t>
  </si>
  <si>
    <t>Maricopa County</t>
  </si>
  <si>
    <t>Marana Health Center</t>
  </si>
  <si>
    <t>ADT, LAB, RAD, TRN Channels. Many messages were not available in the later pages. OTHER Codesets: OBR, PV, NTE</t>
  </si>
  <si>
    <t>128/64516</t>
  </si>
  <si>
    <t>Little Colorado Medical Center (LCMC)</t>
  </si>
  <si>
    <t>Lifewell Behavioral Wellness (LIFEWELL)</t>
  </si>
  <si>
    <t>Lifeprint Accountable Care Organization</t>
  </si>
  <si>
    <t>LabCorp (LAB1)</t>
  </si>
  <si>
    <t xml:space="preserve"> OTHER Codesets: ACC, PV, ZRV</t>
  </si>
  <si>
    <t>65/8607</t>
  </si>
  <si>
    <t>La Paz Regional Hospital (LAPAZ)</t>
  </si>
  <si>
    <t>La Frontera – Empact (</t>
  </si>
  <si>
    <t>0 trans were received as of 4/27</t>
  </si>
  <si>
    <t>ADT, LAB, RAD, TRN Channels. Many messages were not available in the later pages. OTHER Codesets: ORC, OBR, NTE, PV, ZSO, UB1, ACC, ZPI, ZPV, ZIN</t>
  </si>
  <si>
    <t>130/164768</t>
  </si>
  <si>
    <t>Kingman Regional Medical Center (KRMC)</t>
  </si>
  <si>
    <t>Not in HL7 format. Type and Codesets not mentioned.</t>
  </si>
  <si>
    <t>30/1229</t>
  </si>
  <si>
    <t>KRMC - Meds Only</t>
  </si>
  <si>
    <t>KRMC - Meds Pre</t>
  </si>
  <si>
    <t>RXA,RXR,ORC. Only 20 messages opened up.</t>
  </si>
  <si>
    <t>25/175</t>
  </si>
  <si>
    <t>To MR</t>
  </si>
  <si>
    <t>KRMC VXU -3657</t>
  </si>
  <si>
    <t>A40</t>
  </si>
  <si>
    <t>Other Codesets: MRG, PV. Many messages were not available</t>
  </si>
  <si>
    <t>15/142</t>
  </si>
  <si>
    <t>KRMC A40 Merge - 3656</t>
  </si>
  <si>
    <t>Jewish Family &amp; Children's Services</t>
  </si>
  <si>
    <t>Other Codesets: UB, PV, ACC, ZPI, ZPV, ZIN</t>
  </si>
  <si>
    <t>30/26351</t>
  </si>
  <si>
    <t>Test MR</t>
  </si>
  <si>
    <t>IASIS Healthcare</t>
  </si>
  <si>
    <t>Horizon Health and Wellness (</t>
  </si>
  <si>
    <t>Other Codesets: ROL, PV</t>
  </si>
  <si>
    <t>50/738,019</t>
  </si>
  <si>
    <t>Mirth Results Site</t>
  </si>
  <si>
    <t>HonorHealth (HH)</t>
  </si>
  <si>
    <t>Other Codesets: ROL, PV; Many messages were not available</t>
  </si>
  <si>
    <t>30/243381</t>
  </si>
  <si>
    <t>Honor Health Redirect to test MR</t>
  </si>
  <si>
    <t>Homewood Family Physicians</t>
  </si>
  <si>
    <t>Home Health Insights, Inc.</t>
  </si>
  <si>
    <t>?</t>
  </si>
  <si>
    <t>HIE PCDH Outbound</t>
  </si>
  <si>
    <t>Other Codesets: ZDR, ZPH,IN,PV</t>
  </si>
  <si>
    <t>20/992</t>
  </si>
  <si>
    <t>SEND TO RESULTS</t>
  </si>
  <si>
    <t>HIE PCDH Inbound</t>
  </si>
  <si>
    <t>HealthNet (HN)</t>
  </si>
  <si>
    <t>Health Choice Integrated Care</t>
  </si>
  <si>
    <t>Health Choice Arizona (HEALTHCHOICE)</t>
  </si>
  <si>
    <t>Gila Valley Clinic</t>
  </si>
  <si>
    <t>Gila Health Resources (</t>
  </si>
  <si>
    <t xml:space="preserve">SEE NOTES </t>
  </si>
  <si>
    <t xml:space="preserve">ADT A08 43,098/43,178 PORT 9005 ADT-A08 310,574/310,592 PORT 9024 INCLUDES pr SEGMENT. Labs include NTE segment. Only 1 OBX segment in every message looked at. </t>
  </si>
  <si>
    <t xml:space="preserve">PORT 9005 ADT 20/43178. PORT 9024 ADT 25/310574. LAB 15/7813. RAD 0/0 . TRN 15/77169 </t>
  </si>
  <si>
    <t>El Rio Health Center (ERHC)</t>
  </si>
  <si>
    <t>East Flagstaff Family Medicine</t>
  </si>
  <si>
    <t>A31</t>
  </si>
  <si>
    <t>All ADT's are ADT-A31</t>
  </si>
  <si>
    <t>District Medical Group (DMG)</t>
  </si>
  <si>
    <t xml:space="preserve">CON segment present for global </t>
  </si>
  <si>
    <t>ADT 15/487262</t>
  </si>
  <si>
    <t xml:space="preserve">Mirth Results </t>
  </si>
  <si>
    <t>Dignity Health (DH)</t>
  </si>
  <si>
    <t>Dignity Health (DH) Redirect to test MR</t>
  </si>
  <si>
    <t>Desert Senita Community Health Center (DSCH)</t>
  </si>
  <si>
    <t xml:space="preserve">Desert Kidney Associates, PLC </t>
  </si>
  <si>
    <t>Crisis Response Network (CRN)</t>
  </si>
  <si>
    <t>Crisis Preparation &amp; Recovery, Inc. (CPR)</t>
  </si>
  <si>
    <t xml:space="preserve">ADT OBX only saw HT/WGHT x 2.  All TRN were images </t>
  </si>
  <si>
    <t xml:space="preserve">ADT 15/22136. LAB 15/21048. RAD 10/270. TRN 0/4830 </t>
  </si>
  <si>
    <t>Copper Queen Community Hospital (CQCH)</t>
  </si>
  <si>
    <t>ConnectionsAZV(CAZ)</t>
  </si>
  <si>
    <t xml:space="preserve">Community Health Associates </t>
  </si>
  <si>
    <t>Community Bridges, Inc. (CBI)</t>
  </si>
  <si>
    <t>CODAC Health Recoery Wellness, Inc. (CODAC)</t>
  </si>
  <si>
    <t>Cobre Valley Regional Medical Center (CVRMC)</t>
  </si>
  <si>
    <t>City of Surprise Fire-Medical</t>
  </si>
  <si>
    <t xml:space="preserve">Chiricahua Community Health Center </t>
  </si>
  <si>
    <t>Children’s Rehabilitative Services - Tucson (CRS)</t>
  </si>
  <si>
    <t>Chicanos Por La Causa (CPLC)</t>
  </si>
  <si>
    <t>Cenpatico Integrated Care (CENPAT)</t>
  </si>
  <si>
    <t>ADT, LAB, RAD, TRN Channels. Many messages were not available in the later pages. OTHER Codesets: ZAL,PV,ZVI,OBR,NTE,ORC</t>
  </si>
  <si>
    <t>75/906174</t>
  </si>
  <si>
    <t>Carondelet Health Network (CHN)</t>
  </si>
  <si>
    <t>Has 4 separate destinations for ADT, LAB, RAD, TRN. Unable to open the HL7 messages</t>
  </si>
  <si>
    <t>CHN to OPTUM</t>
  </si>
  <si>
    <t>0/0</t>
  </si>
  <si>
    <t>Carondelet Health Network (CHN) - 197</t>
  </si>
  <si>
    <t>Care1st Arizona (CFS)</t>
  </si>
  <si>
    <t>Canyonlands Healthcare (CCHCAZ)</t>
  </si>
  <si>
    <t>Bridgeway Health Solutions (BW)</t>
  </si>
  <si>
    <t xml:space="preserve">ADT,LAB,RAD,TRN.  OBX IN ADT A08 is lab in those sampeled  Labs do not identify as Micro, Path, Gen Lab, Blood bank. OBR segement does state culture then lab in OBR 4. All TXA2 sements in TRN channel indicated ED </t>
  </si>
  <si>
    <t>ADT-A02 5/77, A03 5/2597, A04 5/2550, A08 10/15062. LAB- 15/8413. RAD 10/2132. TRN 15/7969.</t>
  </si>
  <si>
    <t>Benson Hospital (BENSON)</t>
  </si>
  <si>
    <t>0 DATA (THIS FIELD WAS FILLED BEFORE)</t>
  </si>
  <si>
    <t>Behavioral Health Information Network of Arizona (BHINAZ)</t>
  </si>
  <si>
    <t>HIE</t>
  </si>
  <si>
    <t xml:space="preserve">Only ADT-A08 type was present. CON, </t>
  </si>
  <si>
    <t>`10/61</t>
  </si>
  <si>
    <t>BHINAZ Consent Notification Batch</t>
  </si>
  <si>
    <t>Bayless Healthcare Group</t>
  </si>
  <si>
    <t>Bart J. Carter, MD</t>
  </si>
  <si>
    <t>Barnet Dulaney Perkins Eye Center</t>
  </si>
  <si>
    <t>70/42394</t>
  </si>
  <si>
    <t>Banner Health (BH)</t>
  </si>
  <si>
    <t>ADT, LAB,PATH,RAD,TRN channels. Missing data. Other codesets:UB1, ZZZ,NTE, OBR</t>
  </si>
  <si>
    <t>140/2M+245009+trn+lab</t>
  </si>
  <si>
    <t>Banner Health (BH) -196</t>
  </si>
  <si>
    <t>Not HL7 format. No type mentioned. No messages displayed</t>
  </si>
  <si>
    <t>`5/31</t>
  </si>
  <si>
    <t>Banner Health (BH) -196 CCD EXTRACT</t>
  </si>
  <si>
    <t>Not HL7 format. No type mentioned.</t>
  </si>
  <si>
    <t>20/5127</t>
  </si>
  <si>
    <t>Send CDM to Mirth Results</t>
  </si>
  <si>
    <t>Banner Health (BH) -196 CCD DATA FILTER</t>
  </si>
  <si>
    <t>AZ Department of Health Services (</t>
  </si>
  <si>
    <t>Assurance Health &amp; Wellness (Assurance)</t>
  </si>
  <si>
    <t>Arizona's Children Association</t>
  </si>
  <si>
    <t xml:space="preserve">Arizona Sun Family Medicine </t>
  </si>
  <si>
    <t>Arizona Kidney Disease &amp; Hypertension Centers (AZKDHC)</t>
  </si>
  <si>
    <t>Arizona Health Care Cost Containment System</t>
  </si>
  <si>
    <t xml:space="preserve">Arizona Family Care </t>
  </si>
  <si>
    <t>Arizona Counseling &amp; Treatment Services (</t>
  </si>
  <si>
    <t>Arizona Connected Care (AZCC)</t>
  </si>
  <si>
    <t>Arizona Community Physicians (AZCPG)</t>
  </si>
  <si>
    <t>Adelante Healthcare, Inc. (</t>
  </si>
  <si>
    <t>Abrazo Medical Group (</t>
  </si>
  <si>
    <t>Abrazo Heart Institute (AB-AHH)</t>
  </si>
  <si>
    <t xml:space="preserve">A01 Received not sent, AZ con segment present in some ADT's  12/30 </t>
  </si>
  <si>
    <t>Abrazo Health (AB)</t>
  </si>
  <si>
    <t>TRAN</t>
  </si>
  <si>
    <t>Other (consults)</t>
  </si>
  <si>
    <t>Op RPTS</t>
  </si>
  <si>
    <t>H&amp;P</t>
  </si>
  <si>
    <t>Cardiology</t>
  </si>
  <si>
    <t>Emergency Room notes</t>
  </si>
  <si>
    <t>Discharge Summaries</t>
  </si>
  <si>
    <t>Rad</t>
  </si>
  <si>
    <t>Gen Lab.</t>
  </si>
  <si>
    <t>Blood Bank</t>
  </si>
  <si>
    <t>MicroBiology</t>
  </si>
  <si>
    <t>Path</t>
  </si>
  <si>
    <t>Contacts (NK1)</t>
  </si>
  <si>
    <t>Observations (OBX)</t>
  </si>
  <si>
    <t xml:space="preserve">Allergies (AL) </t>
  </si>
  <si>
    <t>Procedures (PR)</t>
  </si>
  <si>
    <t>Diagnosis (DG)</t>
  </si>
  <si>
    <t>Insurance (IN)</t>
  </si>
  <si>
    <t>Guarantors (GT)</t>
  </si>
  <si>
    <t>Patient Info (PID)</t>
  </si>
  <si>
    <t>Events (EVN)</t>
  </si>
  <si>
    <t>Comments</t>
  </si>
  <si>
    <t>Sample/TotalDataPoints</t>
  </si>
  <si>
    <t>Connector</t>
  </si>
  <si>
    <t>Channels #</t>
  </si>
  <si>
    <t>Organization</t>
  </si>
  <si>
    <t>Group</t>
  </si>
  <si>
    <t>Server</t>
  </si>
  <si>
    <t>Row Labels</t>
  </si>
  <si>
    <t>(blank)</t>
  </si>
  <si>
    <t>Grand Total</t>
  </si>
  <si>
    <t>Sum of Channels #</t>
  </si>
  <si>
    <t>Count of Organization</t>
  </si>
  <si>
    <t>Other Consults</t>
  </si>
  <si>
    <t>Total</t>
  </si>
  <si>
    <t>Unassigned</t>
  </si>
  <si>
    <t>% wrt Organization</t>
  </si>
  <si>
    <t>Codeset/Server</t>
  </si>
  <si>
    <t>30/333002</t>
  </si>
  <si>
    <t>Summary Characteristics of Data Feed Profile in Servers 195,196,197</t>
  </si>
  <si>
    <t>20/8868</t>
  </si>
  <si>
    <t>Other Codesets: ZVI, ZGI, ZQA, ACC, ZZZ, ZVI</t>
  </si>
  <si>
    <t xml:space="preserve">unable to open message in 197 source or destination port 3500 </t>
  </si>
  <si>
    <t>20/53844</t>
  </si>
  <si>
    <t>20/7135</t>
  </si>
  <si>
    <t>Not HL7 Message</t>
  </si>
  <si>
    <t>Northern Arizona Healthcare (NAH)</t>
  </si>
  <si>
    <t>Go Live</t>
  </si>
  <si>
    <t>LAB</t>
  </si>
  <si>
    <t>Values</t>
  </si>
  <si>
    <t>(Multiple Items)</t>
  </si>
  <si>
    <t>PRODUCTION SITE</t>
  </si>
  <si>
    <t xml:space="preserve">       Server             </t>
  </si>
  <si>
    <t>PRODUCTION SITE DATA FEED ORGANIZATION DETAILS</t>
  </si>
  <si>
    <t>ADT</t>
  </si>
  <si>
    <t>TRANS</t>
  </si>
  <si>
    <t>Filled out info not yet verified</t>
  </si>
  <si>
    <t>Sent messages are filtered per type in the order of ADT-A01, ADT-A02, …</t>
  </si>
  <si>
    <t>Data Feed Unavailable</t>
  </si>
  <si>
    <t>City</t>
  </si>
  <si>
    <t>Angela Wyatt Dermatology, P.C.</t>
  </si>
  <si>
    <t>Heart and Vascular Center of Arizona</t>
  </si>
  <si>
    <t>Northwest NeuroSpecialists, PLLC</t>
  </si>
  <si>
    <t>San Luis Walk-In Clinic</t>
  </si>
  <si>
    <t>(All)</t>
  </si>
  <si>
    <t>Phoenix</t>
  </si>
  <si>
    <t>Flagstaff</t>
  </si>
  <si>
    <t>Tucson</t>
  </si>
  <si>
    <t>Yuma</t>
  </si>
  <si>
    <t>Glendale</t>
  </si>
  <si>
    <t>Scottsdale</t>
  </si>
  <si>
    <t>Benson</t>
  </si>
  <si>
    <t>Tempe</t>
  </si>
  <si>
    <t>Page</t>
  </si>
  <si>
    <t>Sierra Vista</t>
  </si>
  <si>
    <t>Surprise</t>
  </si>
  <si>
    <t>Globe</t>
  </si>
  <si>
    <t>Mesa</t>
  </si>
  <si>
    <t>Bisbee</t>
  </si>
  <si>
    <t>Ajo</t>
  </si>
  <si>
    <t>Morenci</t>
  </si>
  <si>
    <t>Safford</t>
  </si>
  <si>
    <t>Casa Grande</t>
  </si>
  <si>
    <t>Apache Junction</t>
  </si>
  <si>
    <t>Kingman</t>
  </si>
  <si>
    <t>Parker</t>
  </si>
  <si>
    <t>Winslow</t>
  </si>
  <si>
    <t>Marana</t>
  </si>
  <si>
    <t>Nogales</t>
  </si>
  <si>
    <t>Goodyear</t>
  </si>
  <si>
    <t>Prescott</t>
  </si>
  <si>
    <t>Rio Rico</t>
  </si>
  <si>
    <t>Tacoma</t>
  </si>
  <si>
    <t>Show Low</t>
  </si>
  <si>
    <t>Wickenburg</t>
  </si>
  <si>
    <t>SIU</t>
  </si>
  <si>
    <t>CVX</t>
  </si>
  <si>
    <t>June20,2016</t>
  </si>
  <si>
    <t>Data Audit Report Format Request From Jaime</t>
  </si>
  <si>
    <t>Aug1,2016</t>
  </si>
  <si>
    <t>Dashboard Table Request from Mike</t>
  </si>
  <si>
    <t>Aug8,2016</t>
  </si>
  <si>
    <t>Dashboard Table Request to exclude SIU, CVX from Jaime</t>
  </si>
  <si>
    <t>Date</t>
  </si>
  <si>
    <t>Requests to Data Team</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</si>
</sst>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0"/>
      <name val="Calibri"/>
      <family val="2"/>
      <scheme val="minor"/>
    </font>
    <font>
      <sz val="11"/>
      <name val="Calibri"/>
      <family val="2"/>
      <scheme val="minor"/>
    </font>
    <font>
      <b/>
      <sz val="9"/>
      <color indexed="81"/>
      <name val="Tahoma"/>
      <family val="2"/>
    </font>
    <font>
      <sz val="9"/>
      <color indexed="81"/>
      <name val="Tahoma"/>
      <family val="2"/>
    </font>
    <font>
      <sz val="11"/>
      <color theme="1"/>
      <name val="Calibri"/>
      <family val="2"/>
      <scheme val="minor"/>
    </font>
    <font>
      <b/>
      <sz val="11"/>
      <color theme="0"/>
      <name val="Times New Roman"/>
      <family val="1"/>
    </font>
    <font>
      <sz val="11"/>
      <color theme="1"/>
      <name val="Times New Roman"/>
      <family val="1"/>
    </font>
    <font>
      <b/>
      <sz val="11"/>
      <color theme="1"/>
      <name val="Times New Roman"/>
      <family val="1"/>
    </font>
    <font>
      <b/>
      <u/>
      <sz val="14"/>
      <color theme="1"/>
      <name val="Times New Roman"/>
      <family val="1"/>
    </font>
    <font>
      <b/>
      <u/>
      <sz val="14"/>
      <color theme="1"/>
      <name val="Gill Sans MT"/>
      <family val="2"/>
    </font>
    <font>
      <b/>
      <u/>
      <sz val="11"/>
      <color theme="0"/>
      <name val="Times New Roman"/>
      <family val="1"/>
    </font>
    <font>
      <b/>
      <sz val="9"/>
      <color theme="1"/>
      <name val="Times New Roman"/>
      <family val="1"/>
    </font>
    <font>
      <b/>
      <sz val="11"/>
      <color theme="1"/>
      <name val="Calibri"/>
      <family val="2"/>
      <scheme val="minor"/>
    </font>
    <font>
      <b/>
      <sz val="11"/>
      <color theme="0"/>
      <name val="Calibri"/>
      <family val="2"/>
      <scheme val="minor"/>
    </font>
    <font>
      <sz val="11"/>
      <color theme="1"/>
      <name val="Times New Roman"/>
    </font>
    <font>
      <b/>
      <sz val="11"/>
      <color theme="0"/>
      <name val="Times New Roman"/>
    </font>
  </fonts>
  <fills count="12">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theme="7"/>
        <bgColor indexed="64"/>
      </patternFill>
    </fill>
    <fill>
      <patternFill patternType="solid">
        <fgColor rgb="FFFFFFEB"/>
        <bgColor indexed="64"/>
      </patternFill>
    </fill>
    <fill>
      <patternFill patternType="solid">
        <fgColor theme="4"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2">
    <xf numFmtId="0" fontId="0" fillId="0" borderId="0"/>
    <xf numFmtId="9" fontId="5" fillId="0" borderId="0" applyFont="0" applyFill="0" applyBorder="0" applyAlignment="0" applyProtection="0"/>
  </cellStyleXfs>
  <cellXfs count="59">
    <xf numFmtId="0" fontId="0" fillId="0" borderId="0" xfId="0"/>
    <xf numFmtId="0" fontId="0" fillId="0" borderId="1" xfId="0" applyBorder="1" applyAlignment="1">
      <alignment horizontal="center"/>
    </xf>
    <xf numFmtId="0" fontId="0" fillId="0" borderId="1" xfId="0" applyBorder="1"/>
    <xf numFmtId="0" fontId="0" fillId="2" borderId="1" xfId="0" applyFill="1" applyBorder="1"/>
    <xf numFmtId="0" fontId="0" fillId="0" borderId="1" xfId="0" applyBorder="1" applyAlignment="1">
      <alignment horizontal="left"/>
    </xf>
    <xf numFmtId="0" fontId="0" fillId="3" borderId="1" xfId="0" applyFill="1" applyBorder="1"/>
    <xf numFmtId="0" fontId="1" fillId="4" borderId="1" xfId="0" applyFont="1" applyFill="1" applyBorder="1"/>
    <xf numFmtId="0" fontId="1" fillId="4" borderId="1" xfId="0" applyFont="1" applyFill="1" applyBorder="1" applyAlignment="1">
      <alignment wrapText="1"/>
    </xf>
    <xf numFmtId="0" fontId="0" fillId="5" borderId="1" xfId="0" applyFill="1" applyBorder="1" applyAlignment="1">
      <alignment horizontal="left"/>
    </xf>
    <xf numFmtId="0" fontId="0" fillId="5" borderId="1"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2" fillId="0" borderId="1" xfId="0" applyFont="1" applyBorder="1" applyAlignment="1">
      <alignment horizontal="left"/>
    </xf>
    <xf numFmtId="0" fontId="2" fillId="0" borderId="1" xfId="0" applyFont="1" applyBorder="1" applyAlignment="1">
      <alignment horizontal="center"/>
    </xf>
    <xf numFmtId="0" fontId="0" fillId="5" borderId="1" xfId="0" applyFill="1" applyBorder="1"/>
    <xf numFmtId="0" fontId="0" fillId="7" borderId="1" xfId="0" applyFill="1" applyBorder="1" applyAlignment="1">
      <alignment horizontal="center"/>
    </xf>
    <xf numFmtId="0" fontId="0" fillId="6" borderId="2" xfId="0" applyFill="1" applyBorder="1" applyAlignment="1"/>
    <xf numFmtId="0" fontId="6" fillId="8" borderId="1" xfId="0" applyFont="1" applyFill="1" applyBorder="1" applyAlignment="1">
      <alignment horizontal="center"/>
    </xf>
    <xf numFmtId="0" fontId="0" fillId="9" borderId="0" xfId="0" applyFill="1" applyAlignment="1">
      <alignment horizontal="left"/>
    </xf>
    <xf numFmtId="0" fontId="0" fillId="10" borderId="1" xfId="0" applyFill="1" applyBorder="1"/>
    <xf numFmtId="0" fontId="0" fillId="3" borderId="0" xfId="0" applyFill="1"/>
    <xf numFmtId="0" fontId="0" fillId="0" borderId="0" xfId="0" applyFill="1"/>
    <xf numFmtId="0" fontId="6" fillId="0" borderId="0" xfId="0" applyFont="1" applyFill="1" applyBorder="1" applyAlignment="1">
      <alignment horizontal="center"/>
    </xf>
    <xf numFmtId="0" fontId="7" fillId="0" borderId="0" xfId="0" applyNumberFormat="1" applyFont="1" applyFill="1" applyBorder="1" applyAlignment="1">
      <alignment horizontal="center"/>
    </xf>
    <xf numFmtId="0" fontId="0" fillId="0" borderId="0" xfId="0" applyBorder="1"/>
    <xf numFmtId="0" fontId="0" fillId="0" borderId="0" xfId="0" applyAlignment="1"/>
    <xf numFmtId="0" fontId="9" fillId="0" borderId="0" xfId="0" applyFont="1" applyFill="1" applyAlignment="1">
      <alignment vertical="center"/>
    </xf>
    <xf numFmtId="0" fontId="11" fillId="8" borderId="1" xfId="0" applyFont="1" applyFill="1" applyBorder="1" applyAlignment="1">
      <alignment horizontal="center"/>
    </xf>
    <xf numFmtId="0" fontId="12" fillId="9" borderId="0" xfId="0" applyFont="1" applyFill="1" applyAlignment="1">
      <alignment horizontal="center" vertical="center"/>
    </xf>
    <xf numFmtId="22" fontId="8" fillId="9" borderId="0" xfId="0" applyNumberFormat="1" applyFont="1" applyFill="1" applyAlignment="1">
      <alignment horizontal="center" vertical="center"/>
    </xf>
    <xf numFmtId="0" fontId="7" fillId="0" borderId="1" xfId="0" applyFont="1" applyBorder="1" applyAlignment="1">
      <alignment horizontal="center" vertical="center"/>
    </xf>
    <xf numFmtId="9" fontId="7" fillId="0" borderId="1" xfId="1" applyFont="1" applyBorder="1" applyAlignment="1">
      <alignment horizontal="center" vertical="center"/>
    </xf>
    <xf numFmtId="0" fontId="0" fillId="0" borderId="0" xfId="0" applyBorder="1" applyAlignment="1"/>
    <xf numFmtId="0" fontId="0" fillId="2" borderId="0" xfId="0" applyFill="1"/>
    <xf numFmtId="0" fontId="0" fillId="4" borderId="0" xfId="0" applyFill="1"/>
    <xf numFmtId="0" fontId="0" fillId="5" borderId="0" xfId="0" applyFill="1"/>
    <xf numFmtId="0" fontId="0" fillId="6" borderId="1" xfId="0" applyFill="1" applyBorder="1" applyAlignment="1"/>
    <xf numFmtId="22" fontId="13" fillId="9" borderId="1" xfId="0" applyNumberFormat="1" applyFont="1" applyFill="1" applyBorder="1" applyAlignment="1">
      <alignment horizontal="center" vertical="center"/>
    </xf>
    <xf numFmtId="22" fontId="13" fillId="9" borderId="4" xfId="0" applyNumberFormat="1" applyFont="1" applyFill="1" applyBorder="1" applyAlignment="1">
      <alignment horizontal="center" vertical="center"/>
    </xf>
    <xf numFmtId="0" fontId="0" fillId="0" borderId="0" xfId="0" applyBorder="1" applyAlignment="1">
      <alignment horizontal="center"/>
    </xf>
    <xf numFmtId="0" fontId="10" fillId="9" borderId="0" xfId="0" applyFont="1" applyFill="1" applyAlignment="1">
      <alignment horizontal="center" vertical="center"/>
    </xf>
    <xf numFmtId="0" fontId="0" fillId="0" borderId="0" xfId="0" applyFill="1" applyBorder="1" applyAlignment="1">
      <alignment horizontal="center"/>
    </xf>
    <xf numFmtId="0" fontId="0" fillId="0" borderId="3" xfId="0" applyFill="1" applyBorder="1" applyAlignment="1">
      <alignment horizontal="center"/>
    </xf>
    <xf numFmtId="0" fontId="10" fillId="9" borderId="4" xfId="0" applyFont="1" applyFill="1" applyBorder="1" applyAlignment="1">
      <alignment horizontal="center" vertical="center"/>
    </xf>
    <xf numFmtId="0" fontId="10" fillId="9" borderId="3" xfId="0" applyFont="1" applyFill="1" applyBorder="1" applyAlignment="1">
      <alignment horizontal="center" vertical="center"/>
    </xf>
    <xf numFmtId="0" fontId="10" fillId="9" borderId="5" xfId="0" applyFont="1" applyFill="1" applyBorder="1" applyAlignment="1">
      <alignment horizontal="center" vertical="center"/>
    </xf>
    <xf numFmtId="0" fontId="10" fillId="9" borderId="1" xfId="0" applyFont="1" applyFill="1" applyBorder="1" applyAlignment="1">
      <alignment horizontal="center" vertical="center"/>
    </xf>
    <xf numFmtId="0" fontId="10" fillId="9" borderId="6" xfId="0" applyFont="1" applyFill="1" applyBorder="1" applyAlignment="1">
      <alignment horizontal="center" vertical="center"/>
    </xf>
    <xf numFmtId="0" fontId="10" fillId="9" borderId="0" xfId="0" applyFont="1" applyFill="1" applyBorder="1" applyAlignment="1">
      <alignment horizontal="center" vertical="center"/>
    </xf>
    <xf numFmtId="0" fontId="15" fillId="0" borderId="0" xfId="0" pivotButton="1" applyFont="1" applyAlignment="1">
      <alignment horizontal="center" vertical="center"/>
    </xf>
    <xf numFmtId="0" fontId="15" fillId="0" borderId="0" xfId="0" applyFont="1" applyAlignment="1">
      <alignment vertical="center"/>
    </xf>
    <xf numFmtId="0" fontId="15" fillId="0" borderId="0" xfId="0" applyNumberFormat="1" applyFont="1" applyAlignment="1">
      <alignment vertical="center"/>
    </xf>
    <xf numFmtId="0" fontId="15" fillId="0" borderId="0" xfId="0" applyFont="1" applyAlignment="1">
      <alignment horizontal="left" vertical="center"/>
    </xf>
    <xf numFmtId="0" fontId="15" fillId="0" borderId="0" xfId="0" applyFont="1" applyAlignment="1">
      <alignment horizontal="center" vertical="center"/>
    </xf>
    <xf numFmtId="0" fontId="15" fillId="0" borderId="1" xfId="0" applyNumberFormat="1" applyFont="1" applyBorder="1" applyAlignment="1">
      <alignment horizontal="center"/>
    </xf>
    <xf numFmtId="0" fontId="15" fillId="0" borderId="1" xfId="0" applyNumberFormat="1" applyFont="1" applyFill="1" applyBorder="1" applyAlignment="1">
      <alignment horizontal="center"/>
    </xf>
    <xf numFmtId="0" fontId="16" fillId="8" borderId="1" xfId="0" applyFont="1" applyFill="1" applyBorder="1" applyAlignment="1">
      <alignment horizontal="center"/>
    </xf>
    <xf numFmtId="0" fontId="15" fillId="0" borderId="1" xfId="0" pivotButton="1" applyFont="1" applyBorder="1" applyAlignment="1">
      <alignment horizontal="center" vertical="center"/>
    </xf>
    <xf numFmtId="0" fontId="14" fillId="11" borderId="1" xfId="0" applyFont="1" applyFill="1" applyBorder="1" applyAlignment="1">
      <alignment horizontal="center"/>
    </xf>
  </cellXfs>
  <cellStyles count="2">
    <cellStyle name="Normal" xfId="0" builtinId="0"/>
    <cellStyle name="Percent" xfId="1" builtinId="5"/>
  </cellStyles>
  <dxfs count="41">
    <dxf>
      <font>
        <name val="Times New Roman"/>
        <scheme val="none"/>
      </font>
      <alignment horizontal="center" vertical="center" readingOrder="0"/>
    </dxf>
    <dxf>
      <font>
        <name val="Times New Roman"/>
        <scheme val="none"/>
      </font>
      <alignment horizontal="center" vertical="center" readingOrder="0"/>
    </dxf>
    <dxf>
      <font>
        <name val="Times New Roman"/>
        <scheme val="none"/>
      </font>
      <alignment horizontal="center" vertical="center" readingOrder="0"/>
    </dxf>
    <dxf>
      <font>
        <name val="Times New Roman"/>
        <scheme val="none"/>
      </font>
      <alignment horizontal="center" vertical="center" readingOrder="0"/>
    </dxf>
    <dxf>
      <font>
        <name val="Times New Roman"/>
        <scheme val="none"/>
      </font>
      <alignment horizontal="center" vertical="center" readingOrder="0"/>
    </dxf>
    <dxf>
      <font>
        <name val="Times New Roman"/>
        <scheme val="none"/>
      </font>
      <alignment horizontal="center" vertical="center" readingOrder="0"/>
    </dxf>
    <dxf>
      <alignment vertical="center" readingOrder="0"/>
    </dxf>
    <dxf>
      <alignment vertical="center" readingOrder="0"/>
    </dxf>
    <dxf>
      <font>
        <name val="Times New Roman"/>
        <scheme val="none"/>
      </font>
    </dxf>
    <dxf>
      <font>
        <name val="Times New Roman"/>
        <scheme val="none"/>
      </font>
    </dxf>
    <dxf>
      <font>
        <name val="Times New Roman"/>
        <scheme val="none"/>
      </font>
      <alignment horizontal="center" vertical="center" readingOrder="0"/>
    </dxf>
    <dxf>
      <alignment vertical="center" readingOrder="0"/>
    </dxf>
    <dxf>
      <font>
        <name val="Times New Roman"/>
        <scheme val="none"/>
      </font>
    </dxf>
    <dxf>
      <alignment horizontal="center" readingOrder="0"/>
    </dxf>
    <dxf>
      <alignment vertical="center" readingOrder="0"/>
    </dxf>
    <dxf>
      <font>
        <name val="Times New Roman"/>
        <scheme val="none"/>
      </font>
    </dxf>
    <dxf>
      <font>
        <name val="Times New Roman"/>
        <scheme val="none"/>
      </font>
      <alignment vertical="center" readingOrder="0"/>
    </dxf>
    <dxf>
      <font>
        <name val="Times New Roman"/>
        <scheme val="none"/>
      </font>
      <alignment horizontal="center" vertical="center" readingOrder="0"/>
    </dxf>
    <dxf>
      <border>
        <right style="thin">
          <color indexed="64"/>
        </right>
        <vertical style="thin">
          <color indexed="64"/>
        </vertical>
      </border>
    </dxf>
    <dxf>
      <border>
        <right style="thin">
          <color indexed="64"/>
        </right>
        <vertical style="thin">
          <color indexed="64"/>
        </vertical>
      </border>
    </dxf>
    <dxf>
      <border>
        <right style="thin">
          <color indexed="64"/>
        </right>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auto="1"/>
        </patternFill>
      </fill>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scheme val="none"/>
      </font>
    </dxf>
    <dxf>
      <font>
        <b/>
        <color theme="0"/>
        <name val="Times New Roman"/>
        <scheme val="none"/>
      </font>
      <fill>
        <patternFill patternType="solid">
          <fgColor indexed="64"/>
          <bgColor theme="4" tint="-0.249977111117893"/>
        </patternFill>
      </fill>
      <alignment horizontal="center" readingOrder="0"/>
    </dxf>
    <dxf>
      <font>
        <b/>
        <color theme="0"/>
        <name val="Times New Roman"/>
        <scheme val="none"/>
      </font>
      <fill>
        <patternFill patternType="solid">
          <fgColor indexed="64"/>
          <bgColor theme="4" tint="-0.249977111117893"/>
        </patternFill>
      </fill>
      <alignment horizontal="center" readingOrder="0"/>
    </dxf>
    <dxf>
      <font>
        <b/>
        <color theme="0"/>
        <name val="Times New Roman"/>
        <scheme val="none"/>
      </font>
      <fill>
        <patternFill patternType="solid">
          <fgColor indexed="64"/>
          <bgColor theme="4" tint="-0.249977111117893"/>
        </patternFill>
      </fill>
      <alignment horizontal="center" readingOrder="0"/>
    </dxf>
    <dxf>
      <font>
        <color theme="0"/>
      </font>
      <fill>
        <patternFill>
          <bgColor theme="4" tint="-0.24994659260841701"/>
        </patternFill>
      </fill>
    </dxf>
    <dxf>
      <font>
        <b val="0"/>
        <i val="0"/>
        <color theme="1"/>
      </font>
    </dxf>
    <dxf>
      <font>
        <b/>
        <i val="0"/>
        <color theme="0"/>
      </font>
      <fill>
        <patternFill>
          <bgColor theme="4" tint="-0.24994659260841701"/>
        </patternFill>
      </fill>
    </dxf>
    <dxf>
      <font>
        <b/>
        <i val="0"/>
        <color theme="0"/>
      </font>
      <fill>
        <patternFill>
          <bgColor theme="4" tint="-0.24994659260841701"/>
        </patternFill>
      </fill>
    </dxf>
    <dxf>
      <font>
        <color auto="1"/>
      </font>
      <fill>
        <patternFill>
          <bgColor theme="4" tint="0.79998168889431442"/>
        </patternFill>
      </fill>
    </dxf>
    <dxf>
      <font>
        <b/>
        <i val="0"/>
        <color theme="0"/>
      </font>
      <fill>
        <patternFill>
          <bgColor theme="4" tint="-0.24994659260841701"/>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TableStyleMedium2" defaultPivotStyle="ad">
    <tableStyle name="ad" table="0" count="5">
      <tableStyleElement type="wholeTable" dxfId="40"/>
      <tableStyleElement type="headerRow" dxfId="39"/>
      <tableStyleElement type="totalRow" dxfId="38"/>
      <tableStyleElement type="pageFieldLabels" dxfId="37"/>
      <tableStyleElement type="pageFieldValues" dxfId="36"/>
    </tableStyle>
    <tableStyle name="PivotTable Style 1" table="0" count="2">
      <tableStyleElement type="wholeTable" dxfId="35"/>
      <tableStyleElement type="pageFieldLabels" dxfId="34"/>
    </tableStyle>
  </tableStyles>
  <colors>
    <mruColors>
      <color rgb="FF6F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[GT22016_DataFeedProfile_10July2016_V2.xlsx]Dashboard Summary!PivotTable12</c:name>
    <c:fmtId val="14"/>
  </c:pivotSource>
  <c:chart>
    <c:title>
      <c:tx>
        <c:rich>
          <a:bodyPr rot="0" spcFirstLastPara="1" vertOverflow="ellipsis" vert="horz" wrap="square" anchor="ctr" anchorCtr="1"/>
          <a:lstStyle/>
          <a:p>
            <a:pPr algn="l">
              <a:defRPr sz="1600" b="1" i="0" u="none" strike="noStrike" kern="1200" cap="all" baseline="0">
                <a:solidFill>
                  <a:schemeClr val="tx1">
                    <a:lumMod val="65000"/>
                    <a:lumOff val="35000"/>
                  </a:schemeClr>
                </a:solidFill>
                <a:latin typeface="+mn-lt"/>
                <a:ea typeface="+mn-ea"/>
                <a:cs typeface="+mn-cs"/>
              </a:defRPr>
            </a:pPr>
            <a:r>
              <a:rPr lang="en-US" sz="1000"/>
              <a:t>Organization SPLIT</a:t>
            </a:r>
          </a:p>
        </c:rich>
      </c:tx>
      <c:layout/>
      <c:overlay val="0"/>
      <c:spPr>
        <a:noFill/>
        <a:ln>
          <a:noFill/>
        </a:ln>
        <a:effectLst/>
      </c:spPr>
    </c:title>
    <c:autoTitleDeleted val="0"/>
    <c:pivotFmts>
      <c:pivotFmt>
        <c:idx val="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 Summary'!$B$3:$B$4</c:f>
              <c:strCache>
                <c:ptCount val="1"/>
                <c:pt idx="0">
                  <c:v>Count of Organization</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'Dashboard Summary'!$A$5:$A$9</c:f>
              <c:strCache>
                <c:ptCount val="4"/>
                <c:pt idx="0">
                  <c:v>195</c:v>
                </c:pt>
                <c:pt idx="1">
                  <c:v>196</c:v>
                </c:pt>
                <c:pt idx="2">
                  <c:v>197</c:v>
                </c:pt>
                <c:pt idx="3">
                  <c:v>(blank)</c:v>
                </c:pt>
              </c:strCache>
            </c:strRef>
          </c:cat>
          <c:val>
            <c:numRef>
              <c:f>'Dashboard Summary'!$B$5:$B$9</c:f>
              <c:numCache>
                <c:formatCode>General</c:formatCode>
                <c:ptCount val="4"/>
                <c:pt idx="0">
                  <c:v>18</c:v>
                </c:pt>
                <c:pt idx="1">
                  <c:v>12</c:v>
                </c:pt>
                <c:pt idx="2">
                  <c:v>12</c:v>
                </c:pt>
                <c:pt idx="3">
                  <c:v>99</c:v>
                </c:pt>
              </c:numCache>
            </c:numRef>
          </c:val>
        </c:ser>
        <c:ser>
          <c:idx val="1"/>
          <c:order val="1"/>
          <c:tx>
            <c:strRef>
              <c:f>'Dashboard Summary'!$C$3:$C$4</c:f>
              <c:strCache>
                <c:ptCount val="1"/>
                <c:pt idx="0">
                  <c:v>Sum of Channels #</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Summary'!$A$5:$A$9</c:f>
              <c:strCache>
                <c:ptCount val="4"/>
                <c:pt idx="0">
                  <c:v>195</c:v>
                </c:pt>
                <c:pt idx="1">
                  <c:v>196</c:v>
                </c:pt>
                <c:pt idx="2">
                  <c:v>197</c:v>
                </c:pt>
                <c:pt idx="3">
                  <c:v>(blank)</c:v>
                </c:pt>
              </c:strCache>
            </c:strRef>
          </c:cat>
          <c:val>
            <c:numRef>
              <c:f>'Dashboard Summary'!$C$5:$C$9</c:f>
              <c:numCache>
                <c:formatCode>General</c:formatCode>
                <c:ptCount val="4"/>
                <c:pt idx="0">
                  <c:v>32</c:v>
                </c:pt>
                <c:pt idx="1">
                  <c:v>27</c:v>
                </c:pt>
                <c:pt idx="2">
                  <c:v>25</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749576" cy="489594"/>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174" b="31313"/>
        <a:stretch/>
      </xdr:blipFill>
      <xdr:spPr>
        <a:xfrm>
          <a:off x="0" y="0"/>
          <a:ext cx="1749576" cy="489594"/>
        </a:xfrm>
        <a:prstGeom prst="rect">
          <a:avLst/>
        </a:prstGeom>
      </xdr:spPr>
    </xdr:pic>
    <xdr:clientData/>
  </xdr:oneCellAnchor>
  <xdr:twoCellAnchor>
    <xdr:from>
      <xdr:col>3</xdr:col>
      <xdr:colOff>22860</xdr:colOff>
      <xdr:row>2</xdr:row>
      <xdr:rowOff>7620</xdr:rowOff>
    </xdr:from>
    <xdr:to>
      <xdr:col>6</xdr:col>
      <xdr:colOff>243840</xdr:colOff>
      <xdr:row>10</xdr:row>
      <xdr:rowOff>144780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Aditi Datta" refreshedDate="42599.517896064812" createdVersion="5" refreshedVersion="5" minRefreshableVersion="3" recordCount="141">
  <cacheSource type="worksheet">
    <worksheetSource ref="A2:BU143" sheet="Data Feeds"/>
  </cacheSource>
  <cacheFields count="73">
    <cacheField name="Server" numFmtId="0">
      <sharedItems containsString="0" containsBlank="1" containsNumber="1" containsInteger="1" minValue="195" maxValue="197" count="4">
        <n v="197"/>
        <m/>
        <n v="196"/>
        <n v="195"/>
      </sharedItems>
    </cacheField>
    <cacheField name="City" numFmtId="0">
      <sharedItems containsMixedTypes="1" containsNumber="1" containsInteger="1" minValue="0" maxValue="0" count="31">
        <s v="Phoenix"/>
        <s v="Flagstaff"/>
        <s v="Tucson"/>
        <s v="Yuma"/>
        <s v="Glendale"/>
        <s v="Scottsdale"/>
        <s v="Benson"/>
        <s v="Tempe"/>
        <s v="Page"/>
        <s v="Sierra Vista"/>
        <s v="Surprise"/>
        <s v="Globe"/>
        <s v="Mesa"/>
        <s v="Bisbee"/>
        <s v="Ajo"/>
        <s v="Morenci"/>
        <s v="Safford"/>
        <n v="0"/>
        <s v="Casa Grande"/>
        <s v="Apache Junction"/>
        <s v="Kingman"/>
        <s v="Parker"/>
        <s v="Winslow"/>
        <s v="Marana"/>
        <s v="Nogales"/>
        <s v="Goodyear"/>
        <s v="Prescott"/>
        <s v="Rio Rico"/>
        <s v="Tacoma"/>
        <s v="Show Low"/>
        <s v="Wickenburg"/>
      </sharedItems>
    </cacheField>
    <cacheField name="Group" numFmtId="0">
      <sharedItems containsBlank="1"/>
    </cacheField>
    <cacheField name="Organization" numFmtId="0">
      <sharedItems count="145">
        <s v="Abrazo Health (AB)"/>
        <s v="Abrazo Heart Institute (AB-AHH)"/>
        <s v="Abrazo Medical Group ("/>
        <s v="Adelante Healthcare, Inc. ("/>
        <s v="Angela Wyatt Dermatology, P.C."/>
        <s v="Arizona Community Physicians (AZCPG)"/>
        <s v="Arizona Connected Care (AZCC)"/>
        <s v="Arizona Counseling &amp; Treatment Services ("/>
        <s v="Arizona Family Care "/>
        <s v="Arizona Health Care Cost Containment System"/>
        <s v="Arizona Kidney Disease &amp; Hypertension Centers (AZKDHC)"/>
        <s v="Arizona Sun Family Medicine "/>
        <s v="Arizona's Children Association"/>
        <s v="Assurance Health &amp; Wellness (Assurance)"/>
        <s v="AZ Department of Health Services ("/>
        <s v="Banner Health (BH) -196 CCD DATA FILTER"/>
        <s v="Banner Health (BH) -196 CCD EXTRACT"/>
        <s v="Banner Health (BH) -196"/>
        <s v="Banner Health (BH)"/>
        <s v="Barnet Dulaney Perkins Eye Center"/>
        <s v="Bart J. Carter, MD"/>
        <s v="Bayless Healthcare Group"/>
        <s v="BHINAZ Consent Notification Batch"/>
        <s v="Behavioral Health Information Network of Arizona (BHINAZ)"/>
        <s v="Benson Hospital (BENSON)"/>
        <s v="Bridgeway Health Solutions (BW)"/>
        <s v="Canyonlands Healthcare (CCHCAZ)"/>
        <s v="Care1st Arizona (CFS)"/>
        <s v="Carondelet Health Network (CHN) - 197"/>
        <s v="CHN to OPTUM"/>
        <s v="Carondelet Health Network (CHN)"/>
        <s v="Cenpatico Integrated Care (CENPAT)"/>
        <s v="Chicanos Por La Causa (CPLC)"/>
        <s v="Children’s Rehabilitative Services - Tucson (CRS)"/>
        <s v="Chiricahua Community Health Center "/>
        <s v="City of Surprise Fire-Medical"/>
        <s v="Cobre Valley Regional Medical Center (CVRMC)"/>
        <s v="CODAC Health Recoery Wellness, Inc. (CODAC)"/>
        <s v="Community Bridges, Inc. (CBI)"/>
        <s v="Community Health Associates "/>
        <s v="ConnectionsAZV(CAZ)"/>
        <s v="Copper Queen Community Hospital (CQCH)"/>
        <s v="Crisis Preparation &amp; Recovery, Inc. (CPR)"/>
        <s v="Crisis Response Network (CRN)"/>
        <s v="Desert Kidney Associates, PLC "/>
        <s v="Desert Senita Community Health Center (DSCH)"/>
        <s v="Dignity Health (DH) Redirect to test MR"/>
        <s v="Dignity Health (DH)"/>
        <s v="District Medical Group (DMG)"/>
        <s v="East Flagstaff Family Medicine"/>
        <s v="El Rio Health Center (ERHC)"/>
        <s v="Gila Health Resources ("/>
        <s v="Gila Valley Clinic"/>
        <s v="Health Choice Arizona (HEALTHCHOICE)"/>
        <s v="Health Choice Integrated Care"/>
        <s v="HealthNet (HN)"/>
        <s v="Heart and Vascular Center of Arizona"/>
        <s v="HIE PCDH Inbound"/>
        <s v="HIE PCDH Outbound"/>
        <s v="Home Health Insights, Inc."/>
        <s v="Homewood Family Physicians"/>
        <s v="Honor Health Redirect to test MR"/>
        <s v="HonorHealth (HH)"/>
        <s v="Horizon Health and Wellness ("/>
        <s v="IASIS Healthcare"/>
        <s v="Jewish Family &amp; Children's Services"/>
        <s v="KRMC A40 Merge - 3656"/>
        <s v="KRMC VXU -3657"/>
        <s v="KRMC - Meds Pre"/>
        <s v="KRMC - Meds Only"/>
        <s v="Kingman Regional Medical Center (KRMC)"/>
        <s v="La Frontera – Empact ("/>
        <s v="La Paz Regional Hospital (LAPAZ)"/>
        <s v="LabCorp (LAB1)"/>
        <s v="Lifeprint Accountable Care Organization"/>
        <s v="Lifewell Behavioral Wellness (LIFEWELL)"/>
        <s v="Little Colorado Medical Center (LCMC)"/>
        <s v="Marana Health Center"/>
        <s v="Maricopa County"/>
        <s v="Maricopa Health Plan"/>
        <s v="Maricopa Integrated Health System (MIHS)"/>
        <s v="Mariposa Community Health Center (MCHC)"/>
        <s v="MD24 House Call, Inc. (MD24)"/>
        <s v="Med-Cure Internal Medicine("/>
        <s v="Mercy Care Plan "/>
        <s v="Mercy Maricopa Integrated Care (MMIC)"/>
        <s v="MGRMC Imm"/>
        <s v="Mount Graham Regional Medical Center (MGRMC)"/>
        <s v="Mountain Park Health Center ("/>
        <s v="Mountain View Pediatrics"/>
        <s v="Native Health (NAH)"/>
        <s v="New Pueblo Medicine (NPMED)"/>
        <s v="North Country HealthCare "/>
        <s v="Northern Arizona Healthcare (NAH)"/>
        <s v="Northwest NeuroSpecialists, PLLC"/>
        <s v="Options Medical"/>
        <s v="Optum Medical Network (OPTUMACO)"/>
        <s v="Page Family Practice (PAGEFP)"/>
        <s v="Pain Institute of Southern Arizona "/>
        <s v="Partners in Recovery (PIR)"/>
        <s v="Pasadera Behavioral Health Network ("/>
        <s v="Phoenix Children’s Hospital (PCH)"/>
        <s v="Phoenix Health Plan (PHPPHX)"/>
        <s v="Pima County (PIMACO)"/>
        <s v="Pima Heart"/>
        <s v="Pima Lung &amp; Sleep Center"/>
        <s v="Plaza Healthcare"/>
        <s v="QHN"/>
        <s v="Recovery Innovations (RIN)"/>
        <s v="Rio Rico Medical &amp; Fire District"/>
        <s v="Saguaro Surgical"/>
        <s v="San Luis Walk-In Clinic"/>
        <s v="San Pedro Family Care"/>
        <s v="Sante' Partners, LLC"/>
        <s v="Sonora Quest Laboratories (SQL)"/>
        <s v="Sound Physicians"/>
        <s v="Southeastern Arizona Behavioral Health Services, Inc."/>
        <s v="Southern Arizona Infectious Disease Specialists"/>
        <s v="Southwest Behavioral &amp; Health Services"/>
        <s v="Southwest Network (SWN)"/>
        <s v="Summit Healthcare Regional Med Center (SHRMC)"/>
        <s v="Sun Life Family Health Center"/>
        <s v="Sunset Community Health Center (SUNSET)"/>
        <s v="Terros"/>
        <s v="The Phoenix Shanti Group "/>
        <s v="Touchstone Behavioral Health (TSHSAZ - HEALTH SERVICES)"/>
        <s v="Tucson Medical Center (TMC)"/>
        <s v="TMSIC"/>
        <s v="UHIN"/>
        <s v="United Community Health Center"/>
        <s v="UnitedHealthcare (UHC)"/>
        <s v="Universal Care Management (UCM)"/>
        <s v="University of Arizona Health Plans (UAHP)"/>
        <s v="Util"/>
        <s v="Valle del Sol"/>
        <s v="Valley Anesthesiology &amp; Pain Consultants (VAC)"/>
        <s v="Virginia G. Piper St. Vincent DePaul Clinics"/>
        <s v="Wesley Community Health Center"/>
        <s v="Wickenburg Community Hospital (WCH)"/>
        <s v="Yavapai Regional Medical Center"/>
        <s v="Yuma Regional Medical Center (YRMC)"/>
        <s v="Northwest NeuroSpecialists" u="1"/>
        <s v="San Luis Walk-In Clinic/Regional Center for Border Health" u="1"/>
        <s v="Heart and Vascular Center of Arizona (" u="1"/>
        <s v="Angela Wyatt Dermatology" u="1"/>
      </sharedItems>
    </cacheField>
    <cacheField name="Channels #" numFmtId="0">
      <sharedItems containsString="0" containsBlank="1" containsNumber="1" containsInteger="1" minValue="0" maxValue="5"/>
    </cacheField>
    <cacheField name="Connector" numFmtId="0">
      <sharedItems containsBlank="1" containsMixedTypes="1" containsNumber="1" containsInteger="1" minValue="0" maxValue="0"/>
    </cacheField>
    <cacheField name="Sample/TotalDataPoints" numFmtId="0">
      <sharedItems containsBlank="1" containsMixedTypes="1" containsNumber="1" containsInteger="1" minValue="0" maxValue="0"/>
    </cacheField>
    <cacheField name="Comments" numFmtId="0">
      <sharedItems containsBlank="1"/>
    </cacheField>
    <cacheField name="Events (EVN)" numFmtId="0">
      <sharedItems containsBlank="1"/>
    </cacheField>
    <cacheField name="Events (EVN)1" numFmtId="0">
      <sharedItems containsBlank="1"/>
    </cacheField>
    <cacheField name="Go Live" numFmtId="0">
      <sharedItems containsNonDate="0" containsString="0" containsBlank="1"/>
    </cacheField>
    <cacheField name="Patient Info (PID)" numFmtId="0">
      <sharedItems containsBlank="1"/>
    </cacheField>
    <cacheField name="Patient Info (PID)1" numFmtId="0">
      <sharedItems containsBlank="1"/>
    </cacheField>
    <cacheField name="Go Live2" numFmtId="0">
      <sharedItems containsNonDate="0" containsString="0" containsBlank="1"/>
    </cacheField>
    <cacheField name="Guarantors (GT)" numFmtId="0">
      <sharedItems containsBlank="1"/>
    </cacheField>
    <cacheField name="Guarantors (GT)1" numFmtId="0">
      <sharedItems containsBlank="1"/>
    </cacheField>
    <cacheField name="Go Live3" numFmtId="0">
      <sharedItems containsNonDate="0" containsString="0" containsBlank="1"/>
    </cacheField>
    <cacheField name="Insurance (IN)" numFmtId="0">
      <sharedItems containsBlank="1"/>
    </cacheField>
    <cacheField name="Insurance (IN)1" numFmtId="0">
      <sharedItems containsBlank="1"/>
    </cacheField>
    <cacheField name="Go Live4" numFmtId="0">
      <sharedItems containsNonDate="0" containsString="0" containsBlank="1"/>
    </cacheField>
    <cacheField name="Diagnosis (DG)" numFmtId="0">
      <sharedItems containsBlank="1"/>
    </cacheField>
    <cacheField name="Diagnosis (DG)1" numFmtId="0">
      <sharedItems containsBlank="1"/>
    </cacheField>
    <cacheField name="Go Live5" numFmtId="0">
      <sharedItems containsNonDate="0" containsString="0" containsBlank="1"/>
    </cacheField>
    <cacheField name="Procedures (PR)" numFmtId="0">
      <sharedItems containsBlank="1"/>
    </cacheField>
    <cacheField name="Procedures (PR)1" numFmtId="0">
      <sharedItems containsBlank="1"/>
    </cacheField>
    <cacheField name="Go Live6" numFmtId="0">
      <sharedItems containsNonDate="0" containsString="0" containsBlank="1"/>
    </cacheField>
    <cacheField name="Allergies (AL) " numFmtId="0">
      <sharedItems containsBlank="1"/>
    </cacheField>
    <cacheField name="Allergies (AL) 1" numFmtId="0">
      <sharedItems containsBlank="1"/>
    </cacheField>
    <cacheField name="Go Live7" numFmtId="0">
      <sharedItems containsNonDate="0" containsString="0" containsBlank="1"/>
    </cacheField>
    <cacheField name="Observations (OBX)" numFmtId="0">
      <sharedItems containsBlank="1"/>
    </cacheField>
    <cacheField name="Observations (OBX)1" numFmtId="0">
      <sharedItems containsBlank="1"/>
    </cacheField>
    <cacheField name="Go Live8" numFmtId="0">
      <sharedItems containsNonDate="0" containsString="0" containsBlank="1"/>
    </cacheField>
    <cacheField name="Contacts (NK1)" numFmtId="0">
      <sharedItems containsBlank="1"/>
    </cacheField>
    <cacheField name="Contacts (NK1)1" numFmtId="0">
      <sharedItems containsBlank="1"/>
    </cacheField>
    <cacheField name="Go Live9" numFmtId="0">
      <sharedItems containsNonDate="0" containsString="0" containsBlank="1"/>
    </cacheField>
    <cacheField name="Path" numFmtId="0">
      <sharedItems containsBlank="1"/>
    </cacheField>
    <cacheField name="Path1" numFmtId="0">
      <sharedItems containsBlank="1"/>
    </cacheField>
    <cacheField name="Go Live10" numFmtId="0">
      <sharedItems containsNonDate="0" containsString="0" containsBlank="1"/>
    </cacheField>
    <cacheField name="MicroBiology" numFmtId="0">
      <sharedItems containsBlank="1"/>
    </cacheField>
    <cacheField name="MicroBiology1" numFmtId="0">
      <sharedItems containsNonDate="0" containsString="0" containsBlank="1"/>
    </cacheField>
    <cacheField name="Go Live11" numFmtId="0">
      <sharedItems containsNonDate="0" containsString="0" containsBlank="1"/>
    </cacheField>
    <cacheField name="Blood Bank" numFmtId="0">
      <sharedItems containsBlank="1"/>
    </cacheField>
    <cacheField name="Blood Bank1" numFmtId="0">
      <sharedItems containsNonDate="0" containsString="0" containsBlank="1"/>
    </cacheField>
    <cacheField name="Go Live12" numFmtId="0">
      <sharedItems containsNonDate="0" containsString="0" containsBlank="1"/>
    </cacheField>
    <cacheField name="Gen Lab." numFmtId="0">
      <sharedItems containsBlank="1"/>
    </cacheField>
    <cacheField name="Gen Lab.1" numFmtId="0">
      <sharedItems containsNonDate="0" containsString="0" containsBlank="1"/>
    </cacheField>
    <cacheField name="Go Live13" numFmtId="0">
      <sharedItems containsNonDate="0" containsString="0" containsBlank="1"/>
    </cacheField>
    <cacheField name="LAB" numFmtId="0">
      <sharedItems containsBlank="1"/>
    </cacheField>
    <cacheField name="LAB1" numFmtId="0">
      <sharedItems containsBlank="1"/>
    </cacheField>
    <cacheField name="Go Live14" numFmtId="0">
      <sharedItems containsNonDate="0" containsString="0" containsBlank="1"/>
    </cacheField>
    <cacheField name="Rad" numFmtId="0">
      <sharedItems containsBlank="1"/>
    </cacheField>
    <cacheField name="Rad1" numFmtId="0">
      <sharedItems containsBlank="1"/>
    </cacheField>
    <cacheField name="Go Live15" numFmtId="0">
      <sharedItems containsNonDate="0" containsString="0" containsBlank="1"/>
    </cacheField>
    <cacheField name="Discharge Summaries" numFmtId="0">
      <sharedItems containsBlank="1"/>
    </cacheField>
    <cacheField name="Discharge Summaries1" numFmtId="0">
      <sharedItems containsBlank="1"/>
    </cacheField>
    <cacheField name="Go Live16" numFmtId="0">
      <sharedItems containsNonDate="0" containsString="0" containsBlank="1"/>
    </cacheField>
    <cacheField name="Emergency Room notes" numFmtId="0">
      <sharedItems containsBlank="1"/>
    </cacheField>
    <cacheField name="Emergency Room notes1" numFmtId="0">
      <sharedItems containsBlank="1"/>
    </cacheField>
    <cacheField name="Go Live17" numFmtId="0">
      <sharedItems containsNonDate="0" containsString="0" containsBlank="1"/>
    </cacheField>
    <cacheField name="Cardiology" numFmtId="0">
      <sharedItems containsBlank="1"/>
    </cacheField>
    <cacheField name="Cardiology1" numFmtId="0">
      <sharedItems containsNonDate="0" containsString="0" containsBlank="1"/>
    </cacheField>
    <cacheField name="Go Live18" numFmtId="0">
      <sharedItems containsNonDate="0" containsString="0" containsBlank="1"/>
    </cacheField>
    <cacheField name="H&amp;P" numFmtId="0">
      <sharedItems containsBlank="1"/>
    </cacheField>
    <cacheField name="H&amp;P1" numFmtId="0">
      <sharedItems containsNonDate="0" containsString="0" containsBlank="1"/>
    </cacheField>
    <cacheField name="Go Live19" numFmtId="0">
      <sharedItems containsNonDate="0" containsString="0" containsBlank="1"/>
    </cacheField>
    <cacheField name="Op RPTS" numFmtId="0">
      <sharedItems containsBlank="1"/>
    </cacheField>
    <cacheField name="Op RPTS1" numFmtId="0">
      <sharedItems containsBlank="1"/>
    </cacheField>
    <cacheField name="Go Live20" numFmtId="0">
      <sharedItems containsNonDate="0" containsString="0" containsBlank="1"/>
    </cacheField>
    <cacheField name="Other (consults)" numFmtId="0">
      <sharedItems containsBlank="1"/>
    </cacheField>
    <cacheField name="Other (consults)1" numFmtId="0">
      <sharedItems containsBlank="1"/>
    </cacheField>
    <cacheField name="Go Live21" numFmtId="0">
      <sharedItems containsNonDate="0" containsString="0" containsBlank="1"/>
    </cacheField>
    <cacheField name="TRAN" numFmtId="0">
      <sharedItems containsBlank="1"/>
    </cacheField>
    <cacheField name="TRAN1"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1">
  <r>
    <x v="0"/>
    <x v="0"/>
    <s v="Hospital"/>
    <x v="0"/>
    <n v="1"/>
    <s v="Mirth Results Site"/>
    <s v="30/333002"/>
    <s v="A01 Received not sent, AZ con segment present in some ADT's  12/30 "/>
    <s v="Y"/>
    <s v="A01"/>
    <m/>
    <s v="Y"/>
    <s v="A01"/>
    <m/>
    <s v="Y"/>
    <s v="A01"/>
    <m/>
    <s v="Y"/>
    <s v="A01"/>
    <m/>
    <s v="Y"/>
    <s v="A08"/>
    <m/>
    <m/>
    <m/>
    <m/>
    <m/>
    <m/>
    <m/>
    <m/>
    <m/>
    <m/>
    <s v="Y"/>
    <s v="A01"/>
    <m/>
    <m/>
    <m/>
    <m/>
    <m/>
    <m/>
    <m/>
    <m/>
    <m/>
    <m/>
    <m/>
    <m/>
    <m/>
    <m/>
    <m/>
    <m/>
    <m/>
    <m/>
    <m/>
    <m/>
    <m/>
    <m/>
    <m/>
    <m/>
    <m/>
    <m/>
    <m/>
    <m/>
    <m/>
    <m/>
    <m/>
    <m/>
    <m/>
    <m/>
    <m/>
    <m/>
    <m/>
    <m/>
    <m/>
  </r>
  <r>
    <x v="1"/>
    <x v="0"/>
    <s v="Comm Provider"/>
    <x v="1"/>
    <m/>
    <m/>
    <m/>
    <m/>
    <m/>
    <m/>
    <m/>
    <m/>
    <m/>
    <m/>
    <m/>
    <m/>
    <m/>
    <m/>
    <m/>
    <m/>
    <m/>
    <m/>
    <m/>
    <m/>
    <m/>
    <m/>
    <m/>
    <m/>
    <m/>
    <m/>
    <m/>
    <m/>
    <m/>
    <m/>
    <m/>
    <m/>
    <m/>
    <m/>
    <m/>
    <m/>
    <m/>
    <m/>
    <m/>
    <m/>
    <m/>
    <m/>
    <m/>
    <m/>
    <m/>
    <m/>
    <m/>
    <m/>
    <m/>
    <m/>
    <m/>
    <m/>
    <m/>
    <m/>
    <m/>
    <m/>
    <m/>
    <m/>
    <m/>
    <m/>
    <m/>
    <m/>
    <m/>
    <m/>
    <m/>
    <m/>
    <m/>
    <m/>
    <m/>
  </r>
  <r>
    <x v="1"/>
    <x v="0"/>
    <s v="Comm Provider"/>
    <x v="2"/>
    <m/>
    <m/>
    <m/>
    <m/>
    <m/>
    <m/>
    <m/>
    <m/>
    <m/>
    <m/>
    <m/>
    <m/>
    <m/>
    <m/>
    <m/>
    <m/>
    <m/>
    <m/>
    <m/>
    <m/>
    <m/>
    <m/>
    <m/>
    <m/>
    <m/>
    <m/>
    <m/>
    <m/>
    <m/>
    <m/>
    <m/>
    <m/>
    <m/>
    <m/>
    <m/>
    <m/>
    <m/>
    <m/>
    <m/>
    <m/>
    <m/>
    <m/>
    <m/>
    <m/>
    <m/>
    <m/>
    <m/>
    <m/>
    <m/>
    <m/>
    <m/>
    <m/>
    <m/>
    <m/>
    <m/>
    <m/>
    <m/>
    <m/>
    <m/>
    <m/>
    <m/>
    <m/>
    <m/>
    <m/>
    <m/>
    <m/>
    <m/>
    <m/>
    <m/>
  </r>
  <r>
    <x v="1"/>
    <x v="0"/>
    <s v="FQHC &amp; RHC"/>
    <x v="3"/>
    <m/>
    <m/>
    <m/>
    <m/>
    <m/>
    <m/>
    <m/>
    <m/>
    <m/>
    <m/>
    <m/>
    <m/>
    <m/>
    <m/>
    <m/>
    <m/>
    <m/>
    <m/>
    <m/>
    <m/>
    <m/>
    <m/>
    <m/>
    <m/>
    <m/>
    <m/>
    <m/>
    <m/>
    <m/>
    <m/>
    <m/>
    <m/>
    <m/>
    <m/>
    <m/>
    <m/>
    <m/>
    <m/>
    <m/>
    <m/>
    <m/>
    <m/>
    <m/>
    <m/>
    <m/>
    <m/>
    <m/>
    <m/>
    <m/>
    <m/>
    <m/>
    <m/>
    <m/>
    <m/>
    <m/>
    <m/>
    <m/>
    <m/>
    <m/>
    <m/>
    <m/>
    <m/>
    <m/>
    <m/>
    <m/>
    <m/>
    <m/>
    <m/>
    <m/>
  </r>
  <r>
    <x v="1"/>
    <x v="1"/>
    <s v="Comm Provider"/>
    <x v="4"/>
    <m/>
    <m/>
    <m/>
    <m/>
    <m/>
    <m/>
    <m/>
    <m/>
    <m/>
    <m/>
    <m/>
    <m/>
    <m/>
    <m/>
    <m/>
    <m/>
    <m/>
    <m/>
    <m/>
    <m/>
    <m/>
    <m/>
    <m/>
    <m/>
    <m/>
    <m/>
    <m/>
    <m/>
    <m/>
    <m/>
    <m/>
    <m/>
    <m/>
    <m/>
    <m/>
    <m/>
    <m/>
    <m/>
    <m/>
    <m/>
    <m/>
    <m/>
    <m/>
    <m/>
    <m/>
    <m/>
    <m/>
    <m/>
    <m/>
    <m/>
    <m/>
    <m/>
    <m/>
    <m/>
    <m/>
    <m/>
    <m/>
    <m/>
    <m/>
    <m/>
    <m/>
    <m/>
    <m/>
    <m/>
    <m/>
    <m/>
    <m/>
    <m/>
    <m/>
  </r>
  <r>
    <x v="1"/>
    <x v="2"/>
    <s v="Comm Provider"/>
    <x v="5"/>
    <m/>
    <m/>
    <m/>
    <m/>
    <m/>
    <m/>
    <m/>
    <m/>
    <m/>
    <m/>
    <m/>
    <m/>
    <m/>
    <m/>
    <m/>
    <m/>
    <m/>
    <m/>
    <m/>
    <m/>
    <m/>
    <m/>
    <m/>
    <m/>
    <m/>
    <m/>
    <m/>
    <m/>
    <m/>
    <m/>
    <m/>
    <m/>
    <m/>
    <m/>
    <m/>
    <m/>
    <m/>
    <m/>
    <m/>
    <m/>
    <m/>
    <m/>
    <m/>
    <m/>
    <m/>
    <m/>
    <m/>
    <m/>
    <m/>
    <m/>
    <m/>
    <m/>
    <m/>
    <m/>
    <m/>
    <m/>
    <m/>
    <m/>
    <m/>
    <m/>
    <m/>
    <m/>
    <m/>
    <m/>
    <m/>
    <m/>
    <m/>
    <m/>
    <m/>
  </r>
  <r>
    <x v="1"/>
    <x v="2"/>
    <s v="ACO"/>
    <x v="6"/>
    <m/>
    <m/>
    <m/>
    <m/>
    <m/>
    <m/>
    <m/>
    <m/>
    <m/>
    <m/>
    <m/>
    <m/>
    <m/>
    <m/>
    <m/>
    <m/>
    <m/>
    <m/>
    <m/>
    <m/>
    <m/>
    <m/>
    <m/>
    <m/>
    <m/>
    <m/>
    <m/>
    <m/>
    <m/>
    <m/>
    <m/>
    <m/>
    <m/>
    <m/>
    <m/>
    <m/>
    <m/>
    <m/>
    <m/>
    <m/>
    <m/>
    <m/>
    <m/>
    <m/>
    <m/>
    <m/>
    <m/>
    <m/>
    <m/>
    <m/>
    <m/>
    <m/>
    <m/>
    <m/>
    <m/>
    <m/>
    <m/>
    <m/>
    <m/>
    <m/>
    <m/>
    <m/>
    <m/>
    <m/>
    <m/>
    <m/>
    <m/>
    <m/>
    <m/>
  </r>
  <r>
    <x v="1"/>
    <x v="3"/>
    <s v="Behavioral Prov."/>
    <x v="7"/>
    <m/>
    <m/>
    <m/>
    <m/>
    <m/>
    <m/>
    <m/>
    <m/>
    <m/>
    <m/>
    <m/>
    <m/>
    <m/>
    <m/>
    <m/>
    <m/>
    <m/>
    <m/>
    <m/>
    <m/>
    <m/>
    <m/>
    <m/>
    <m/>
    <m/>
    <m/>
    <m/>
    <m/>
    <m/>
    <m/>
    <m/>
    <m/>
    <m/>
    <m/>
    <m/>
    <m/>
    <m/>
    <m/>
    <m/>
    <m/>
    <m/>
    <m/>
    <m/>
    <m/>
    <m/>
    <m/>
    <m/>
    <m/>
    <m/>
    <m/>
    <m/>
    <m/>
    <m/>
    <m/>
    <m/>
    <m/>
    <m/>
    <m/>
    <m/>
    <m/>
    <m/>
    <m/>
    <m/>
    <m/>
    <m/>
    <m/>
    <m/>
    <m/>
    <m/>
  </r>
  <r>
    <x v="1"/>
    <x v="4"/>
    <s v="Comm Provider"/>
    <x v="8"/>
    <m/>
    <m/>
    <m/>
    <m/>
    <m/>
    <m/>
    <m/>
    <m/>
    <m/>
    <m/>
    <m/>
    <m/>
    <m/>
    <m/>
    <m/>
    <m/>
    <m/>
    <m/>
    <m/>
    <m/>
    <m/>
    <m/>
    <m/>
    <m/>
    <m/>
    <m/>
    <m/>
    <m/>
    <m/>
    <m/>
    <m/>
    <m/>
    <m/>
    <m/>
    <m/>
    <m/>
    <m/>
    <m/>
    <m/>
    <m/>
    <m/>
    <m/>
    <m/>
    <m/>
    <m/>
    <m/>
    <m/>
    <m/>
    <m/>
    <m/>
    <m/>
    <m/>
    <m/>
    <m/>
    <m/>
    <m/>
    <m/>
    <m/>
    <m/>
    <m/>
    <m/>
    <m/>
    <m/>
    <m/>
    <m/>
    <m/>
    <m/>
    <m/>
    <m/>
  </r>
  <r>
    <x v="1"/>
    <x v="4"/>
    <s v="Gov. Agency"/>
    <x v="9"/>
    <m/>
    <m/>
    <m/>
    <m/>
    <m/>
    <m/>
    <m/>
    <m/>
    <m/>
    <m/>
    <m/>
    <m/>
    <m/>
    <m/>
    <m/>
    <m/>
    <m/>
    <m/>
    <m/>
    <m/>
    <m/>
    <m/>
    <m/>
    <m/>
    <m/>
    <m/>
    <m/>
    <m/>
    <m/>
    <m/>
    <m/>
    <m/>
    <m/>
    <m/>
    <m/>
    <m/>
    <m/>
    <m/>
    <m/>
    <m/>
    <m/>
    <m/>
    <m/>
    <m/>
    <m/>
    <m/>
    <m/>
    <m/>
    <m/>
    <m/>
    <m/>
    <m/>
    <m/>
    <m/>
    <m/>
    <m/>
    <m/>
    <m/>
    <m/>
    <m/>
    <m/>
    <m/>
    <m/>
    <m/>
    <m/>
    <m/>
    <m/>
    <m/>
    <m/>
  </r>
  <r>
    <x v="1"/>
    <x v="0"/>
    <s v="Comm Provider"/>
    <x v="10"/>
    <m/>
    <m/>
    <m/>
    <m/>
    <m/>
    <m/>
    <m/>
    <m/>
    <m/>
    <m/>
    <m/>
    <m/>
    <m/>
    <m/>
    <m/>
    <m/>
    <m/>
    <m/>
    <m/>
    <m/>
    <m/>
    <m/>
    <m/>
    <m/>
    <m/>
    <m/>
    <m/>
    <m/>
    <m/>
    <m/>
    <m/>
    <m/>
    <m/>
    <m/>
    <m/>
    <m/>
    <m/>
    <m/>
    <m/>
    <m/>
    <m/>
    <m/>
    <m/>
    <m/>
    <m/>
    <m/>
    <m/>
    <m/>
    <m/>
    <m/>
    <m/>
    <m/>
    <m/>
    <m/>
    <m/>
    <m/>
    <m/>
    <m/>
    <m/>
    <m/>
    <m/>
    <m/>
    <m/>
    <m/>
    <m/>
    <m/>
    <m/>
    <m/>
    <m/>
  </r>
  <r>
    <x v="1"/>
    <x v="5"/>
    <s v="Comm Provider"/>
    <x v="11"/>
    <m/>
    <m/>
    <m/>
    <m/>
    <m/>
    <m/>
    <m/>
    <m/>
    <m/>
    <m/>
    <m/>
    <m/>
    <m/>
    <m/>
    <m/>
    <m/>
    <m/>
    <m/>
    <m/>
    <m/>
    <m/>
    <m/>
    <m/>
    <m/>
    <m/>
    <m/>
    <m/>
    <m/>
    <m/>
    <m/>
    <m/>
    <m/>
    <m/>
    <m/>
    <m/>
    <m/>
    <m/>
    <m/>
    <m/>
    <m/>
    <m/>
    <m/>
    <m/>
    <m/>
    <m/>
    <m/>
    <m/>
    <m/>
    <m/>
    <m/>
    <m/>
    <m/>
    <m/>
    <m/>
    <m/>
    <m/>
    <m/>
    <m/>
    <m/>
    <m/>
    <m/>
    <m/>
    <m/>
    <m/>
    <m/>
    <m/>
    <m/>
    <m/>
    <m/>
  </r>
  <r>
    <x v="1"/>
    <x v="2"/>
    <s v="Comm Provider"/>
    <x v="12"/>
    <m/>
    <m/>
    <m/>
    <m/>
    <m/>
    <m/>
    <m/>
    <m/>
    <m/>
    <m/>
    <m/>
    <m/>
    <m/>
    <m/>
    <m/>
    <m/>
    <m/>
    <m/>
    <m/>
    <m/>
    <m/>
    <m/>
    <m/>
    <m/>
    <m/>
    <m/>
    <m/>
    <m/>
    <m/>
    <m/>
    <m/>
    <m/>
    <m/>
    <m/>
    <m/>
    <m/>
    <m/>
    <m/>
    <m/>
    <m/>
    <m/>
    <m/>
    <m/>
    <m/>
    <m/>
    <m/>
    <m/>
    <m/>
    <m/>
    <m/>
    <m/>
    <m/>
    <m/>
    <m/>
    <m/>
    <m/>
    <m/>
    <m/>
    <m/>
    <m/>
    <m/>
    <m/>
    <m/>
    <m/>
    <m/>
    <m/>
    <m/>
    <m/>
    <m/>
  </r>
  <r>
    <x v="1"/>
    <x v="0"/>
    <s v="Behavioral Prov."/>
    <x v="13"/>
    <m/>
    <m/>
    <m/>
    <m/>
    <m/>
    <m/>
    <m/>
    <m/>
    <m/>
    <m/>
    <m/>
    <m/>
    <m/>
    <m/>
    <m/>
    <m/>
    <m/>
    <m/>
    <m/>
    <m/>
    <m/>
    <m/>
    <m/>
    <m/>
    <m/>
    <m/>
    <m/>
    <m/>
    <m/>
    <m/>
    <m/>
    <m/>
    <m/>
    <m/>
    <m/>
    <m/>
    <m/>
    <m/>
    <m/>
    <m/>
    <m/>
    <m/>
    <m/>
    <m/>
    <m/>
    <m/>
    <m/>
    <m/>
    <m/>
    <m/>
    <m/>
    <m/>
    <m/>
    <m/>
    <m/>
    <m/>
    <m/>
    <m/>
    <m/>
    <m/>
    <m/>
    <m/>
    <m/>
    <m/>
    <m/>
    <m/>
    <m/>
    <m/>
    <m/>
  </r>
  <r>
    <x v="1"/>
    <x v="0"/>
    <s v="Gov. Agency"/>
    <x v="14"/>
    <m/>
    <m/>
    <m/>
    <m/>
    <m/>
    <m/>
    <m/>
    <m/>
    <m/>
    <m/>
    <m/>
    <m/>
    <m/>
    <m/>
    <m/>
    <m/>
    <m/>
    <m/>
    <m/>
    <m/>
    <m/>
    <m/>
    <m/>
    <m/>
    <m/>
    <m/>
    <m/>
    <m/>
    <m/>
    <m/>
    <m/>
    <m/>
    <m/>
    <m/>
    <m/>
    <m/>
    <m/>
    <m/>
    <m/>
    <m/>
    <m/>
    <m/>
    <m/>
    <m/>
    <m/>
    <m/>
    <m/>
    <m/>
    <m/>
    <m/>
    <m/>
    <m/>
    <m/>
    <m/>
    <m/>
    <m/>
    <m/>
    <m/>
    <m/>
    <m/>
    <m/>
    <m/>
    <m/>
    <m/>
    <m/>
    <m/>
    <m/>
    <m/>
    <m/>
  </r>
  <r>
    <x v="2"/>
    <x v="0"/>
    <m/>
    <x v="15"/>
    <n v="1"/>
    <s v="Send CDM to Mirth Results"/>
    <s v="20/5127"/>
    <s v="Not HL7 format. No type mentioned."/>
    <m/>
    <m/>
    <m/>
    <m/>
    <m/>
    <m/>
    <m/>
    <m/>
    <m/>
    <m/>
    <m/>
    <m/>
    <m/>
    <m/>
    <m/>
    <m/>
    <m/>
    <m/>
    <m/>
    <m/>
    <m/>
    <m/>
    <m/>
    <m/>
    <m/>
    <m/>
    <m/>
    <m/>
    <m/>
    <m/>
    <m/>
    <m/>
    <m/>
    <m/>
    <m/>
    <m/>
    <m/>
    <m/>
    <m/>
    <m/>
    <m/>
    <m/>
    <m/>
    <m/>
    <m/>
    <m/>
    <m/>
    <m/>
    <m/>
    <m/>
    <m/>
    <m/>
    <m/>
    <m/>
    <m/>
    <m/>
    <m/>
    <m/>
    <m/>
    <m/>
    <m/>
    <m/>
    <m/>
    <m/>
    <m/>
  </r>
  <r>
    <x v="2"/>
    <x v="0"/>
    <m/>
    <x v="16"/>
    <n v="1"/>
    <s v="Destination1"/>
    <s v="`5/31"/>
    <s v="Not HL7 format. No type mentioned. No messages displayed"/>
    <m/>
    <m/>
    <m/>
    <m/>
    <m/>
    <m/>
    <m/>
    <m/>
    <m/>
    <m/>
    <m/>
    <m/>
    <m/>
    <m/>
    <m/>
    <m/>
    <m/>
    <m/>
    <m/>
    <m/>
    <m/>
    <m/>
    <m/>
    <m/>
    <m/>
    <m/>
    <m/>
    <m/>
    <m/>
    <m/>
    <m/>
    <m/>
    <m/>
    <m/>
    <m/>
    <m/>
    <m/>
    <m/>
    <m/>
    <m/>
    <m/>
    <m/>
    <m/>
    <m/>
    <m/>
    <m/>
    <m/>
    <m/>
    <m/>
    <m/>
    <m/>
    <m/>
    <m/>
    <m/>
    <m/>
    <m/>
    <m/>
    <m/>
    <m/>
    <m/>
    <m/>
    <m/>
    <m/>
    <m/>
    <m/>
  </r>
  <r>
    <x v="2"/>
    <x v="0"/>
    <m/>
    <x v="17"/>
    <n v="5"/>
    <s v="To PROD MR"/>
    <s v="140/2M+245009+trn+lab"/>
    <s v="ADT, LAB,PATH,RAD,TRN channels. Missing data. Other codesets:UB1, ZZZ,NTE, OBR"/>
    <s v="Y"/>
    <s v="A01"/>
    <m/>
    <s v="Y"/>
    <s v="A01"/>
    <m/>
    <s v="Y"/>
    <s v="A01"/>
    <m/>
    <s v="Y"/>
    <s v="A01"/>
    <m/>
    <s v="N"/>
    <m/>
    <m/>
    <s v="N"/>
    <m/>
    <m/>
    <s v="N"/>
    <m/>
    <m/>
    <s v="Y"/>
    <s v="ORU-R01"/>
    <m/>
    <s v="Y"/>
    <s v="A01"/>
    <m/>
    <s v="Y"/>
    <s v="ORU-R01"/>
    <m/>
    <m/>
    <m/>
    <m/>
    <m/>
    <m/>
    <m/>
    <m/>
    <m/>
    <m/>
    <s v="Y"/>
    <s v="ORU-R01"/>
    <m/>
    <s v="Y"/>
    <s v="ORU-R01"/>
    <m/>
    <m/>
    <m/>
    <m/>
    <m/>
    <m/>
    <m/>
    <m/>
    <m/>
    <m/>
    <m/>
    <m/>
    <m/>
    <m/>
    <m/>
    <m/>
    <m/>
    <m/>
    <m/>
    <s v="Y"/>
    <m/>
  </r>
  <r>
    <x v="3"/>
    <x v="0"/>
    <s v="Hospital"/>
    <x v="18"/>
    <n v="1"/>
    <s v="Destination1"/>
    <s v="70/42394"/>
    <m/>
    <s v="Y"/>
    <s v="A01"/>
    <m/>
    <s v="Y"/>
    <m/>
    <m/>
    <s v="Y"/>
    <s v="A01"/>
    <m/>
    <s v="Y"/>
    <s v="A01"/>
    <m/>
    <s v="Y"/>
    <s v="A01"/>
    <m/>
    <m/>
    <m/>
    <m/>
    <s v="Y"/>
    <s v="A01"/>
    <m/>
    <s v="Y"/>
    <s v="A02"/>
    <m/>
    <s v="Y"/>
    <m/>
    <m/>
    <m/>
    <m/>
    <m/>
    <m/>
    <m/>
    <m/>
    <m/>
    <m/>
    <m/>
    <m/>
    <m/>
    <m/>
    <m/>
    <m/>
    <m/>
    <m/>
    <m/>
    <m/>
    <m/>
    <m/>
    <m/>
    <m/>
    <m/>
    <m/>
    <m/>
    <m/>
    <m/>
    <m/>
    <m/>
    <m/>
    <m/>
    <m/>
    <m/>
    <m/>
    <m/>
    <m/>
    <m/>
    <m/>
  </r>
  <r>
    <x v="1"/>
    <x v="0"/>
    <s v="Comm Provider"/>
    <x v="19"/>
    <m/>
    <m/>
    <m/>
    <m/>
    <m/>
    <m/>
    <m/>
    <m/>
    <m/>
    <m/>
    <m/>
    <m/>
    <m/>
    <m/>
    <m/>
    <m/>
    <m/>
    <m/>
    <m/>
    <m/>
    <m/>
    <m/>
    <m/>
    <m/>
    <m/>
    <m/>
    <m/>
    <m/>
    <m/>
    <m/>
    <m/>
    <m/>
    <m/>
    <m/>
    <m/>
    <m/>
    <m/>
    <m/>
    <m/>
    <m/>
    <m/>
    <m/>
    <m/>
    <m/>
    <m/>
    <m/>
    <m/>
    <m/>
    <m/>
    <m/>
    <m/>
    <m/>
    <m/>
    <m/>
    <m/>
    <m/>
    <m/>
    <m/>
    <m/>
    <m/>
    <m/>
    <m/>
    <m/>
    <m/>
    <m/>
    <m/>
    <m/>
    <m/>
    <m/>
  </r>
  <r>
    <x v="1"/>
    <x v="0"/>
    <s v="Comm Provider"/>
    <x v="20"/>
    <m/>
    <m/>
    <m/>
    <m/>
    <m/>
    <m/>
    <m/>
    <m/>
    <m/>
    <m/>
    <m/>
    <m/>
    <m/>
    <m/>
    <m/>
    <m/>
    <m/>
    <m/>
    <m/>
    <m/>
    <m/>
    <m/>
    <m/>
    <m/>
    <m/>
    <m/>
    <m/>
    <m/>
    <m/>
    <m/>
    <m/>
    <m/>
    <m/>
    <m/>
    <m/>
    <m/>
    <m/>
    <m/>
    <m/>
    <m/>
    <m/>
    <m/>
    <m/>
    <m/>
    <m/>
    <m/>
    <m/>
    <m/>
    <m/>
    <m/>
    <m/>
    <m/>
    <m/>
    <m/>
    <m/>
    <m/>
    <m/>
    <m/>
    <m/>
    <m/>
    <m/>
    <m/>
    <m/>
    <m/>
    <m/>
    <m/>
    <m/>
    <m/>
    <m/>
  </r>
  <r>
    <x v="1"/>
    <x v="0"/>
    <s v="Behavioral Prov."/>
    <x v="21"/>
    <m/>
    <m/>
    <m/>
    <m/>
    <m/>
    <m/>
    <m/>
    <m/>
    <m/>
    <m/>
    <m/>
    <m/>
    <m/>
    <m/>
    <m/>
    <m/>
    <m/>
    <m/>
    <m/>
    <m/>
    <m/>
    <m/>
    <m/>
    <m/>
    <m/>
    <m/>
    <m/>
    <m/>
    <m/>
    <m/>
    <m/>
    <m/>
    <m/>
    <m/>
    <m/>
    <m/>
    <m/>
    <m/>
    <m/>
    <m/>
    <m/>
    <m/>
    <m/>
    <m/>
    <m/>
    <m/>
    <m/>
    <m/>
    <m/>
    <m/>
    <m/>
    <m/>
    <m/>
    <m/>
    <m/>
    <m/>
    <m/>
    <m/>
    <m/>
    <m/>
    <m/>
    <m/>
    <m/>
    <m/>
    <m/>
    <m/>
    <m/>
    <m/>
    <m/>
  </r>
  <r>
    <x v="3"/>
    <x v="6"/>
    <m/>
    <x v="22"/>
    <n v="1"/>
    <s v="Destination1"/>
    <s v="`10/61"/>
    <s v="Only ADT-A08 type was present. CON, "/>
    <m/>
    <m/>
    <m/>
    <s v="Y"/>
    <s v="A08"/>
    <m/>
    <m/>
    <m/>
    <m/>
    <m/>
    <m/>
    <m/>
    <m/>
    <m/>
    <m/>
    <m/>
    <m/>
    <m/>
    <m/>
    <m/>
    <m/>
    <m/>
    <m/>
    <m/>
    <m/>
    <m/>
    <m/>
    <m/>
    <m/>
    <m/>
    <m/>
    <m/>
    <m/>
    <m/>
    <m/>
    <m/>
    <m/>
    <m/>
    <m/>
    <m/>
    <m/>
    <m/>
    <m/>
    <m/>
    <m/>
    <m/>
    <m/>
    <m/>
    <m/>
    <m/>
    <m/>
    <m/>
    <m/>
    <m/>
    <m/>
    <m/>
    <m/>
    <m/>
    <m/>
    <m/>
    <m/>
    <m/>
    <m/>
    <m/>
    <m/>
  </r>
  <r>
    <x v="3"/>
    <x v="0"/>
    <s v="HIE"/>
    <x v="23"/>
    <n v="4"/>
    <s v="Destination1"/>
    <s v="0 DATA (THIS FIELD WAS FILLED BEFORE)"/>
    <m/>
    <s v="Y"/>
    <m/>
    <m/>
    <s v="Y"/>
    <m/>
    <m/>
    <s v="Y"/>
    <m/>
    <m/>
    <s v="N"/>
    <m/>
    <m/>
    <s v="Y"/>
    <m/>
    <m/>
    <s v="Y"/>
    <m/>
    <m/>
    <s v="N"/>
    <m/>
    <m/>
    <m/>
    <m/>
    <m/>
    <s v="N"/>
    <m/>
    <m/>
    <s v="N"/>
    <m/>
    <m/>
    <s v="N"/>
    <m/>
    <m/>
    <s v="N"/>
    <m/>
    <m/>
    <m/>
    <m/>
    <m/>
    <m/>
    <m/>
    <m/>
    <s v="N"/>
    <m/>
    <m/>
    <s v="N"/>
    <m/>
    <m/>
    <s v="N"/>
    <m/>
    <m/>
    <s v="N"/>
    <m/>
    <m/>
    <s v="N"/>
    <m/>
    <m/>
    <s v="N"/>
    <m/>
    <m/>
    <s v="N"/>
    <m/>
    <m/>
    <m/>
    <m/>
  </r>
  <r>
    <x v="0"/>
    <x v="6"/>
    <s v="Hospital"/>
    <x v="24"/>
    <n v="4"/>
    <s v="To PROD MR"/>
    <s v="ADT-A02 5/77, A03 5/2597, A04 5/2550, A08 10/15062. LAB- 15/8413. RAD 10/2132. TRN 15/7969."/>
    <s v="ADT,LAB,RAD,TRN.  OBX IN ADT A08 is lab in those sampeled  Labs do not identify as Micro, Path, Gen Lab, Blood bank. OBR segement does state culture then lab in OBR 4. All TXA2 sements in TRN channel indicated ED "/>
    <s v="Y"/>
    <s v="A02"/>
    <m/>
    <s v="Y"/>
    <s v="A02"/>
    <m/>
    <s v="Y"/>
    <s v="A02"/>
    <m/>
    <s v="Y"/>
    <s v="A02"/>
    <m/>
    <s v="Y"/>
    <s v="A02"/>
    <m/>
    <m/>
    <m/>
    <m/>
    <s v="Y"/>
    <s v="A08"/>
    <m/>
    <s v="Y"/>
    <s v="A08"/>
    <m/>
    <s v="Y"/>
    <s v="A02"/>
    <m/>
    <m/>
    <m/>
    <m/>
    <m/>
    <m/>
    <m/>
    <m/>
    <m/>
    <m/>
    <s v="Y"/>
    <m/>
    <m/>
    <m/>
    <m/>
    <m/>
    <s v="Y"/>
    <m/>
    <m/>
    <m/>
    <m/>
    <m/>
    <s v="Y"/>
    <m/>
    <m/>
    <m/>
    <m/>
    <m/>
    <m/>
    <m/>
    <m/>
    <m/>
    <m/>
    <m/>
    <m/>
    <m/>
    <m/>
    <m/>
    <m/>
  </r>
  <r>
    <x v="1"/>
    <x v="7"/>
    <s v="Health Plan/Payor"/>
    <x v="25"/>
    <m/>
    <m/>
    <m/>
    <m/>
    <m/>
    <m/>
    <m/>
    <m/>
    <m/>
    <m/>
    <m/>
    <m/>
    <m/>
    <m/>
    <m/>
    <m/>
    <m/>
    <m/>
    <m/>
    <m/>
    <m/>
    <m/>
    <m/>
    <m/>
    <m/>
    <m/>
    <m/>
    <m/>
    <m/>
    <m/>
    <m/>
    <m/>
    <m/>
    <m/>
    <m/>
    <m/>
    <m/>
    <m/>
    <m/>
    <m/>
    <m/>
    <m/>
    <m/>
    <m/>
    <m/>
    <m/>
    <m/>
    <m/>
    <m/>
    <m/>
    <m/>
    <m/>
    <m/>
    <m/>
    <m/>
    <m/>
    <m/>
    <m/>
    <m/>
    <m/>
    <m/>
    <m/>
    <m/>
    <m/>
    <m/>
    <m/>
    <m/>
    <m/>
    <m/>
  </r>
  <r>
    <x v="1"/>
    <x v="8"/>
    <s v="FQHC &amp; RHC"/>
    <x v="26"/>
    <m/>
    <m/>
    <m/>
    <m/>
    <m/>
    <m/>
    <m/>
    <m/>
    <m/>
    <m/>
    <m/>
    <m/>
    <m/>
    <m/>
    <m/>
    <m/>
    <m/>
    <m/>
    <m/>
    <m/>
    <m/>
    <m/>
    <m/>
    <m/>
    <m/>
    <m/>
    <m/>
    <m/>
    <m/>
    <m/>
    <m/>
    <m/>
    <m/>
    <m/>
    <m/>
    <m/>
    <m/>
    <m/>
    <m/>
    <m/>
    <m/>
    <m/>
    <m/>
    <m/>
    <m/>
    <m/>
    <m/>
    <m/>
    <m/>
    <m/>
    <m/>
    <m/>
    <m/>
    <m/>
    <m/>
    <m/>
    <m/>
    <m/>
    <m/>
    <m/>
    <m/>
    <m/>
    <m/>
    <m/>
    <m/>
    <m/>
    <m/>
    <m/>
    <m/>
  </r>
  <r>
    <x v="1"/>
    <x v="0"/>
    <s v="Health Plan/Payor"/>
    <x v="27"/>
    <m/>
    <m/>
    <m/>
    <m/>
    <m/>
    <m/>
    <m/>
    <m/>
    <m/>
    <m/>
    <m/>
    <m/>
    <m/>
    <m/>
    <m/>
    <m/>
    <m/>
    <m/>
    <m/>
    <m/>
    <m/>
    <m/>
    <m/>
    <m/>
    <m/>
    <m/>
    <m/>
    <m/>
    <m/>
    <m/>
    <m/>
    <m/>
    <m/>
    <m/>
    <m/>
    <m/>
    <m/>
    <m/>
    <m/>
    <m/>
    <m/>
    <m/>
    <m/>
    <m/>
    <m/>
    <m/>
    <m/>
    <m/>
    <m/>
    <m/>
    <m/>
    <m/>
    <m/>
    <m/>
    <m/>
    <m/>
    <m/>
    <m/>
    <m/>
    <m/>
    <m/>
    <m/>
    <m/>
    <m/>
    <m/>
    <m/>
    <m/>
    <m/>
    <m/>
  </r>
  <r>
    <x v="0"/>
    <x v="2"/>
    <m/>
    <x v="28"/>
    <n v="1"/>
    <n v="0"/>
    <s v="0/0"/>
    <s v="unable to open message in 197 source or destination port 3500 "/>
    <m/>
    <m/>
    <m/>
    <m/>
    <m/>
    <m/>
    <m/>
    <m/>
    <m/>
    <m/>
    <m/>
    <m/>
    <m/>
    <m/>
    <m/>
    <m/>
    <m/>
    <m/>
    <m/>
    <m/>
    <m/>
    <m/>
    <m/>
    <m/>
    <m/>
    <m/>
    <m/>
    <m/>
    <m/>
    <m/>
    <m/>
    <m/>
    <m/>
    <m/>
    <m/>
    <m/>
    <m/>
    <m/>
    <m/>
    <m/>
    <m/>
    <m/>
    <m/>
    <m/>
    <m/>
    <m/>
    <m/>
    <m/>
    <m/>
    <m/>
    <m/>
    <m/>
    <m/>
    <m/>
    <m/>
    <m/>
    <m/>
    <m/>
    <m/>
    <m/>
    <m/>
    <m/>
    <m/>
    <m/>
    <m/>
  </r>
  <r>
    <x v="3"/>
    <x v="9"/>
    <m/>
    <x v="29"/>
    <n v="1"/>
    <n v="0"/>
    <n v="0"/>
    <s v="Has 4 separate destinations for ADT, LAB, RAD, TRN. Unable to open the HL7 messages"/>
    <m/>
    <m/>
    <m/>
    <m/>
    <m/>
    <m/>
    <m/>
    <m/>
    <m/>
    <m/>
    <m/>
    <m/>
    <m/>
    <m/>
    <m/>
    <m/>
    <m/>
    <m/>
    <m/>
    <m/>
    <m/>
    <m/>
    <m/>
    <m/>
    <m/>
    <m/>
    <m/>
    <m/>
    <m/>
    <m/>
    <m/>
    <m/>
    <m/>
    <m/>
    <m/>
    <m/>
    <m/>
    <m/>
    <m/>
    <m/>
    <m/>
    <m/>
    <m/>
    <m/>
    <m/>
    <m/>
    <m/>
    <m/>
    <m/>
    <m/>
    <m/>
    <m/>
    <m/>
    <m/>
    <m/>
    <m/>
    <m/>
    <m/>
    <m/>
    <m/>
    <m/>
    <m/>
    <m/>
    <m/>
    <m/>
  </r>
  <r>
    <x v="3"/>
    <x v="2"/>
    <s v="Hospital"/>
    <x v="30"/>
    <n v="4"/>
    <s v="To PROD MR"/>
    <s v="75/906174"/>
    <s v="ADT, LAB, RAD, TRN Channels. Many messages were not available in the later pages. OTHER Codesets: ZAL,PV,ZVI,OBR,NTE,ORC"/>
    <s v="Y"/>
    <s v="A01"/>
    <m/>
    <s v="Y"/>
    <s v="A01"/>
    <m/>
    <s v="Y"/>
    <s v="A01"/>
    <m/>
    <s v="Y"/>
    <s v="A01"/>
    <m/>
    <s v="Y"/>
    <m/>
    <m/>
    <s v="N"/>
    <m/>
    <m/>
    <s v="Y"/>
    <s v="A01"/>
    <m/>
    <s v="Y"/>
    <s v="ORU-R01"/>
    <m/>
    <s v="Y"/>
    <s v="A01"/>
    <m/>
    <s v="?"/>
    <m/>
    <m/>
    <s v="Y"/>
    <m/>
    <m/>
    <s v="?"/>
    <m/>
    <m/>
    <s v="Y"/>
    <m/>
    <m/>
    <s v="Y"/>
    <s v="ORU-R01"/>
    <m/>
    <s v="Y"/>
    <s v="ORU-R01"/>
    <m/>
    <s v="Y"/>
    <s v="ORU-R01"/>
    <m/>
    <s v="Y"/>
    <s v="ORU-R01"/>
    <m/>
    <s v="Y"/>
    <m/>
    <m/>
    <s v="Y"/>
    <m/>
    <m/>
    <s v="Y"/>
    <m/>
    <m/>
    <s v="Y"/>
    <s v="ORU-R01"/>
    <m/>
    <s v="Y"/>
    <s v="ORU-R01"/>
  </r>
  <r>
    <x v="1"/>
    <x v="7"/>
    <s v="Health Plan/Payor"/>
    <x v="31"/>
    <m/>
    <m/>
    <m/>
    <m/>
    <m/>
    <m/>
    <m/>
    <m/>
    <m/>
    <m/>
    <m/>
    <m/>
    <m/>
    <m/>
    <m/>
    <m/>
    <m/>
    <m/>
    <m/>
    <m/>
    <m/>
    <m/>
    <m/>
    <m/>
    <m/>
    <m/>
    <m/>
    <m/>
    <m/>
    <m/>
    <m/>
    <m/>
    <m/>
    <m/>
    <m/>
    <m/>
    <m/>
    <m/>
    <m/>
    <m/>
    <m/>
    <m/>
    <m/>
    <m/>
    <m/>
    <m/>
    <m/>
    <m/>
    <m/>
    <m/>
    <m/>
    <m/>
    <m/>
    <m/>
    <m/>
    <m/>
    <m/>
    <m/>
    <m/>
    <m/>
    <m/>
    <m/>
    <m/>
    <m/>
    <m/>
    <m/>
    <m/>
    <m/>
    <m/>
  </r>
  <r>
    <x v="1"/>
    <x v="0"/>
    <s v="Behavioral Prov."/>
    <x v="32"/>
    <m/>
    <m/>
    <m/>
    <m/>
    <m/>
    <m/>
    <m/>
    <m/>
    <m/>
    <m/>
    <m/>
    <m/>
    <m/>
    <m/>
    <m/>
    <m/>
    <m/>
    <m/>
    <m/>
    <m/>
    <m/>
    <m/>
    <m/>
    <m/>
    <m/>
    <m/>
    <m/>
    <m/>
    <m/>
    <m/>
    <m/>
    <m/>
    <m/>
    <m/>
    <m/>
    <m/>
    <m/>
    <m/>
    <m/>
    <m/>
    <m/>
    <m/>
    <m/>
    <m/>
    <m/>
    <m/>
    <m/>
    <m/>
    <m/>
    <m/>
    <m/>
    <m/>
    <m/>
    <m/>
    <m/>
    <m/>
    <m/>
    <m/>
    <m/>
    <m/>
    <m/>
    <m/>
    <m/>
    <m/>
    <m/>
    <m/>
    <m/>
    <m/>
    <m/>
  </r>
  <r>
    <x v="1"/>
    <x v="0"/>
    <s v="Comm Provider"/>
    <x v="33"/>
    <m/>
    <m/>
    <m/>
    <m/>
    <m/>
    <m/>
    <m/>
    <m/>
    <m/>
    <m/>
    <m/>
    <m/>
    <m/>
    <m/>
    <m/>
    <m/>
    <m/>
    <m/>
    <m/>
    <m/>
    <m/>
    <m/>
    <m/>
    <m/>
    <m/>
    <m/>
    <m/>
    <m/>
    <m/>
    <m/>
    <m/>
    <m/>
    <m/>
    <m/>
    <m/>
    <m/>
    <m/>
    <m/>
    <m/>
    <m/>
    <m/>
    <m/>
    <m/>
    <m/>
    <m/>
    <m/>
    <m/>
    <m/>
    <m/>
    <m/>
    <m/>
    <m/>
    <m/>
    <m/>
    <m/>
    <m/>
    <m/>
    <m/>
    <m/>
    <m/>
    <m/>
    <m/>
    <m/>
    <m/>
    <m/>
    <m/>
    <m/>
    <m/>
    <m/>
  </r>
  <r>
    <x v="1"/>
    <x v="9"/>
    <s v="FQHC &amp; RHC"/>
    <x v="34"/>
    <m/>
    <m/>
    <m/>
    <m/>
    <m/>
    <m/>
    <m/>
    <m/>
    <m/>
    <m/>
    <m/>
    <m/>
    <m/>
    <m/>
    <m/>
    <m/>
    <m/>
    <m/>
    <m/>
    <m/>
    <m/>
    <m/>
    <m/>
    <m/>
    <m/>
    <m/>
    <m/>
    <m/>
    <m/>
    <m/>
    <m/>
    <m/>
    <m/>
    <m/>
    <m/>
    <m/>
    <m/>
    <m/>
    <m/>
    <m/>
    <m/>
    <m/>
    <m/>
    <m/>
    <m/>
    <m/>
    <m/>
    <m/>
    <m/>
    <m/>
    <m/>
    <m/>
    <m/>
    <m/>
    <m/>
    <m/>
    <m/>
    <m/>
    <m/>
    <m/>
    <m/>
    <m/>
    <m/>
    <m/>
    <m/>
    <m/>
    <m/>
    <m/>
    <m/>
  </r>
  <r>
    <x v="1"/>
    <x v="10"/>
    <s v="Gov. Agency"/>
    <x v="35"/>
    <m/>
    <m/>
    <m/>
    <m/>
    <m/>
    <m/>
    <m/>
    <m/>
    <m/>
    <m/>
    <m/>
    <m/>
    <m/>
    <m/>
    <m/>
    <m/>
    <m/>
    <m/>
    <m/>
    <m/>
    <m/>
    <m/>
    <m/>
    <m/>
    <m/>
    <m/>
    <m/>
    <m/>
    <m/>
    <m/>
    <m/>
    <m/>
    <m/>
    <m/>
    <m/>
    <m/>
    <m/>
    <m/>
    <m/>
    <m/>
    <m/>
    <m/>
    <m/>
    <m/>
    <m/>
    <m/>
    <m/>
    <m/>
    <m/>
    <m/>
    <m/>
    <m/>
    <m/>
    <m/>
    <m/>
    <m/>
    <m/>
    <m/>
    <m/>
    <m/>
    <m/>
    <m/>
    <m/>
    <m/>
    <m/>
    <m/>
    <m/>
    <m/>
    <m/>
  </r>
  <r>
    <x v="1"/>
    <x v="11"/>
    <s v="Hospital"/>
    <x v="36"/>
    <m/>
    <m/>
    <m/>
    <m/>
    <m/>
    <m/>
    <m/>
    <m/>
    <m/>
    <m/>
    <m/>
    <m/>
    <m/>
    <m/>
    <m/>
    <m/>
    <m/>
    <m/>
    <m/>
    <m/>
    <m/>
    <m/>
    <m/>
    <m/>
    <m/>
    <m/>
    <m/>
    <m/>
    <m/>
    <m/>
    <m/>
    <m/>
    <m/>
    <m/>
    <m/>
    <m/>
    <m/>
    <m/>
    <m/>
    <m/>
    <m/>
    <m/>
    <m/>
    <m/>
    <m/>
    <m/>
    <m/>
    <m/>
    <m/>
    <m/>
    <m/>
    <m/>
    <m/>
    <m/>
    <m/>
    <m/>
    <m/>
    <m/>
    <m/>
    <m/>
    <m/>
    <m/>
    <m/>
    <m/>
    <m/>
    <m/>
    <m/>
    <m/>
    <m/>
  </r>
  <r>
    <x v="1"/>
    <x v="11"/>
    <s v="Behavioral Prov."/>
    <x v="37"/>
    <m/>
    <m/>
    <m/>
    <m/>
    <m/>
    <m/>
    <m/>
    <m/>
    <m/>
    <m/>
    <m/>
    <m/>
    <m/>
    <m/>
    <m/>
    <m/>
    <m/>
    <m/>
    <m/>
    <m/>
    <m/>
    <m/>
    <m/>
    <m/>
    <m/>
    <m/>
    <m/>
    <m/>
    <m/>
    <m/>
    <m/>
    <m/>
    <m/>
    <m/>
    <m/>
    <m/>
    <m/>
    <m/>
    <m/>
    <m/>
    <m/>
    <m/>
    <m/>
    <m/>
    <m/>
    <m/>
    <m/>
    <m/>
    <m/>
    <m/>
    <m/>
    <m/>
    <m/>
    <m/>
    <m/>
    <m/>
    <m/>
    <m/>
    <m/>
    <m/>
    <m/>
    <m/>
    <m/>
    <m/>
    <m/>
    <m/>
    <m/>
    <m/>
    <m/>
  </r>
  <r>
    <x v="1"/>
    <x v="12"/>
    <s v="Behavioral Prov."/>
    <x v="38"/>
    <m/>
    <m/>
    <m/>
    <m/>
    <m/>
    <m/>
    <m/>
    <m/>
    <m/>
    <m/>
    <m/>
    <m/>
    <m/>
    <m/>
    <m/>
    <m/>
    <m/>
    <m/>
    <m/>
    <m/>
    <m/>
    <m/>
    <m/>
    <m/>
    <m/>
    <m/>
    <m/>
    <m/>
    <m/>
    <m/>
    <m/>
    <m/>
    <m/>
    <m/>
    <m/>
    <m/>
    <m/>
    <m/>
    <m/>
    <m/>
    <m/>
    <m/>
    <m/>
    <m/>
    <m/>
    <m/>
    <m/>
    <m/>
    <m/>
    <m/>
    <m/>
    <m/>
    <m/>
    <m/>
    <m/>
    <m/>
    <m/>
    <m/>
    <m/>
    <m/>
    <m/>
    <m/>
    <m/>
    <m/>
    <m/>
    <m/>
    <m/>
    <m/>
    <m/>
  </r>
  <r>
    <x v="1"/>
    <x v="3"/>
    <s v="Comm Provider"/>
    <x v="39"/>
    <m/>
    <m/>
    <m/>
    <m/>
    <m/>
    <m/>
    <m/>
    <m/>
    <m/>
    <m/>
    <m/>
    <m/>
    <m/>
    <m/>
    <m/>
    <m/>
    <m/>
    <m/>
    <m/>
    <m/>
    <m/>
    <m/>
    <m/>
    <m/>
    <m/>
    <m/>
    <m/>
    <m/>
    <m/>
    <m/>
    <m/>
    <m/>
    <m/>
    <m/>
    <m/>
    <m/>
    <m/>
    <m/>
    <m/>
    <m/>
    <m/>
    <m/>
    <m/>
    <m/>
    <m/>
    <m/>
    <m/>
    <m/>
    <m/>
    <m/>
    <m/>
    <m/>
    <m/>
    <m/>
    <m/>
    <m/>
    <m/>
    <m/>
    <m/>
    <m/>
    <m/>
    <m/>
    <m/>
    <m/>
    <m/>
    <m/>
    <m/>
    <m/>
    <m/>
  </r>
  <r>
    <x v="1"/>
    <x v="0"/>
    <s v="Behavioral Prov."/>
    <x v="40"/>
    <m/>
    <m/>
    <m/>
    <m/>
    <m/>
    <m/>
    <m/>
    <m/>
    <m/>
    <m/>
    <m/>
    <m/>
    <m/>
    <m/>
    <m/>
    <m/>
    <m/>
    <m/>
    <m/>
    <m/>
    <m/>
    <m/>
    <m/>
    <m/>
    <m/>
    <m/>
    <m/>
    <m/>
    <m/>
    <m/>
    <m/>
    <m/>
    <m/>
    <m/>
    <m/>
    <m/>
    <m/>
    <m/>
    <m/>
    <m/>
    <m/>
    <m/>
    <m/>
    <m/>
    <m/>
    <m/>
    <m/>
    <m/>
    <m/>
    <m/>
    <m/>
    <m/>
    <m/>
    <m/>
    <m/>
    <m/>
    <m/>
    <m/>
    <m/>
    <m/>
    <m/>
    <m/>
    <m/>
    <m/>
    <m/>
    <m/>
    <m/>
    <m/>
    <m/>
  </r>
  <r>
    <x v="0"/>
    <x v="13"/>
    <s v="Hospital"/>
    <x v="41"/>
    <n v="4"/>
    <s v="To PROD MR"/>
    <s v="ADT 15/22136. LAB 15/21048. RAD 10/270. TRN 0/4830 "/>
    <s v="ADT OBX only saw HT/WGHT x 2.  All TRN were images "/>
    <s v="Y"/>
    <m/>
    <m/>
    <s v="Y"/>
    <m/>
    <m/>
    <s v="Y"/>
    <m/>
    <m/>
    <s v="Y"/>
    <m/>
    <m/>
    <s v="N"/>
    <m/>
    <m/>
    <s v="N"/>
    <m/>
    <m/>
    <s v="Y"/>
    <m/>
    <m/>
    <s v="Y"/>
    <m/>
    <m/>
    <s v="Y"/>
    <m/>
    <m/>
    <s v="N"/>
    <m/>
    <m/>
    <s v="Y"/>
    <m/>
    <m/>
    <s v="N"/>
    <m/>
    <m/>
    <s v="Y"/>
    <m/>
    <m/>
    <m/>
    <m/>
    <m/>
    <s v="Y"/>
    <m/>
    <m/>
    <m/>
    <m/>
    <m/>
    <m/>
    <m/>
    <m/>
    <m/>
    <m/>
    <m/>
    <m/>
    <m/>
    <m/>
    <m/>
    <m/>
    <m/>
    <m/>
    <m/>
    <m/>
    <m/>
    <m/>
  </r>
  <r>
    <x v="1"/>
    <x v="7"/>
    <s v="Behavioral Prov."/>
    <x v="42"/>
    <m/>
    <m/>
    <m/>
    <m/>
    <m/>
    <m/>
    <m/>
    <m/>
    <m/>
    <m/>
    <m/>
    <m/>
    <m/>
    <m/>
    <m/>
    <m/>
    <m/>
    <m/>
    <m/>
    <m/>
    <m/>
    <m/>
    <m/>
    <m/>
    <m/>
    <m/>
    <m/>
    <m/>
    <m/>
    <m/>
    <m/>
    <m/>
    <m/>
    <m/>
    <m/>
    <m/>
    <m/>
    <m/>
    <m/>
    <m/>
    <m/>
    <m/>
    <m/>
    <m/>
    <m/>
    <m/>
    <m/>
    <m/>
    <m/>
    <m/>
    <m/>
    <m/>
    <m/>
    <m/>
    <m/>
    <m/>
    <m/>
    <m/>
    <m/>
    <m/>
    <m/>
    <m/>
    <m/>
    <m/>
    <m/>
    <m/>
    <m/>
    <m/>
    <m/>
  </r>
  <r>
    <x v="1"/>
    <x v="7"/>
    <s v="Behavioral Prov."/>
    <x v="43"/>
    <m/>
    <m/>
    <m/>
    <m/>
    <m/>
    <m/>
    <m/>
    <m/>
    <m/>
    <m/>
    <m/>
    <m/>
    <m/>
    <m/>
    <m/>
    <m/>
    <m/>
    <m/>
    <m/>
    <m/>
    <m/>
    <m/>
    <m/>
    <m/>
    <m/>
    <m/>
    <m/>
    <m/>
    <m/>
    <m/>
    <m/>
    <m/>
    <m/>
    <m/>
    <m/>
    <m/>
    <m/>
    <m/>
    <m/>
    <m/>
    <m/>
    <m/>
    <m/>
    <m/>
    <m/>
    <m/>
    <m/>
    <m/>
    <m/>
    <m/>
    <m/>
    <m/>
    <m/>
    <m/>
    <m/>
    <m/>
    <m/>
    <m/>
    <m/>
    <m/>
    <m/>
    <m/>
    <m/>
    <m/>
    <m/>
    <m/>
    <m/>
    <m/>
    <m/>
  </r>
  <r>
    <x v="1"/>
    <x v="12"/>
    <s v="Comm Provider"/>
    <x v="44"/>
    <m/>
    <m/>
    <m/>
    <m/>
    <m/>
    <m/>
    <m/>
    <m/>
    <m/>
    <m/>
    <m/>
    <m/>
    <m/>
    <m/>
    <m/>
    <m/>
    <m/>
    <m/>
    <m/>
    <m/>
    <m/>
    <m/>
    <m/>
    <m/>
    <m/>
    <m/>
    <m/>
    <m/>
    <m/>
    <m/>
    <m/>
    <m/>
    <m/>
    <m/>
    <m/>
    <m/>
    <m/>
    <m/>
    <m/>
    <m/>
    <m/>
    <m/>
    <m/>
    <m/>
    <m/>
    <m/>
    <m/>
    <m/>
    <m/>
    <m/>
    <m/>
    <m/>
    <m/>
    <m/>
    <m/>
    <m/>
    <m/>
    <m/>
    <m/>
    <m/>
    <m/>
    <m/>
    <m/>
    <m/>
    <m/>
    <m/>
    <m/>
    <m/>
    <m/>
  </r>
  <r>
    <x v="1"/>
    <x v="14"/>
    <s v="FQHC &amp; RHC"/>
    <x v="45"/>
    <m/>
    <m/>
    <m/>
    <m/>
    <m/>
    <m/>
    <m/>
    <m/>
    <m/>
    <m/>
    <m/>
    <m/>
    <m/>
    <m/>
    <m/>
    <m/>
    <m/>
    <m/>
    <m/>
    <m/>
    <m/>
    <m/>
    <m/>
    <m/>
    <m/>
    <m/>
    <m/>
    <m/>
    <m/>
    <m/>
    <m/>
    <m/>
    <m/>
    <m/>
    <m/>
    <m/>
    <m/>
    <m/>
    <m/>
    <m/>
    <m/>
    <m/>
    <m/>
    <m/>
    <m/>
    <m/>
    <m/>
    <m/>
    <m/>
    <m/>
    <m/>
    <m/>
    <m/>
    <m/>
    <m/>
    <m/>
    <m/>
    <m/>
    <m/>
    <m/>
    <m/>
    <m/>
    <m/>
    <m/>
    <m/>
    <m/>
    <m/>
    <m/>
    <m/>
  </r>
  <r>
    <x v="0"/>
    <x v="0"/>
    <m/>
    <x v="46"/>
    <n v="0"/>
    <s v="Test MR"/>
    <m/>
    <m/>
    <m/>
    <m/>
    <m/>
    <m/>
    <m/>
    <m/>
    <m/>
    <m/>
    <m/>
    <m/>
    <m/>
    <m/>
    <m/>
    <m/>
    <m/>
    <m/>
    <m/>
    <m/>
    <m/>
    <m/>
    <m/>
    <m/>
    <m/>
    <m/>
    <m/>
    <m/>
    <m/>
    <m/>
    <m/>
    <m/>
    <m/>
    <m/>
    <m/>
    <m/>
    <m/>
    <m/>
    <m/>
    <m/>
    <m/>
    <m/>
    <m/>
    <m/>
    <m/>
    <m/>
    <m/>
    <m/>
    <m/>
    <m/>
    <m/>
    <m/>
    <m/>
    <m/>
    <m/>
    <m/>
    <m/>
    <m/>
    <m/>
    <m/>
    <m/>
    <m/>
    <m/>
    <m/>
    <m/>
    <m/>
    <m/>
  </r>
  <r>
    <x v="0"/>
    <x v="0"/>
    <s v="Hospital"/>
    <x v="47"/>
    <n v="1"/>
    <s v="Mirth Results "/>
    <s v="ADT 15/487262"/>
    <s v="CON segment present for global "/>
    <s v="Y"/>
    <m/>
    <m/>
    <s v="Y"/>
    <m/>
    <m/>
    <s v="Y"/>
    <m/>
    <m/>
    <s v="Y"/>
    <m/>
    <m/>
    <s v="Y"/>
    <m/>
    <m/>
    <s v="N"/>
    <m/>
    <m/>
    <s v="Y"/>
    <m/>
    <m/>
    <s v="N"/>
    <m/>
    <m/>
    <s v="Y"/>
    <m/>
    <m/>
    <s v="N"/>
    <m/>
    <m/>
    <s v="N"/>
    <m/>
    <m/>
    <s v="N"/>
    <m/>
    <m/>
    <s v="N"/>
    <m/>
    <m/>
    <m/>
    <m/>
    <m/>
    <s v="N"/>
    <m/>
    <m/>
    <s v="N"/>
    <m/>
    <m/>
    <s v="N"/>
    <m/>
    <m/>
    <s v="N"/>
    <m/>
    <m/>
    <s v="N"/>
    <m/>
    <m/>
    <s v="N"/>
    <m/>
    <m/>
    <s v="N"/>
    <m/>
    <m/>
    <m/>
    <m/>
  </r>
  <r>
    <x v="0"/>
    <x v="0"/>
    <s v="Comm Provider"/>
    <x v="48"/>
    <n v="2"/>
    <s v="To PROD MR"/>
    <s v="20/53844"/>
    <s v="All ADT's are ADT-A31"/>
    <s v="Y"/>
    <s v="A31"/>
    <m/>
    <s v="Y"/>
    <s v="A31"/>
    <m/>
    <s v="Y"/>
    <s v="A31"/>
    <m/>
    <s v="Y"/>
    <s v="A31"/>
    <m/>
    <s v="N"/>
    <m/>
    <m/>
    <s v="N"/>
    <m/>
    <m/>
    <s v="N"/>
    <m/>
    <m/>
    <s v="N"/>
    <m/>
    <m/>
    <s v="Y"/>
    <s v="A31"/>
    <m/>
    <s v="N"/>
    <m/>
    <m/>
    <s v="N"/>
    <m/>
    <m/>
    <s v="N"/>
    <m/>
    <m/>
    <s v="N"/>
    <m/>
    <m/>
    <m/>
    <m/>
    <m/>
    <s v="N"/>
    <m/>
    <m/>
    <s v="N"/>
    <m/>
    <m/>
    <s v="N"/>
    <m/>
    <m/>
    <s v="N"/>
    <m/>
    <m/>
    <s v="N"/>
    <m/>
    <m/>
    <s v="N"/>
    <m/>
    <m/>
    <s v="N"/>
    <m/>
    <m/>
    <m/>
    <m/>
  </r>
  <r>
    <x v="1"/>
    <x v="1"/>
    <s v="Comm Provider"/>
    <x v="49"/>
    <m/>
    <m/>
    <m/>
    <m/>
    <m/>
    <m/>
    <m/>
    <m/>
    <m/>
    <m/>
    <m/>
    <m/>
    <m/>
    <m/>
    <m/>
    <m/>
    <m/>
    <m/>
    <m/>
    <m/>
    <m/>
    <m/>
    <m/>
    <m/>
    <m/>
    <m/>
    <m/>
    <m/>
    <m/>
    <m/>
    <m/>
    <m/>
    <m/>
    <m/>
    <m/>
    <m/>
    <m/>
    <m/>
    <m/>
    <m/>
    <m/>
    <m/>
    <m/>
    <m/>
    <m/>
    <m/>
    <m/>
    <m/>
    <m/>
    <m/>
    <m/>
    <m/>
    <m/>
    <m/>
    <m/>
    <m/>
    <m/>
    <m/>
    <m/>
    <m/>
    <m/>
    <m/>
    <m/>
    <m/>
    <m/>
    <m/>
    <m/>
    <m/>
    <m/>
  </r>
  <r>
    <x v="0"/>
    <x v="2"/>
    <s v="FQHC &amp; RHC"/>
    <x v="50"/>
    <n v="5"/>
    <s v="To PROD MR"/>
    <s v="PORT 9005 ADT 20/43178. PORT 9024 ADT 25/310574. LAB 15/7813. RAD 0/0 . TRN 15/77169 "/>
    <s v="ADT A08 43,098/43,178 PORT 9005 ADT-A08 310,574/310,592 PORT 9024 INCLUDES pr SEGMENT. Labs include NTE segment. Only 1 OBX segment in every message looked at. "/>
    <s v="Y"/>
    <m/>
    <m/>
    <s v="Y"/>
    <m/>
    <m/>
    <s v="Y"/>
    <m/>
    <m/>
    <s v="Y"/>
    <m/>
    <m/>
    <s v="Y"/>
    <m/>
    <m/>
    <s v="Y"/>
    <m/>
    <m/>
    <s v="Y"/>
    <m/>
    <m/>
    <s v="N"/>
    <m/>
    <m/>
    <s v="N"/>
    <m/>
    <m/>
    <s v="Y"/>
    <m/>
    <m/>
    <m/>
    <m/>
    <m/>
    <m/>
    <m/>
    <m/>
    <s v="Y"/>
    <m/>
    <m/>
    <m/>
    <m/>
    <m/>
    <s v="N"/>
    <m/>
    <m/>
    <s v="N"/>
    <m/>
    <m/>
    <s v="N"/>
    <m/>
    <m/>
    <s v="N"/>
    <m/>
    <m/>
    <s v="N"/>
    <m/>
    <m/>
    <s v="N"/>
    <m/>
    <m/>
    <s v="N"/>
    <m/>
    <m/>
    <s v="SEE NOTES "/>
    <m/>
  </r>
  <r>
    <x v="1"/>
    <x v="15"/>
    <s v="Comm Provider"/>
    <x v="51"/>
    <m/>
    <m/>
    <m/>
    <m/>
    <m/>
    <m/>
    <m/>
    <m/>
    <m/>
    <m/>
    <m/>
    <m/>
    <m/>
    <m/>
    <m/>
    <m/>
    <m/>
    <m/>
    <m/>
    <m/>
    <m/>
    <m/>
    <m/>
    <m/>
    <m/>
    <m/>
    <m/>
    <m/>
    <m/>
    <m/>
    <m/>
    <m/>
    <m/>
    <m/>
    <m/>
    <m/>
    <m/>
    <m/>
    <m/>
    <m/>
    <m/>
    <m/>
    <m/>
    <m/>
    <m/>
    <m/>
    <m/>
    <m/>
    <m/>
    <m/>
    <m/>
    <m/>
    <m/>
    <m/>
    <m/>
    <m/>
    <m/>
    <m/>
    <m/>
    <m/>
    <m/>
    <m/>
    <m/>
    <m/>
    <m/>
    <m/>
    <m/>
    <m/>
    <m/>
  </r>
  <r>
    <x v="1"/>
    <x v="16"/>
    <s v="Comm Provider"/>
    <x v="52"/>
    <m/>
    <m/>
    <m/>
    <m/>
    <m/>
    <m/>
    <m/>
    <m/>
    <m/>
    <m/>
    <m/>
    <m/>
    <m/>
    <m/>
    <m/>
    <m/>
    <m/>
    <m/>
    <m/>
    <m/>
    <m/>
    <m/>
    <m/>
    <m/>
    <m/>
    <m/>
    <m/>
    <m/>
    <m/>
    <m/>
    <m/>
    <m/>
    <m/>
    <m/>
    <m/>
    <m/>
    <m/>
    <m/>
    <m/>
    <m/>
    <m/>
    <m/>
    <m/>
    <m/>
    <m/>
    <m/>
    <m/>
    <m/>
    <m/>
    <m/>
    <m/>
    <m/>
    <m/>
    <m/>
    <m/>
    <m/>
    <m/>
    <m/>
    <m/>
    <m/>
    <m/>
    <m/>
    <m/>
    <m/>
    <m/>
    <m/>
    <m/>
    <m/>
    <m/>
  </r>
  <r>
    <x v="1"/>
    <x v="0"/>
    <s v="Health Plan/Payor"/>
    <x v="53"/>
    <m/>
    <m/>
    <m/>
    <m/>
    <m/>
    <m/>
    <m/>
    <m/>
    <m/>
    <m/>
    <m/>
    <m/>
    <m/>
    <m/>
    <m/>
    <m/>
    <m/>
    <m/>
    <m/>
    <m/>
    <m/>
    <m/>
    <m/>
    <m/>
    <m/>
    <m/>
    <m/>
    <m/>
    <m/>
    <m/>
    <m/>
    <m/>
    <m/>
    <m/>
    <m/>
    <m/>
    <m/>
    <m/>
    <m/>
    <m/>
    <m/>
    <m/>
    <m/>
    <m/>
    <m/>
    <m/>
    <m/>
    <m/>
    <m/>
    <m/>
    <m/>
    <m/>
    <m/>
    <m/>
    <m/>
    <m/>
    <m/>
    <m/>
    <m/>
    <m/>
    <m/>
    <m/>
    <m/>
    <m/>
    <m/>
    <m/>
    <m/>
    <m/>
    <m/>
  </r>
  <r>
    <x v="1"/>
    <x v="17"/>
    <s v="Health Plan/Payor"/>
    <x v="54"/>
    <m/>
    <m/>
    <m/>
    <m/>
    <m/>
    <m/>
    <m/>
    <m/>
    <m/>
    <m/>
    <m/>
    <m/>
    <m/>
    <m/>
    <m/>
    <m/>
    <m/>
    <m/>
    <m/>
    <m/>
    <m/>
    <m/>
    <m/>
    <m/>
    <m/>
    <m/>
    <m/>
    <m/>
    <m/>
    <m/>
    <m/>
    <m/>
    <m/>
    <m/>
    <m/>
    <m/>
    <m/>
    <m/>
    <m/>
    <m/>
    <m/>
    <m/>
    <m/>
    <m/>
    <m/>
    <m/>
    <m/>
    <m/>
    <m/>
    <m/>
    <m/>
    <m/>
    <m/>
    <m/>
    <m/>
    <m/>
    <m/>
    <m/>
    <m/>
    <m/>
    <m/>
    <m/>
    <m/>
    <m/>
    <m/>
    <m/>
    <m/>
    <m/>
    <m/>
  </r>
  <r>
    <x v="1"/>
    <x v="7"/>
    <s v="Health Plan/Payor"/>
    <x v="55"/>
    <m/>
    <m/>
    <m/>
    <m/>
    <m/>
    <m/>
    <m/>
    <m/>
    <m/>
    <m/>
    <m/>
    <m/>
    <m/>
    <m/>
    <m/>
    <m/>
    <m/>
    <m/>
    <m/>
    <m/>
    <m/>
    <m/>
    <m/>
    <m/>
    <m/>
    <m/>
    <m/>
    <m/>
    <m/>
    <m/>
    <m/>
    <m/>
    <m/>
    <m/>
    <m/>
    <m/>
    <m/>
    <m/>
    <m/>
    <m/>
    <m/>
    <m/>
    <m/>
    <m/>
    <m/>
    <m/>
    <m/>
    <m/>
    <m/>
    <m/>
    <m/>
    <m/>
    <m/>
    <m/>
    <m/>
    <m/>
    <m/>
    <m/>
    <m/>
    <m/>
    <m/>
    <m/>
    <m/>
    <m/>
    <m/>
    <m/>
    <m/>
    <m/>
    <m/>
  </r>
  <r>
    <x v="1"/>
    <x v="17"/>
    <s v="Comm Provider"/>
    <x v="56"/>
    <m/>
    <m/>
    <m/>
    <m/>
    <m/>
    <m/>
    <m/>
    <m/>
    <m/>
    <m/>
    <m/>
    <m/>
    <m/>
    <m/>
    <m/>
    <m/>
    <m/>
    <m/>
    <m/>
    <m/>
    <m/>
    <m/>
    <m/>
    <m/>
    <m/>
    <m/>
    <m/>
    <m/>
    <m/>
    <m/>
    <m/>
    <m/>
    <m/>
    <m/>
    <m/>
    <m/>
    <m/>
    <m/>
    <m/>
    <m/>
    <m/>
    <m/>
    <m/>
    <m/>
    <m/>
    <m/>
    <m/>
    <m/>
    <m/>
    <m/>
    <m/>
    <m/>
    <m/>
    <m/>
    <m/>
    <m/>
    <m/>
    <m/>
    <m/>
    <m/>
    <m/>
    <m/>
    <m/>
    <m/>
    <m/>
    <m/>
    <m/>
    <m/>
    <m/>
  </r>
  <r>
    <x v="2"/>
    <x v="17"/>
    <m/>
    <x v="57"/>
    <n v="1"/>
    <s v="SEND TO RESULTS"/>
    <s v="20/992"/>
    <s v="Other Codesets: ZDR, ZPH,IN,PV"/>
    <s v="Y"/>
    <s v="A04"/>
    <m/>
    <s v="Y"/>
    <s v="A01"/>
    <m/>
    <s v="Y"/>
    <s v="A01"/>
    <m/>
    <s v="Y"/>
    <s v="A01"/>
    <m/>
    <s v="Y"/>
    <s v="A01"/>
    <m/>
    <s v="N"/>
    <m/>
    <m/>
    <s v="Y"/>
    <s v="A01"/>
    <m/>
    <s v="N"/>
    <m/>
    <m/>
    <s v="Y"/>
    <s v="A01"/>
    <m/>
    <m/>
    <m/>
    <m/>
    <m/>
    <m/>
    <m/>
    <m/>
    <m/>
    <m/>
    <m/>
    <m/>
    <m/>
    <s v="N"/>
    <m/>
    <m/>
    <m/>
    <m/>
    <m/>
    <m/>
    <m/>
    <m/>
    <m/>
    <m/>
    <m/>
    <m/>
    <m/>
    <m/>
    <m/>
    <m/>
    <m/>
    <m/>
    <m/>
    <m/>
    <m/>
    <m/>
    <m/>
    <s v="N"/>
    <m/>
  </r>
  <r>
    <x v="2"/>
    <x v="17"/>
    <m/>
    <x v="58"/>
    <n v="1"/>
    <s v="Unassigned"/>
    <s v="20/8868"/>
    <s v="Other Codesets: ZVI, ZGI, ZQA, ACC, ZZZ, ZVI"/>
    <s v="Y"/>
    <s v="A01"/>
    <m/>
    <s v="Y"/>
    <s v="A01"/>
    <m/>
    <s v="Y"/>
    <s v="A01"/>
    <m/>
    <s v="Y"/>
    <s v="A01"/>
    <m/>
    <s v="Y"/>
    <s v="A04"/>
    <m/>
    <s v="N"/>
    <m/>
    <m/>
    <s v="Y"/>
    <s v="A04"/>
    <m/>
    <s v="N"/>
    <m/>
    <m/>
    <s v="Y"/>
    <s v="A01"/>
    <m/>
    <m/>
    <m/>
    <m/>
    <m/>
    <m/>
    <m/>
    <m/>
    <m/>
    <m/>
    <m/>
    <m/>
    <m/>
    <s v="N"/>
    <m/>
    <m/>
    <m/>
    <m/>
    <m/>
    <m/>
    <m/>
    <m/>
    <m/>
    <m/>
    <m/>
    <m/>
    <m/>
    <m/>
    <m/>
    <m/>
    <m/>
    <m/>
    <m/>
    <m/>
    <m/>
    <m/>
    <m/>
    <s v="N"/>
    <m/>
  </r>
  <r>
    <x v="1"/>
    <x v="18"/>
    <s v="Comm Provider"/>
    <x v="59"/>
    <m/>
    <m/>
    <m/>
    <m/>
    <m/>
    <m/>
    <m/>
    <m/>
    <m/>
    <m/>
    <m/>
    <m/>
    <m/>
    <m/>
    <m/>
    <m/>
    <m/>
    <m/>
    <m/>
    <m/>
    <m/>
    <m/>
    <m/>
    <m/>
    <m/>
    <m/>
    <m/>
    <m/>
    <m/>
    <m/>
    <m/>
    <m/>
    <m/>
    <m/>
    <m/>
    <m/>
    <m/>
    <m/>
    <m/>
    <m/>
    <m/>
    <m/>
    <m/>
    <m/>
    <m/>
    <m/>
    <m/>
    <m/>
    <m/>
    <m/>
    <m/>
    <m/>
    <m/>
    <m/>
    <m/>
    <m/>
    <m/>
    <m/>
    <m/>
    <m/>
    <m/>
    <m/>
    <m/>
    <m/>
    <m/>
    <m/>
    <m/>
    <m/>
    <m/>
  </r>
  <r>
    <x v="1"/>
    <x v="12"/>
    <s v="Comm Provider"/>
    <x v="60"/>
    <m/>
    <m/>
    <m/>
    <m/>
    <m/>
    <m/>
    <m/>
    <m/>
    <m/>
    <m/>
    <m/>
    <m/>
    <m/>
    <m/>
    <m/>
    <m/>
    <m/>
    <m/>
    <m/>
    <m/>
    <m/>
    <m/>
    <m/>
    <m/>
    <m/>
    <m/>
    <m/>
    <m/>
    <m/>
    <m/>
    <m/>
    <m/>
    <m/>
    <m/>
    <m/>
    <m/>
    <m/>
    <m/>
    <m/>
    <m/>
    <m/>
    <m/>
    <m/>
    <m/>
    <m/>
    <m/>
    <m/>
    <m/>
    <m/>
    <m/>
    <m/>
    <m/>
    <m/>
    <m/>
    <m/>
    <m/>
    <m/>
    <m/>
    <m/>
    <m/>
    <m/>
    <m/>
    <m/>
    <m/>
    <m/>
    <m/>
    <m/>
    <m/>
    <m/>
  </r>
  <r>
    <x v="3"/>
    <x v="12"/>
    <m/>
    <x v="61"/>
    <n v="1"/>
    <s v="Test MR"/>
    <s v="30/243381"/>
    <s v="Other Codesets: ROL, PV; Many messages were not available"/>
    <s v="Y"/>
    <s v="A01"/>
    <m/>
    <s v="Y"/>
    <s v="A01"/>
    <m/>
    <s v="Y"/>
    <s v="A01"/>
    <m/>
    <s v="Y"/>
    <s v="A01"/>
    <m/>
    <s v="Y"/>
    <s v="A01"/>
    <m/>
    <m/>
    <m/>
    <m/>
    <s v="Y"/>
    <s v="A01"/>
    <m/>
    <s v="Y"/>
    <s v="A02"/>
    <m/>
    <s v="Y"/>
    <s v="A01"/>
    <m/>
    <m/>
    <m/>
    <m/>
    <m/>
    <m/>
    <m/>
    <m/>
    <m/>
    <m/>
    <m/>
    <m/>
    <m/>
    <s v="N"/>
    <m/>
    <m/>
    <m/>
    <m/>
    <m/>
    <m/>
    <m/>
    <m/>
    <m/>
    <m/>
    <m/>
    <m/>
    <m/>
    <m/>
    <m/>
    <m/>
    <m/>
    <m/>
    <m/>
    <m/>
    <m/>
    <m/>
    <m/>
    <s v="N"/>
    <m/>
  </r>
  <r>
    <x v="3"/>
    <x v="5"/>
    <s v="Hospital"/>
    <x v="62"/>
    <n v="1"/>
    <s v="Mirth Results Site"/>
    <s v="50/738,019"/>
    <s v="Other Codesets: ROL, PV"/>
    <s v="Y"/>
    <s v="A01"/>
    <m/>
    <s v="Y"/>
    <s v="A01"/>
    <m/>
    <s v="Y"/>
    <s v="A01"/>
    <m/>
    <s v="Y"/>
    <s v="A01"/>
    <m/>
    <s v="Y"/>
    <s v="A01"/>
    <m/>
    <m/>
    <m/>
    <m/>
    <s v="Y"/>
    <s v="A01"/>
    <m/>
    <s v="Y"/>
    <s v="A01"/>
    <m/>
    <s v="Y"/>
    <s v="A01"/>
    <m/>
    <m/>
    <m/>
    <m/>
    <m/>
    <m/>
    <m/>
    <m/>
    <m/>
    <m/>
    <m/>
    <m/>
    <m/>
    <s v="N"/>
    <m/>
    <m/>
    <m/>
    <m/>
    <m/>
    <m/>
    <m/>
    <m/>
    <m/>
    <m/>
    <m/>
    <m/>
    <m/>
    <m/>
    <m/>
    <m/>
    <m/>
    <m/>
    <m/>
    <m/>
    <m/>
    <m/>
    <m/>
    <s v="N"/>
    <m/>
  </r>
  <r>
    <x v="1"/>
    <x v="19"/>
    <s v="Behavioral Prov."/>
    <x v="63"/>
    <m/>
    <m/>
    <m/>
    <m/>
    <m/>
    <m/>
    <m/>
    <m/>
    <m/>
    <m/>
    <m/>
    <m/>
    <m/>
    <m/>
    <m/>
    <m/>
    <m/>
    <m/>
    <m/>
    <m/>
    <m/>
    <m/>
    <m/>
    <m/>
    <m/>
    <m/>
    <m/>
    <m/>
    <m/>
    <m/>
    <m/>
    <m/>
    <m/>
    <m/>
    <m/>
    <m/>
    <m/>
    <m/>
    <m/>
    <m/>
    <m/>
    <m/>
    <m/>
    <m/>
    <m/>
    <m/>
    <m/>
    <m/>
    <m/>
    <m/>
    <m/>
    <m/>
    <m/>
    <m/>
    <m/>
    <m/>
    <m/>
    <m/>
    <m/>
    <m/>
    <m/>
    <m/>
    <m/>
    <m/>
    <m/>
    <m/>
    <m/>
    <m/>
    <m/>
  </r>
  <r>
    <x v="3"/>
    <x v="19"/>
    <s v="Hospital"/>
    <x v="64"/>
    <n v="1"/>
    <s v="Test MR"/>
    <s v="30/26351"/>
    <s v="Other Codesets: UB, PV, ACC, ZPI, ZPV, ZIN"/>
    <s v="Y"/>
    <s v="A01"/>
    <m/>
    <s v="Y"/>
    <s v="A01"/>
    <m/>
    <s v="Y"/>
    <s v="A01"/>
    <m/>
    <s v="Y"/>
    <s v="A01"/>
    <m/>
    <s v="Y"/>
    <s v="A01"/>
    <m/>
    <m/>
    <m/>
    <m/>
    <s v="Y"/>
    <s v="A01"/>
    <m/>
    <s v="Y"/>
    <s v="A02"/>
    <m/>
    <s v="Y"/>
    <s v="A01"/>
    <m/>
    <m/>
    <m/>
    <m/>
    <m/>
    <m/>
    <m/>
    <m/>
    <m/>
    <m/>
    <m/>
    <m/>
    <m/>
    <s v="N"/>
    <m/>
    <m/>
    <m/>
    <m/>
    <m/>
    <m/>
    <m/>
    <m/>
    <m/>
    <m/>
    <m/>
    <m/>
    <m/>
    <m/>
    <m/>
    <m/>
    <m/>
    <m/>
    <m/>
    <m/>
    <m/>
    <m/>
    <m/>
    <s v="N"/>
    <m/>
  </r>
  <r>
    <x v="1"/>
    <x v="0"/>
    <s v="Behavioral Prov."/>
    <x v="65"/>
    <m/>
    <m/>
    <m/>
    <m/>
    <m/>
    <m/>
    <m/>
    <m/>
    <m/>
    <m/>
    <m/>
    <m/>
    <m/>
    <m/>
    <m/>
    <m/>
    <m/>
    <m/>
    <m/>
    <m/>
    <m/>
    <m/>
    <m/>
    <m/>
    <m/>
    <m/>
    <m/>
    <m/>
    <m/>
    <m/>
    <m/>
    <m/>
    <m/>
    <m/>
    <m/>
    <m/>
    <m/>
    <m/>
    <m/>
    <m/>
    <m/>
    <m/>
    <m/>
    <m/>
    <m/>
    <m/>
    <m/>
    <m/>
    <m/>
    <m/>
    <m/>
    <m/>
    <m/>
    <m/>
    <m/>
    <m/>
    <m/>
    <m/>
    <m/>
    <m/>
    <m/>
    <m/>
    <m/>
    <m/>
    <m/>
    <m/>
    <m/>
    <m/>
    <m/>
  </r>
  <r>
    <x v="3"/>
    <x v="20"/>
    <m/>
    <x v="66"/>
    <n v="1"/>
    <s v="Destination1"/>
    <s v="15/142"/>
    <s v="Other Codesets: MRG, PV. Many messages were not available"/>
    <s v="Y"/>
    <s v="A40"/>
    <m/>
    <s v="Y"/>
    <s v="A40"/>
    <m/>
    <s v="N"/>
    <m/>
    <m/>
    <s v="N"/>
    <m/>
    <m/>
    <s v="N"/>
    <m/>
    <m/>
    <s v="N"/>
    <m/>
    <m/>
    <s v="N"/>
    <m/>
    <m/>
    <s v="N"/>
    <m/>
    <m/>
    <s v="N"/>
    <m/>
    <m/>
    <m/>
    <m/>
    <m/>
    <m/>
    <m/>
    <m/>
    <m/>
    <m/>
    <m/>
    <m/>
    <m/>
    <m/>
    <s v="N"/>
    <m/>
    <m/>
    <m/>
    <m/>
    <m/>
    <m/>
    <m/>
    <m/>
    <m/>
    <m/>
    <m/>
    <m/>
    <m/>
    <m/>
    <m/>
    <m/>
    <m/>
    <m/>
    <m/>
    <m/>
    <m/>
    <m/>
    <m/>
    <s v="N"/>
    <m/>
  </r>
  <r>
    <x v="3"/>
    <x v="20"/>
    <m/>
    <x v="67"/>
    <n v="1"/>
    <s v="To MR"/>
    <s v="25/175"/>
    <s v="RXA,RXR,ORC. Only 20 messages opened up."/>
    <s v="N"/>
    <m/>
    <m/>
    <s v="Y"/>
    <s v="VXU-V04"/>
    <m/>
    <s v="N"/>
    <m/>
    <m/>
    <s v="N"/>
    <m/>
    <m/>
    <s v="N"/>
    <m/>
    <m/>
    <s v="N"/>
    <m/>
    <m/>
    <s v="N"/>
    <m/>
    <m/>
    <s v="Y"/>
    <s v="VXU-V04"/>
    <m/>
    <s v="Y"/>
    <s v="VXU-V04"/>
    <m/>
    <m/>
    <m/>
    <m/>
    <m/>
    <m/>
    <m/>
    <m/>
    <m/>
    <m/>
    <m/>
    <m/>
    <m/>
    <m/>
    <m/>
    <m/>
    <m/>
    <m/>
    <m/>
    <m/>
    <m/>
    <m/>
    <m/>
    <m/>
    <m/>
    <m/>
    <m/>
    <m/>
    <m/>
    <m/>
    <m/>
    <m/>
    <m/>
    <m/>
    <m/>
    <m/>
    <m/>
    <m/>
    <m/>
  </r>
  <r>
    <x v="3"/>
    <x v="20"/>
    <m/>
    <x v="68"/>
    <n v="1"/>
    <s v="Destination1"/>
    <s v="30/1229"/>
    <s v="Not in HL7 format. Type and Codesets not mentioned."/>
    <m/>
    <m/>
    <m/>
    <m/>
    <m/>
    <m/>
    <m/>
    <m/>
    <m/>
    <m/>
    <m/>
    <m/>
    <m/>
    <m/>
    <m/>
    <m/>
    <m/>
    <m/>
    <m/>
    <m/>
    <m/>
    <m/>
    <m/>
    <m/>
    <m/>
    <m/>
    <m/>
    <m/>
    <m/>
    <m/>
    <m/>
    <m/>
    <m/>
    <m/>
    <m/>
    <m/>
    <m/>
    <m/>
    <m/>
    <m/>
    <m/>
    <m/>
    <m/>
    <m/>
    <m/>
    <m/>
    <m/>
    <m/>
    <m/>
    <m/>
    <m/>
    <m/>
    <m/>
    <m/>
    <m/>
    <m/>
    <m/>
    <m/>
    <m/>
    <m/>
    <m/>
    <m/>
    <m/>
    <m/>
    <m/>
  </r>
  <r>
    <x v="3"/>
    <x v="20"/>
    <m/>
    <x v="69"/>
    <n v="1"/>
    <s v="Destination1"/>
    <s v="30/1229"/>
    <s v="Not in HL7 format. Type and Codesets not mentioned."/>
    <m/>
    <m/>
    <m/>
    <m/>
    <m/>
    <m/>
    <m/>
    <m/>
    <m/>
    <m/>
    <m/>
    <m/>
    <m/>
    <m/>
    <m/>
    <m/>
    <m/>
    <m/>
    <m/>
    <m/>
    <m/>
    <m/>
    <m/>
    <m/>
    <m/>
    <m/>
    <m/>
    <m/>
    <m/>
    <m/>
    <m/>
    <m/>
    <m/>
    <m/>
    <m/>
    <m/>
    <m/>
    <m/>
    <m/>
    <m/>
    <m/>
    <m/>
    <m/>
    <m/>
    <m/>
    <m/>
    <m/>
    <m/>
    <m/>
    <m/>
    <m/>
    <m/>
    <m/>
    <m/>
    <m/>
    <m/>
    <m/>
    <m/>
    <m/>
    <m/>
    <m/>
    <m/>
    <m/>
    <m/>
    <m/>
  </r>
  <r>
    <x v="3"/>
    <x v="20"/>
    <s v="Hospital"/>
    <x v="70"/>
    <n v="4"/>
    <s v="To PROD MR"/>
    <s v="130/164768"/>
    <s v="ADT, LAB, RAD, TRN Channels. Many messages were not available in the later pages. OTHER Codesets: ORC, OBR, NTE, PV, ZSO, UB1, ACC, ZPI, ZPV, ZIN"/>
    <s v="Y"/>
    <s v="A01"/>
    <m/>
    <s v="Y"/>
    <s v="A01"/>
    <m/>
    <s v="Y"/>
    <s v="A01"/>
    <m/>
    <s v="Y"/>
    <s v="A01"/>
    <m/>
    <s v="Y"/>
    <s v="A01"/>
    <m/>
    <s v="Y"/>
    <s v="A08"/>
    <m/>
    <s v="Y"/>
    <s v="A08"/>
    <m/>
    <s v="Y"/>
    <s v="ORU-R01"/>
    <m/>
    <s v="Y"/>
    <s v="A01"/>
    <m/>
    <s v="N"/>
    <m/>
    <m/>
    <s v="N"/>
    <m/>
    <m/>
    <s v="N"/>
    <m/>
    <m/>
    <s v="Y"/>
    <m/>
    <m/>
    <s v="Y"/>
    <s v="ORU-R01"/>
    <m/>
    <s v="Y"/>
    <s v="ORU-R01"/>
    <m/>
    <s v="0 trans were received as of 4/27"/>
    <m/>
    <m/>
    <m/>
    <m/>
    <m/>
    <m/>
    <m/>
    <m/>
    <m/>
    <m/>
    <m/>
    <m/>
    <m/>
    <m/>
    <m/>
    <m/>
    <m/>
    <s v="N"/>
    <m/>
  </r>
  <r>
    <x v="1"/>
    <x v="20"/>
    <s v="Behavioral Prov."/>
    <x v="71"/>
    <m/>
    <m/>
    <m/>
    <m/>
    <m/>
    <m/>
    <m/>
    <m/>
    <m/>
    <m/>
    <m/>
    <m/>
    <m/>
    <m/>
    <m/>
    <m/>
    <m/>
    <m/>
    <m/>
    <m/>
    <m/>
    <m/>
    <m/>
    <m/>
    <m/>
    <m/>
    <m/>
    <m/>
    <m/>
    <m/>
    <m/>
    <m/>
    <m/>
    <m/>
    <m/>
    <m/>
    <m/>
    <m/>
    <m/>
    <m/>
    <m/>
    <m/>
    <m/>
    <m/>
    <m/>
    <m/>
    <m/>
    <m/>
    <m/>
    <m/>
    <m/>
    <m/>
    <m/>
    <m/>
    <m/>
    <m/>
    <m/>
    <m/>
    <m/>
    <m/>
    <m/>
    <m/>
    <m/>
    <m/>
    <m/>
    <m/>
    <m/>
    <m/>
    <m/>
  </r>
  <r>
    <x v="3"/>
    <x v="21"/>
    <s v="Hospital"/>
    <x v="72"/>
    <n v="1"/>
    <s v="Mirth Results"/>
    <s v="65/8607"/>
    <s v=" OTHER Codesets: ACC, PV, ZRV"/>
    <s v="Y"/>
    <s v="A01"/>
    <m/>
    <s v="Y"/>
    <s v="A01"/>
    <m/>
    <s v="Y"/>
    <s v="A01"/>
    <m/>
    <s v="Y"/>
    <s v="A01"/>
    <m/>
    <s v="N"/>
    <m/>
    <m/>
    <s v="N"/>
    <m/>
    <m/>
    <s v="Y"/>
    <s v="A01"/>
    <m/>
    <s v="Y"/>
    <s v="A01"/>
    <m/>
    <s v="Y"/>
    <s v="A01"/>
    <m/>
    <m/>
    <m/>
    <m/>
    <m/>
    <m/>
    <m/>
    <m/>
    <m/>
    <m/>
    <m/>
    <m/>
    <m/>
    <s v="N"/>
    <m/>
    <m/>
    <m/>
    <m/>
    <m/>
    <m/>
    <m/>
    <m/>
    <m/>
    <m/>
    <m/>
    <m/>
    <m/>
    <m/>
    <m/>
    <m/>
    <m/>
    <m/>
    <m/>
    <m/>
    <m/>
    <m/>
    <m/>
    <s v="N"/>
    <m/>
  </r>
  <r>
    <x v="1"/>
    <x v="2"/>
    <s v="Lab"/>
    <x v="73"/>
    <m/>
    <m/>
    <m/>
    <m/>
    <m/>
    <m/>
    <m/>
    <m/>
    <m/>
    <m/>
    <m/>
    <m/>
    <m/>
    <m/>
    <m/>
    <m/>
    <m/>
    <m/>
    <m/>
    <m/>
    <m/>
    <m/>
    <m/>
    <m/>
    <m/>
    <m/>
    <m/>
    <m/>
    <m/>
    <m/>
    <m/>
    <m/>
    <m/>
    <m/>
    <m/>
    <m/>
    <m/>
    <m/>
    <m/>
    <m/>
    <m/>
    <m/>
    <m/>
    <m/>
    <m/>
    <m/>
    <m/>
    <m/>
    <m/>
    <m/>
    <m/>
    <m/>
    <m/>
    <m/>
    <m/>
    <m/>
    <m/>
    <m/>
    <m/>
    <m/>
    <m/>
    <m/>
    <m/>
    <m/>
    <m/>
    <m/>
    <m/>
    <m/>
    <m/>
  </r>
  <r>
    <x v="1"/>
    <x v="0"/>
    <s v="ACO"/>
    <x v="74"/>
    <m/>
    <m/>
    <m/>
    <m/>
    <m/>
    <m/>
    <m/>
    <m/>
    <m/>
    <m/>
    <m/>
    <m/>
    <m/>
    <m/>
    <m/>
    <m/>
    <m/>
    <m/>
    <m/>
    <m/>
    <m/>
    <m/>
    <m/>
    <m/>
    <m/>
    <m/>
    <m/>
    <m/>
    <m/>
    <m/>
    <m/>
    <m/>
    <m/>
    <m/>
    <m/>
    <m/>
    <m/>
    <m/>
    <m/>
    <m/>
    <m/>
    <m/>
    <m/>
    <m/>
    <m/>
    <m/>
    <m/>
    <m/>
    <m/>
    <m/>
    <m/>
    <m/>
    <m/>
    <m/>
    <m/>
    <m/>
    <m/>
    <m/>
    <m/>
    <m/>
    <m/>
    <m/>
    <m/>
    <m/>
    <m/>
    <m/>
    <m/>
    <m/>
    <m/>
  </r>
  <r>
    <x v="1"/>
    <x v="0"/>
    <s v="Behavioral Prov."/>
    <x v="75"/>
    <m/>
    <m/>
    <m/>
    <m/>
    <m/>
    <m/>
    <m/>
    <m/>
    <m/>
    <m/>
    <m/>
    <m/>
    <m/>
    <m/>
    <m/>
    <m/>
    <m/>
    <m/>
    <m/>
    <m/>
    <m/>
    <m/>
    <m/>
    <m/>
    <m/>
    <m/>
    <m/>
    <m/>
    <m/>
    <m/>
    <m/>
    <m/>
    <m/>
    <m/>
    <m/>
    <m/>
    <m/>
    <m/>
    <m/>
    <m/>
    <m/>
    <m/>
    <m/>
    <m/>
    <m/>
    <m/>
    <m/>
    <m/>
    <m/>
    <m/>
    <m/>
    <m/>
    <m/>
    <m/>
    <m/>
    <m/>
    <m/>
    <m/>
    <m/>
    <m/>
    <m/>
    <m/>
    <m/>
    <m/>
    <m/>
    <m/>
    <m/>
    <m/>
    <m/>
  </r>
  <r>
    <x v="3"/>
    <x v="22"/>
    <s v="Hospital"/>
    <x v="76"/>
    <n v="4"/>
    <s v="To PROD MR"/>
    <s v="128/64516"/>
    <s v="ADT, LAB, RAD, TRN Channels. Many messages were not available in the later pages. OTHER Codesets: OBR, PV, NTE"/>
    <s v="Y"/>
    <s v="A01"/>
    <m/>
    <s v="Y"/>
    <s v="A01"/>
    <m/>
    <s v="Y"/>
    <s v="A01"/>
    <m/>
    <s v="Y"/>
    <s v="A01"/>
    <m/>
    <s v="Y"/>
    <s v="A03"/>
    <m/>
    <s v="N"/>
    <m/>
    <m/>
    <s v="Y"/>
    <s v="A01"/>
    <m/>
    <s v="Y"/>
    <s v="A01"/>
    <m/>
    <s v="Y"/>
    <s v="A04"/>
    <m/>
    <m/>
    <m/>
    <m/>
    <m/>
    <m/>
    <m/>
    <m/>
    <m/>
    <m/>
    <m/>
    <m/>
    <m/>
    <s v="Y"/>
    <s v="ORU-R01"/>
    <m/>
    <s v="Y"/>
    <s v="ORU-R01"/>
    <m/>
    <m/>
    <m/>
    <m/>
    <m/>
    <m/>
    <m/>
    <m/>
    <m/>
    <m/>
    <m/>
    <m/>
    <m/>
    <m/>
    <m/>
    <m/>
    <m/>
    <m/>
    <m/>
    <s v="Y"/>
    <s v="ORU-R01"/>
  </r>
  <r>
    <x v="1"/>
    <x v="23"/>
    <s v="FQHC &amp; RHC"/>
    <x v="77"/>
    <m/>
    <m/>
    <m/>
    <m/>
    <m/>
    <m/>
    <m/>
    <m/>
    <m/>
    <m/>
    <m/>
    <m/>
    <m/>
    <m/>
    <m/>
    <m/>
    <m/>
    <m/>
    <m/>
    <m/>
    <m/>
    <m/>
    <m/>
    <m/>
    <m/>
    <m/>
    <m/>
    <m/>
    <m/>
    <m/>
    <m/>
    <m/>
    <m/>
    <m/>
    <m/>
    <m/>
    <m/>
    <m/>
    <m/>
    <m/>
    <m/>
    <m/>
    <m/>
    <m/>
    <m/>
    <m/>
    <m/>
    <m/>
    <m/>
    <m/>
    <m/>
    <m/>
    <m/>
    <m/>
    <m/>
    <m/>
    <m/>
    <m/>
    <m/>
    <m/>
    <m/>
    <m/>
    <m/>
    <m/>
    <m/>
    <m/>
    <m/>
    <m/>
    <m/>
  </r>
  <r>
    <x v="1"/>
    <x v="0"/>
    <s v="Gov. Agency"/>
    <x v="78"/>
    <m/>
    <m/>
    <m/>
    <m/>
    <m/>
    <m/>
    <m/>
    <m/>
    <m/>
    <m/>
    <m/>
    <m/>
    <m/>
    <m/>
    <m/>
    <m/>
    <m/>
    <m/>
    <m/>
    <m/>
    <m/>
    <m/>
    <m/>
    <m/>
    <m/>
    <m/>
    <m/>
    <m/>
    <m/>
    <m/>
    <m/>
    <m/>
    <m/>
    <m/>
    <m/>
    <m/>
    <m/>
    <m/>
    <m/>
    <m/>
    <m/>
    <m/>
    <m/>
    <m/>
    <m/>
    <m/>
    <m/>
    <m/>
    <m/>
    <m/>
    <m/>
    <m/>
    <m/>
    <m/>
    <m/>
    <m/>
    <m/>
    <m/>
    <m/>
    <m/>
    <m/>
    <m/>
    <m/>
    <m/>
    <m/>
    <m/>
    <m/>
    <m/>
    <m/>
  </r>
  <r>
    <x v="1"/>
    <x v="2"/>
    <s v="Health Plan/Payor"/>
    <x v="79"/>
    <m/>
    <m/>
    <m/>
    <m/>
    <m/>
    <m/>
    <m/>
    <m/>
    <m/>
    <m/>
    <m/>
    <m/>
    <m/>
    <m/>
    <m/>
    <m/>
    <m/>
    <m/>
    <m/>
    <m/>
    <m/>
    <m/>
    <m/>
    <m/>
    <m/>
    <m/>
    <m/>
    <m/>
    <m/>
    <m/>
    <m/>
    <m/>
    <m/>
    <m/>
    <m/>
    <m/>
    <m/>
    <m/>
    <m/>
    <m/>
    <m/>
    <m/>
    <m/>
    <m/>
    <m/>
    <m/>
    <m/>
    <m/>
    <m/>
    <m/>
    <m/>
    <m/>
    <m/>
    <m/>
    <m/>
    <m/>
    <m/>
    <m/>
    <m/>
    <m/>
    <m/>
    <m/>
    <m/>
    <m/>
    <m/>
    <m/>
    <m/>
    <m/>
    <m/>
  </r>
  <r>
    <x v="0"/>
    <x v="0"/>
    <s v="Hospital"/>
    <x v="80"/>
    <n v="3"/>
    <s v="To PROD MR"/>
    <s v="ADT A01 10/8939*31. A04 10/107087. A08 15/283402. A31 15/479189 LAB 10/192492"/>
    <s v="Multiple con segments with no Y,N values or CON1, CON 2 . No TRN "/>
    <s v="Y"/>
    <m/>
    <m/>
    <s v="Y"/>
    <m/>
    <m/>
    <s v="Y"/>
    <m/>
    <m/>
    <s v="Y"/>
    <m/>
    <m/>
    <s v="Y"/>
    <m/>
    <m/>
    <m/>
    <m/>
    <m/>
    <s v="Y"/>
    <m/>
    <m/>
    <m/>
    <m/>
    <m/>
    <m/>
    <m/>
    <m/>
    <s v="Y"/>
    <m/>
    <m/>
    <s v="N"/>
    <m/>
    <m/>
    <s v="N"/>
    <m/>
    <m/>
    <s v="Y"/>
    <m/>
    <m/>
    <s v="Y"/>
    <m/>
    <m/>
    <s v="Y"/>
    <m/>
    <m/>
    <m/>
    <m/>
    <m/>
    <m/>
    <m/>
    <m/>
    <m/>
    <m/>
    <m/>
    <m/>
    <m/>
    <m/>
    <m/>
    <m/>
    <m/>
    <m/>
    <m/>
    <m/>
    <m/>
    <m/>
  </r>
  <r>
    <x v="1"/>
    <x v="24"/>
    <s v="FQHC &amp; RHC"/>
    <x v="81"/>
    <m/>
    <m/>
    <m/>
    <m/>
    <m/>
    <m/>
    <m/>
    <m/>
    <m/>
    <m/>
    <m/>
    <m/>
    <m/>
    <m/>
    <m/>
    <m/>
    <m/>
    <m/>
    <m/>
    <m/>
    <m/>
    <m/>
    <m/>
    <m/>
    <m/>
    <m/>
    <m/>
    <m/>
    <m/>
    <m/>
    <m/>
    <m/>
    <m/>
    <m/>
    <m/>
    <m/>
    <m/>
    <m/>
    <m/>
    <m/>
    <m/>
    <m/>
    <m/>
    <m/>
    <m/>
    <m/>
    <m/>
    <m/>
    <m/>
    <m/>
    <m/>
    <m/>
    <m/>
    <m/>
    <m/>
    <m/>
    <m/>
    <m/>
    <m/>
    <m/>
    <m/>
    <m/>
    <m/>
    <m/>
    <m/>
    <m/>
    <m/>
    <m/>
    <m/>
  </r>
  <r>
    <x v="1"/>
    <x v="24"/>
    <s v="Comm Provider"/>
    <x v="82"/>
    <m/>
    <m/>
    <m/>
    <m/>
    <m/>
    <m/>
    <m/>
    <m/>
    <m/>
    <m/>
    <m/>
    <m/>
    <m/>
    <m/>
    <m/>
    <m/>
    <m/>
    <m/>
    <m/>
    <m/>
    <m/>
    <m/>
    <m/>
    <m/>
    <m/>
    <m/>
    <m/>
    <m/>
    <m/>
    <m/>
    <m/>
    <m/>
    <m/>
    <m/>
    <m/>
    <m/>
    <m/>
    <m/>
    <m/>
    <m/>
    <m/>
    <m/>
    <m/>
    <m/>
    <m/>
    <m/>
    <m/>
    <m/>
    <m/>
    <m/>
    <m/>
    <m/>
    <m/>
    <m/>
    <m/>
    <m/>
    <m/>
    <m/>
    <m/>
    <m/>
    <m/>
    <m/>
    <m/>
    <m/>
    <m/>
    <m/>
    <m/>
    <m/>
    <m/>
  </r>
  <r>
    <x v="1"/>
    <x v="25"/>
    <s v="Comm Provider"/>
    <x v="83"/>
    <m/>
    <m/>
    <m/>
    <m/>
    <m/>
    <m/>
    <m/>
    <m/>
    <m/>
    <m/>
    <m/>
    <m/>
    <m/>
    <m/>
    <m/>
    <m/>
    <m/>
    <m/>
    <m/>
    <m/>
    <m/>
    <m/>
    <m/>
    <m/>
    <m/>
    <m/>
    <m/>
    <m/>
    <m/>
    <m/>
    <m/>
    <m/>
    <m/>
    <m/>
    <m/>
    <m/>
    <m/>
    <m/>
    <m/>
    <m/>
    <m/>
    <m/>
    <m/>
    <m/>
    <m/>
    <m/>
    <m/>
    <m/>
    <m/>
    <m/>
    <m/>
    <m/>
    <m/>
    <m/>
    <m/>
    <m/>
    <m/>
    <m/>
    <m/>
    <m/>
    <m/>
    <m/>
    <m/>
    <m/>
    <m/>
    <m/>
    <m/>
    <m/>
    <m/>
  </r>
  <r>
    <x v="1"/>
    <x v="10"/>
    <s v="Health Plan/Payor"/>
    <x v="84"/>
    <m/>
    <m/>
    <m/>
    <m/>
    <m/>
    <m/>
    <m/>
    <m/>
    <m/>
    <m/>
    <m/>
    <m/>
    <m/>
    <m/>
    <m/>
    <m/>
    <m/>
    <m/>
    <m/>
    <m/>
    <m/>
    <m/>
    <m/>
    <m/>
    <m/>
    <m/>
    <m/>
    <m/>
    <m/>
    <m/>
    <m/>
    <m/>
    <m/>
    <m/>
    <m/>
    <m/>
    <m/>
    <m/>
    <m/>
    <m/>
    <m/>
    <m/>
    <m/>
    <m/>
    <m/>
    <m/>
    <m/>
    <m/>
    <m/>
    <m/>
    <m/>
    <m/>
    <m/>
    <m/>
    <m/>
    <m/>
    <m/>
    <m/>
    <m/>
    <m/>
    <m/>
    <m/>
    <m/>
    <m/>
    <m/>
    <m/>
    <m/>
    <m/>
    <m/>
  </r>
  <r>
    <x v="1"/>
    <x v="10"/>
    <s v="Health Plan/Payor"/>
    <x v="85"/>
    <m/>
    <m/>
    <m/>
    <m/>
    <m/>
    <m/>
    <m/>
    <m/>
    <m/>
    <m/>
    <m/>
    <m/>
    <m/>
    <m/>
    <m/>
    <m/>
    <m/>
    <m/>
    <m/>
    <m/>
    <m/>
    <m/>
    <m/>
    <m/>
    <m/>
    <m/>
    <m/>
    <m/>
    <m/>
    <m/>
    <m/>
    <m/>
    <m/>
    <m/>
    <m/>
    <m/>
    <m/>
    <m/>
    <m/>
    <m/>
    <m/>
    <m/>
    <m/>
    <m/>
    <m/>
    <m/>
    <m/>
    <m/>
    <m/>
    <m/>
    <m/>
    <m/>
    <m/>
    <m/>
    <m/>
    <m/>
    <m/>
    <m/>
    <m/>
    <m/>
    <m/>
    <m/>
    <m/>
    <m/>
    <m/>
    <m/>
    <m/>
    <m/>
    <m/>
  </r>
  <r>
    <x v="2"/>
    <x v="10"/>
    <m/>
    <x v="86"/>
    <n v="1"/>
    <s v="Destination1"/>
    <s v="15/60"/>
    <s v="Other Codesets: ORC, RXA, RXR, IN."/>
    <s v="N"/>
    <m/>
    <m/>
    <s v="Y"/>
    <s v="VXU-V04"/>
    <m/>
    <s v="N"/>
    <m/>
    <m/>
    <s v="Y"/>
    <s v="VXU-V04"/>
    <m/>
    <s v="N"/>
    <m/>
    <m/>
    <s v="N"/>
    <m/>
    <m/>
    <s v="N"/>
    <m/>
    <m/>
    <s v="Y"/>
    <s v="VXU-V04"/>
    <m/>
    <s v="Y"/>
    <s v="VXU-V04"/>
    <m/>
    <m/>
    <m/>
    <m/>
    <m/>
    <m/>
    <m/>
    <m/>
    <m/>
    <m/>
    <m/>
    <m/>
    <m/>
    <s v="N"/>
    <m/>
    <m/>
    <m/>
    <m/>
    <m/>
    <m/>
    <m/>
    <m/>
    <m/>
    <m/>
    <m/>
    <m/>
    <m/>
    <m/>
    <m/>
    <m/>
    <m/>
    <m/>
    <m/>
    <m/>
    <m/>
    <m/>
    <m/>
    <s v="N"/>
    <m/>
  </r>
  <r>
    <x v="2"/>
    <x v="16"/>
    <s v="Hospital"/>
    <x v="87"/>
    <n v="2"/>
    <s v="To MR, Destination1"/>
    <s v="44/42086"/>
    <s v="MGRMC ADT and MGRMC LAB,RAD,TRN channels. Other codesets: ROL,PV,OBR,PV,NTE. Missing data"/>
    <s v="Y"/>
    <s v="A01"/>
    <m/>
    <s v="Y"/>
    <s v="A01"/>
    <m/>
    <s v="Y"/>
    <s v="A01"/>
    <m/>
    <s v="Y"/>
    <s v="A01"/>
    <m/>
    <s v="N"/>
    <m/>
    <m/>
    <s v="N"/>
    <m/>
    <m/>
    <s v="Y"/>
    <s v="A01"/>
    <m/>
    <s v="Y"/>
    <s v="A02"/>
    <m/>
    <s v="Y"/>
    <s v="A01"/>
    <m/>
    <m/>
    <m/>
    <m/>
    <m/>
    <m/>
    <m/>
    <m/>
    <m/>
    <m/>
    <m/>
    <m/>
    <m/>
    <s v="Y"/>
    <s v="ORU-R01"/>
    <m/>
    <s v="Y"/>
    <s v="ORU-R01"/>
    <m/>
    <m/>
    <m/>
    <m/>
    <m/>
    <m/>
    <m/>
    <m/>
    <m/>
    <m/>
    <m/>
    <m/>
    <m/>
    <m/>
    <m/>
    <m/>
    <m/>
    <m/>
    <m/>
    <s v="Y"/>
    <m/>
  </r>
  <r>
    <x v="1"/>
    <x v="0"/>
    <s v="FQHC &amp; RHC"/>
    <x v="88"/>
    <m/>
    <m/>
    <m/>
    <m/>
    <m/>
    <m/>
    <m/>
    <m/>
    <m/>
    <m/>
    <m/>
    <m/>
    <m/>
    <m/>
    <m/>
    <m/>
    <m/>
    <m/>
    <m/>
    <m/>
    <m/>
    <m/>
    <m/>
    <m/>
    <m/>
    <m/>
    <m/>
    <m/>
    <m/>
    <m/>
    <m/>
    <m/>
    <m/>
    <m/>
    <m/>
    <m/>
    <m/>
    <m/>
    <m/>
    <m/>
    <m/>
    <m/>
    <m/>
    <m/>
    <m/>
    <m/>
    <m/>
    <m/>
    <m/>
    <m/>
    <m/>
    <m/>
    <m/>
    <m/>
    <m/>
    <m/>
    <m/>
    <m/>
    <m/>
    <m/>
    <m/>
    <m/>
    <m/>
    <m/>
    <m/>
    <m/>
    <m/>
    <m/>
    <m/>
  </r>
  <r>
    <x v="1"/>
    <x v="1"/>
    <s v="Comm Provider"/>
    <x v="89"/>
    <m/>
    <m/>
    <m/>
    <m/>
    <m/>
    <m/>
    <m/>
    <m/>
    <m/>
    <m/>
    <m/>
    <m/>
    <m/>
    <m/>
    <m/>
    <m/>
    <m/>
    <m/>
    <m/>
    <m/>
    <m/>
    <m/>
    <m/>
    <m/>
    <m/>
    <m/>
    <m/>
    <m/>
    <m/>
    <m/>
    <m/>
    <m/>
    <m/>
    <m/>
    <m/>
    <m/>
    <m/>
    <m/>
    <m/>
    <m/>
    <m/>
    <m/>
    <m/>
    <m/>
    <m/>
    <m/>
    <m/>
    <m/>
    <m/>
    <m/>
    <m/>
    <m/>
    <m/>
    <m/>
    <m/>
    <m/>
    <m/>
    <m/>
    <m/>
    <m/>
    <m/>
    <m/>
    <m/>
    <m/>
    <m/>
    <m/>
    <m/>
    <m/>
    <m/>
  </r>
  <r>
    <x v="1"/>
    <x v="0"/>
    <s v="FQHC &amp; RHC"/>
    <x v="90"/>
    <m/>
    <m/>
    <m/>
    <m/>
    <m/>
    <m/>
    <m/>
    <m/>
    <m/>
    <m/>
    <m/>
    <m/>
    <m/>
    <m/>
    <m/>
    <m/>
    <m/>
    <m/>
    <m/>
    <m/>
    <m/>
    <m/>
    <m/>
    <m/>
    <m/>
    <m/>
    <m/>
    <m/>
    <m/>
    <m/>
    <m/>
    <m/>
    <m/>
    <m/>
    <m/>
    <m/>
    <m/>
    <m/>
    <m/>
    <m/>
    <m/>
    <m/>
    <m/>
    <m/>
    <m/>
    <m/>
    <m/>
    <m/>
    <m/>
    <m/>
    <m/>
    <m/>
    <m/>
    <m/>
    <m/>
    <m/>
    <m/>
    <m/>
    <m/>
    <m/>
    <m/>
    <m/>
    <m/>
    <m/>
    <m/>
    <m/>
    <m/>
    <m/>
    <m/>
  </r>
  <r>
    <x v="1"/>
    <x v="26"/>
    <s v="Comm Provider"/>
    <x v="91"/>
    <m/>
    <m/>
    <m/>
    <m/>
    <m/>
    <m/>
    <m/>
    <m/>
    <m/>
    <m/>
    <m/>
    <m/>
    <m/>
    <m/>
    <m/>
    <m/>
    <m/>
    <m/>
    <m/>
    <m/>
    <m/>
    <m/>
    <m/>
    <m/>
    <m/>
    <m/>
    <m/>
    <m/>
    <m/>
    <m/>
    <m/>
    <m/>
    <m/>
    <m/>
    <m/>
    <m/>
    <m/>
    <m/>
    <m/>
    <m/>
    <m/>
    <m/>
    <m/>
    <m/>
    <m/>
    <m/>
    <m/>
    <m/>
    <m/>
    <m/>
    <m/>
    <m/>
    <m/>
    <m/>
    <m/>
    <m/>
    <m/>
    <m/>
    <m/>
    <m/>
    <m/>
    <m/>
    <m/>
    <m/>
    <m/>
    <m/>
    <m/>
    <m/>
    <m/>
  </r>
  <r>
    <x v="1"/>
    <x v="1"/>
    <s v="FQHC &amp; RHC"/>
    <x v="92"/>
    <m/>
    <m/>
    <m/>
    <m/>
    <m/>
    <m/>
    <m/>
    <m/>
    <m/>
    <m/>
    <m/>
    <m/>
    <m/>
    <m/>
    <m/>
    <m/>
    <m/>
    <m/>
    <m/>
    <m/>
    <m/>
    <m/>
    <m/>
    <m/>
    <m/>
    <m/>
    <m/>
    <m/>
    <m/>
    <m/>
    <m/>
    <m/>
    <m/>
    <m/>
    <m/>
    <m/>
    <m/>
    <m/>
    <m/>
    <m/>
    <m/>
    <m/>
    <m/>
    <m/>
    <m/>
    <m/>
    <m/>
    <m/>
    <m/>
    <m/>
    <m/>
    <m/>
    <m/>
    <m/>
    <m/>
    <m/>
    <m/>
    <m/>
    <m/>
    <m/>
    <m/>
    <m/>
    <m/>
    <m/>
    <m/>
    <m/>
    <m/>
    <m/>
    <m/>
  </r>
  <r>
    <x v="2"/>
    <x v="17"/>
    <s v="Hospital"/>
    <x v="93"/>
    <n v="5"/>
    <s v="Destination1"/>
    <s v="160/253538"/>
    <s v="ADT, LAB, RAD, SIU,TRN are channels."/>
    <s v="Y"/>
    <s v="A01"/>
    <m/>
    <s v="Y"/>
    <s v="A01"/>
    <m/>
    <s v="Y"/>
    <s v="A01"/>
    <m/>
    <s v="Y"/>
    <s v="A01"/>
    <m/>
    <s v="Y"/>
    <s v="A03"/>
    <m/>
    <s v="N"/>
    <m/>
    <m/>
    <s v="Y"/>
    <s v="A01"/>
    <m/>
    <m/>
    <m/>
    <m/>
    <s v="Y"/>
    <s v="A01"/>
    <m/>
    <m/>
    <m/>
    <m/>
    <m/>
    <m/>
    <m/>
    <m/>
    <m/>
    <m/>
    <m/>
    <m/>
    <m/>
    <s v="Y"/>
    <s v="ORU-R01"/>
    <m/>
    <s v="Y"/>
    <s v="ORU-R01"/>
    <m/>
    <s v="N"/>
    <m/>
    <m/>
    <s v="Y"/>
    <s v="ORU-R03"/>
    <m/>
    <s v="N"/>
    <m/>
    <m/>
    <s v="N"/>
    <m/>
    <m/>
    <s v="Y"/>
    <s v="ORU-R03"/>
    <m/>
    <s v="Y"/>
    <s v="ORU-R03"/>
    <m/>
    <s v="Y"/>
    <m/>
  </r>
  <r>
    <x v="1"/>
    <x v="2"/>
    <s v="Comm Provider"/>
    <x v="94"/>
    <m/>
    <m/>
    <m/>
    <m/>
    <m/>
    <m/>
    <m/>
    <m/>
    <m/>
    <m/>
    <m/>
    <m/>
    <m/>
    <m/>
    <m/>
    <m/>
    <m/>
    <m/>
    <m/>
    <m/>
    <m/>
    <m/>
    <m/>
    <m/>
    <m/>
    <m/>
    <m/>
    <m/>
    <m/>
    <m/>
    <m/>
    <m/>
    <m/>
    <m/>
    <m/>
    <m/>
    <m/>
    <m/>
    <m/>
    <m/>
    <m/>
    <m/>
    <m/>
    <m/>
    <m/>
    <m/>
    <m/>
    <m/>
    <m/>
    <m/>
    <m/>
    <m/>
    <m/>
    <m/>
    <m/>
    <m/>
    <m/>
    <m/>
    <m/>
    <m/>
    <m/>
    <m/>
    <m/>
    <m/>
    <m/>
    <m/>
    <m/>
    <m/>
    <m/>
  </r>
  <r>
    <x v="1"/>
    <x v="12"/>
    <s v="Comm Provider"/>
    <x v="95"/>
    <m/>
    <m/>
    <m/>
    <m/>
    <m/>
    <m/>
    <m/>
    <m/>
    <m/>
    <m/>
    <m/>
    <m/>
    <m/>
    <m/>
    <m/>
    <m/>
    <m/>
    <m/>
    <m/>
    <m/>
    <m/>
    <m/>
    <m/>
    <m/>
    <m/>
    <m/>
    <m/>
    <m/>
    <m/>
    <m/>
    <m/>
    <m/>
    <m/>
    <m/>
    <m/>
    <m/>
    <m/>
    <m/>
    <m/>
    <m/>
    <m/>
    <m/>
    <m/>
    <m/>
    <m/>
    <m/>
    <m/>
    <m/>
    <m/>
    <m/>
    <m/>
    <m/>
    <m/>
    <m/>
    <m/>
    <m/>
    <m/>
    <m/>
    <m/>
    <m/>
    <m/>
    <m/>
    <m/>
    <m/>
    <m/>
    <m/>
    <m/>
    <m/>
    <m/>
  </r>
  <r>
    <x v="1"/>
    <x v="0"/>
    <s v="ACO"/>
    <x v="96"/>
    <m/>
    <m/>
    <m/>
    <m/>
    <m/>
    <m/>
    <m/>
    <m/>
    <m/>
    <m/>
    <m/>
    <m/>
    <m/>
    <m/>
    <m/>
    <m/>
    <m/>
    <m/>
    <m/>
    <m/>
    <m/>
    <m/>
    <m/>
    <m/>
    <m/>
    <m/>
    <m/>
    <m/>
    <m/>
    <m/>
    <m/>
    <m/>
    <m/>
    <m/>
    <m/>
    <m/>
    <m/>
    <m/>
    <m/>
    <m/>
    <m/>
    <m/>
    <m/>
    <m/>
    <m/>
    <m/>
    <m/>
    <m/>
    <m/>
    <m/>
    <m/>
    <m/>
    <m/>
    <m/>
    <m/>
    <m/>
    <m/>
    <m/>
    <m/>
    <m/>
    <m/>
    <m/>
    <m/>
    <m/>
    <m/>
    <m/>
    <m/>
    <m/>
    <m/>
  </r>
  <r>
    <x v="1"/>
    <x v="7"/>
    <s v="Comm Provider"/>
    <x v="97"/>
    <m/>
    <m/>
    <m/>
    <m/>
    <m/>
    <m/>
    <m/>
    <m/>
    <m/>
    <m/>
    <m/>
    <m/>
    <m/>
    <m/>
    <m/>
    <m/>
    <m/>
    <m/>
    <m/>
    <m/>
    <m/>
    <m/>
    <m/>
    <m/>
    <m/>
    <m/>
    <m/>
    <m/>
    <m/>
    <m/>
    <m/>
    <m/>
    <m/>
    <m/>
    <m/>
    <m/>
    <m/>
    <m/>
    <m/>
    <m/>
    <m/>
    <m/>
    <m/>
    <m/>
    <m/>
    <m/>
    <m/>
    <m/>
    <m/>
    <m/>
    <m/>
    <m/>
    <m/>
    <m/>
    <m/>
    <m/>
    <m/>
    <m/>
    <m/>
    <m/>
    <m/>
    <m/>
    <m/>
    <m/>
    <m/>
    <m/>
    <m/>
    <m/>
    <m/>
  </r>
  <r>
    <x v="1"/>
    <x v="7"/>
    <s v="Behavioral Prov."/>
    <x v="98"/>
    <m/>
    <m/>
    <m/>
    <m/>
    <m/>
    <m/>
    <m/>
    <m/>
    <m/>
    <m/>
    <m/>
    <m/>
    <m/>
    <m/>
    <m/>
    <m/>
    <m/>
    <m/>
    <m/>
    <m/>
    <m/>
    <m/>
    <m/>
    <m/>
    <m/>
    <m/>
    <m/>
    <m/>
    <m/>
    <m/>
    <m/>
    <m/>
    <m/>
    <m/>
    <m/>
    <m/>
    <m/>
    <m/>
    <m/>
    <m/>
    <m/>
    <m/>
    <m/>
    <m/>
    <m/>
    <m/>
    <m/>
    <m/>
    <m/>
    <m/>
    <m/>
    <m/>
    <m/>
    <m/>
    <m/>
    <m/>
    <m/>
    <m/>
    <m/>
    <m/>
    <m/>
    <m/>
    <m/>
    <m/>
    <m/>
    <m/>
    <m/>
    <m/>
    <m/>
  </r>
  <r>
    <x v="1"/>
    <x v="0"/>
    <s v="Behavioral Prov."/>
    <x v="99"/>
    <m/>
    <m/>
    <m/>
    <m/>
    <m/>
    <m/>
    <m/>
    <m/>
    <m/>
    <m/>
    <m/>
    <m/>
    <m/>
    <m/>
    <m/>
    <m/>
    <m/>
    <m/>
    <m/>
    <m/>
    <m/>
    <m/>
    <m/>
    <m/>
    <m/>
    <m/>
    <m/>
    <m/>
    <m/>
    <m/>
    <m/>
    <m/>
    <m/>
    <m/>
    <m/>
    <m/>
    <m/>
    <m/>
    <m/>
    <m/>
    <m/>
    <m/>
    <m/>
    <m/>
    <m/>
    <m/>
    <m/>
    <m/>
    <m/>
    <m/>
    <m/>
    <m/>
    <m/>
    <m/>
    <m/>
    <m/>
    <m/>
    <m/>
    <m/>
    <m/>
    <m/>
    <m/>
    <m/>
    <m/>
    <m/>
    <m/>
    <m/>
    <m/>
    <m/>
  </r>
  <r>
    <x v="1"/>
    <x v="0"/>
    <s v="Behavioral Prov."/>
    <x v="100"/>
    <m/>
    <m/>
    <m/>
    <m/>
    <m/>
    <m/>
    <m/>
    <m/>
    <m/>
    <m/>
    <m/>
    <m/>
    <m/>
    <m/>
    <m/>
    <m/>
    <m/>
    <m/>
    <m/>
    <m/>
    <m/>
    <m/>
    <m/>
    <m/>
    <m/>
    <m/>
    <m/>
    <m/>
    <m/>
    <m/>
    <m/>
    <m/>
    <m/>
    <m/>
    <m/>
    <m/>
    <m/>
    <m/>
    <m/>
    <m/>
    <m/>
    <m/>
    <m/>
    <m/>
    <m/>
    <m/>
    <m/>
    <m/>
    <m/>
    <m/>
    <m/>
    <m/>
    <m/>
    <m/>
    <m/>
    <m/>
    <m/>
    <m/>
    <m/>
    <m/>
    <m/>
    <m/>
    <m/>
    <m/>
    <m/>
    <m/>
    <m/>
    <m/>
    <m/>
  </r>
  <r>
    <x v="3"/>
    <x v="0"/>
    <s v="Hospital"/>
    <x v="101"/>
    <n v="1"/>
    <s v="Mirth Results AzHeC Destination"/>
    <s v="45/244786"/>
    <s v="OTHER Codesets: PV. A01 not in the results connector or source"/>
    <s v="Y"/>
    <s v="A03"/>
    <m/>
    <s v="Y"/>
    <s v="A03"/>
    <m/>
    <s v="Y"/>
    <s v="A04"/>
    <m/>
    <s v="N"/>
    <m/>
    <m/>
    <s v="Y"/>
    <s v="A04"/>
    <m/>
    <s v="N"/>
    <m/>
    <m/>
    <s v="N"/>
    <m/>
    <m/>
    <s v="N"/>
    <m/>
    <m/>
    <s v="N"/>
    <m/>
    <m/>
    <m/>
    <m/>
    <m/>
    <m/>
    <m/>
    <m/>
    <m/>
    <m/>
    <m/>
    <m/>
    <m/>
    <m/>
    <s v="N"/>
    <m/>
    <m/>
    <m/>
    <m/>
    <m/>
    <m/>
    <m/>
    <m/>
    <m/>
    <m/>
    <m/>
    <m/>
    <m/>
    <m/>
    <m/>
    <m/>
    <m/>
    <m/>
    <m/>
    <m/>
    <m/>
    <m/>
    <m/>
    <s v="N"/>
    <m/>
  </r>
  <r>
    <x v="1"/>
    <x v="0"/>
    <s v="Health Plan/Payor"/>
    <x v="102"/>
    <m/>
    <m/>
    <m/>
    <m/>
    <m/>
    <m/>
    <m/>
    <m/>
    <m/>
    <m/>
    <m/>
    <m/>
    <m/>
    <m/>
    <m/>
    <m/>
    <m/>
    <m/>
    <m/>
    <m/>
    <m/>
    <m/>
    <m/>
    <m/>
    <m/>
    <m/>
    <m/>
    <m/>
    <m/>
    <m/>
    <m/>
    <m/>
    <m/>
    <m/>
    <m/>
    <m/>
    <m/>
    <m/>
    <m/>
    <m/>
    <m/>
    <m/>
    <m/>
    <m/>
    <m/>
    <m/>
    <m/>
    <m/>
    <m/>
    <m/>
    <m/>
    <m/>
    <m/>
    <m/>
    <m/>
    <m/>
    <m/>
    <m/>
    <m/>
    <m/>
    <m/>
    <m/>
    <m/>
    <m/>
    <m/>
    <m/>
    <m/>
    <m/>
    <m/>
  </r>
  <r>
    <x v="1"/>
    <x v="2"/>
    <s v="Gov. Agency"/>
    <x v="103"/>
    <m/>
    <m/>
    <m/>
    <m/>
    <m/>
    <m/>
    <m/>
    <m/>
    <m/>
    <m/>
    <m/>
    <m/>
    <m/>
    <m/>
    <m/>
    <m/>
    <m/>
    <m/>
    <m/>
    <m/>
    <m/>
    <m/>
    <m/>
    <m/>
    <m/>
    <m/>
    <m/>
    <m/>
    <m/>
    <m/>
    <m/>
    <m/>
    <m/>
    <m/>
    <m/>
    <m/>
    <m/>
    <m/>
    <m/>
    <m/>
    <m/>
    <m/>
    <m/>
    <m/>
    <m/>
    <m/>
    <m/>
    <m/>
    <m/>
    <m/>
    <m/>
    <m/>
    <m/>
    <m/>
    <m/>
    <m/>
    <m/>
    <m/>
    <m/>
    <m/>
    <m/>
    <m/>
    <m/>
    <m/>
    <m/>
    <m/>
    <m/>
    <m/>
    <m/>
  </r>
  <r>
    <x v="1"/>
    <x v="2"/>
    <s v="Comm Provider"/>
    <x v="104"/>
    <m/>
    <m/>
    <m/>
    <m/>
    <m/>
    <m/>
    <m/>
    <m/>
    <m/>
    <m/>
    <m/>
    <m/>
    <m/>
    <m/>
    <m/>
    <m/>
    <m/>
    <m/>
    <m/>
    <m/>
    <m/>
    <m/>
    <m/>
    <m/>
    <m/>
    <m/>
    <m/>
    <m/>
    <m/>
    <m/>
    <m/>
    <m/>
    <m/>
    <m/>
    <m/>
    <m/>
    <m/>
    <m/>
    <m/>
    <m/>
    <m/>
    <m/>
    <m/>
    <m/>
    <m/>
    <m/>
    <m/>
    <m/>
    <m/>
    <m/>
    <m/>
    <m/>
    <m/>
    <m/>
    <m/>
    <m/>
    <m/>
    <m/>
    <m/>
    <m/>
    <m/>
    <m/>
    <m/>
    <m/>
    <m/>
    <m/>
    <m/>
    <m/>
    <m/>
  </r>
  <r>
    <x v="1"/>
    <x v="2"/>
    <s v="Comm Provider"/>
    <x v="105"/>
    <m/>
    <m/>
    <m/>
    <m/>
    <m/>
    <m/>
    <m/>
    <m/>
    <m/>
    <m/>
    <m/>
    <m/>
    <m/>
    <m/>
    <m/>
    <m/>
    <m/>
    <m/>
    <m/>
    <m/>
    <m/>
    <m/>
    <m/>
    <m/>
    <m/>
    <m/>
    <m/>
    <m/>
    <m/>
    <m/>
    <m/>
    <m/>
    <m/>
    <m/>
    <m/>
    <m/>
    <m/>
    <m/>
    <m/>
    <m/>
    <m/>
    <m/>
    <m/>
    <m/>
    <m/>
    <m/>
    <m/>
    <m/>
    <m/>
    <m/>
    <m/>
    <m/>
    <m/>
    <m/>
    <m/>
    <m/>
    <m/>
    <m/>
    <m/>
    <m/>
    <m/>
    <m/>
    <m/>
    <m/>
    <m/>
    <m/>
    <m/>
    <m/>
    <m/>
  </r>
  <r>
    <x v="1"/>
    <x v="5"/>
    <s v="Comm Provider"/>
    <x v="106"/>
    <m/>
    <m/>
    <m/>
    <m/>
    <m/>
    <m/>
    <m/>
    <m/>
    <m/>
    <m/>
    <m/>
    <m/>
    <m/>
    <m/>
    <m/>
    <m/>
    <m/>
    <m/>
    <m/>
    <m/>
    <m/>
    <m/>
    <m/>
    <m/>
    <m/>
    <m/>
    <m/>
    <m/>
    <m/>
    <m/>
    <m/>
    <m/>
    <m/>
    <m/>
    <m/>
    <m/>
    <m/>
    <m/>
    <m/>
    <m/>
    <m/>
    <m/>
    <m/>
    <m/>
    <m/>
    <m/>
    <m/>
    <m/>
    <m/>
    <m/>
    <m/>
    <m/>
    <m/>
    <m/>
    <m/>
    <m/>
    <m/>
    <m/>
    <m/>
    <m/>
    <m/>
    <m/>
    <m/>
    <m/>
    <m/>
    <m/>
    <m/>
    <m/>
    <m/>
  </r>
  <r>
    <x v="2"/>
    <x v="5"/>
    <m/>
    <x v="107"/>
    <n v="2"/>
    <s v="Destination1"/>
    <s v="23/193"/>
    <s v="QHN ADT pull, QHN ADT push are the channels. Other Codesets : ZDR, PV"/>
    <s v="N"/>
    <m/>
    <m/>
    <s v="Y"/>
    <s v="A01"/>
    <m/>
    <s v="Y"/>
    <s v="A01"/>
    <m/>
    <s v="Y"/>
    <s v="A01"/>
    <m/>
    <s v="Y"/>
    <s v="A01"/>
    <m/>
    <s v="N"/>
    <m/>
    <m/>
    <s v="Y"/>
    <s v="A01"/>
    <m/>
    <s v="Y"/>
    <s v="A03"/>
    <m/>
    <s v="Y"/>
    <s v="A01"/>
    <m/>
    <m/>
    <m/>
    <m/>
    <m/>
    <m/>
    <m/>
    <m/>
    <m/>
    <m/>
    <m/>
    <m/>
    <m/>
    <s v="N"/>
    <m/>
    <m/>
    <m/>
    <m/>
    <m/>
    <m/>
    <m/>
    <m/>
    <m/>
    <m/>
    <m/>
    <m/>
    <m/>
    <m/>
    <m/>
    <m/>
    <m/>
    <m/>
    <m/>
    <m/>
    <m/>
    <m/>
    <m/>
    <s v="N"/>
    <m/>
  </r>
  <r>
    <x v="1"/>
    <x v="0"/>
    <s v="Behavioral Prov."/>
    <x v="108"/>
    <m/>
    <m/>
    <m/>
    <m/>
    <m/>
    <m/>
    <m/>
    <m/>
    <m/>
    <m/>
    <m/>
    <m/>
    <m/>
    <m/>
    <m/>
    <m/>
    <m/>
    <m/>
    <m/>
    <m/>
    <m/>
    <m/>
    <m/>
    <m/>
    <m/>
    <m/>
    <m/>
    <m/>
    <m/>
    <m/>
    <m/>
    <m/>
    <m/>
    <m/>
    <m/>
    <m/>
    <m/>
    <m/>
    <m/>
    <m/>
    <m/>
    <m/>
    <m/>
    <m/>
    <m/>
    <m/>
    <m/>
    <m/>
    <m/>
    <m/>
    <m/>
    <m/>
    <m/>
    <m/>
    <m/>
    <m/>
    <m/>
    <m/>
    <m/>
    <m/>
    <m/>
    <m/>
    <m/>
    <m/>
    <m/>
    <m/>
    <m/>
    <m/>
    <m/>
  </r>
  <r>
    <x v="1"/>
    <x v="27"/>
    <s v="Gov. Agency"/>
    <x v="109"/>
    <m/>
    <m/>
    <m/>
    <m/>
    <m/>
    <m/>
    <m/>
    <m/>
    <m/>
    <m/>
    <m/>
    <m/>
    <m/>
    <m/>
    <m/>
    <m/>
    <m/>
    <m/>
    <m/>
    <m/>
    <m/>
    <m/>
    <m/>
    <m/>
    <m/>
    <m/>
    <m/>
    <m/>
    <m/>
    <m/>
    <m/>
    <m/>
    <m/>
    <m/>
    <m/>
    <m/>
    <m/>
    <m/>
    <m/>
    <m/>
    <m/>
    <m/>
    <m/>
    <m/>
    <m/>
    <m/>
    <m/>
    <m/>
    <m/>
    <m/>
    <m/>
    <m/>
    <m/>
    <m/>
    <m/>
    <m/>
    <m/>
    <m/>
    <m/>
    <m/>
    <m/>
    <m/>
    <m/>
    <m/>
    <m/>
    <m/>
    <m/>
    <m/>
    <m/>
  </r>
  <r>
    <x v="1"/>
    <x v="2"/>
    <s v="Comm Provider"/>
    <x v="110"/>
    <m/>
    <m/>
    <m/>
    <m/>
    <m/>
    <m/>
    <m/>
    <m/>
    <m/>
    <m/>
    <m/>
    <m/>
    <m/>
    <m/>
    <m/>
    <m/>
    <m/>
    <m/>
    <m/>
    <m/>
    <m/>
    <m/>
    <m/>
    <m/>
    <m/>
    <m/>
    <m/>
    <m/>
    <m/>
    <m/>
    <m/>
    <m/>
    <m/>
    <m/>
    <m/>
    <m/>
    <m/>
    <m/>
    <m/>
    <m/>
    <m/>
    <m/>
    <m/>
    <m/>
    <m/>
    <m/>
    <m/>
    <m/>
    <m/>
    <m/>
    <m/>
    <m/>
    <m/>
    <m/>
    <m/>
    <m/>
    <m/>
    <m/>
    <m/>
    <m/>
    <m/>
    <m/>
    <m/>
    <m/>
    <m/>
    <m/>
    <m/>
    <m/>
    <m/>
  </r>
  <r>
    <x v="1"/>
    <x v="17"/>
    <s v="FQHC &amp; RHC"/>
    <x v="111"/>
    <m/>
    <m/>
    <m/>
    <m/>
    <m/>
    <m/>
    <m/>
    <m/>
    <m/>
    <m/>
    <m/>
    <m/>
    <m/>
    <m/>
    <m/>
    <m/>
    <m/>
    <m/>
    <m/>
    <m/>
    <m/>
    <m/>
    <m/>
    <m/>
    <m/>
    <m/>
    <m/>
    <m/>
    <m/>
    <m/>
    <m/>
    <m/>
    <m/>
    <m/>
    <m/>
    <m/>
    <m/>
    <m/>
    <m/>
    <m/>
    <m/>
    <m/>
    <m/>
    <m/>
    <m/>
    <m/>
    <m/>
    <m/>
    <m/>
    <m/>
    <m/>
    <m/>
    <m/>
    <m/>
    <m/>
    <m/>
    <m/>
    <m/>
    <m/>
    <m/>
    <m/>
    <m/>
    <m/>
    <m/>
    <m/>
    <m/>
    <m/>
    <m/>
    <m/>
  </r>
  <r>
    <x v="1"/>
    <x v="6"/>
    <s v="Comm Provider"/>
    <x v="112"/>
    <m/>
    <m/>
    <m/>
    <m/>
    <m/>
    <m/>
    <m/>
    <m/>
    <m/>
    <m/>
    <m/>
    <m/>
    <m/>
    <m/>
    <m/>
    <m/>
    <m/>
    <m/>
    <m/>
    <m/>
    <m/>
    <m/>
    <m/>
    <m/>
    <m/>
    <m/>
    <m/>
    <m/>
    <m/>
    <m/>
    <m/>
    <m/>
    <m/>
    <m/>
    <m/>
    <m/>
    <m/>
    <m/>
    <m/>
    <m/>
    <m/>
    <m/>
    <m/>
    <m/>
    <m/>
    <m/>
    <m/>
    <m/>
    <m/>
    <m/>
    <m/>
    <m/>
    <m/>
    <m/>
    <m/>
    <m/>
    <m/>
    <m/>
    <m/>
    <m/>
    <m/>
    <m/>
    <m/>
    <m/>
    <m/>
    <m/>
    <m/>
    <m/>
    <m/>
  </r>
  <r>
    <x v="1"/>
    <x v="5"/>
    <s v="Comm Provider"/>
    <x v="113"/>
    <m/>
    <m/>
    <m/>
    <m/>
    <m/>
    <m/>
    <m/>
    <m/>
    <m/>
    <m/>
    <m/>
    <m/>
    <m/>
    <m/>
    <m/>
    <m/>
    <m/>
    <m/>
    <m/>
    <m/>
    <m/>
    <m/>
    <m/>
    <m/>
    <m/>
    <m/>
    <m/>
    <m/>
    <m/>
    <m/>
    <m/>
    <m/>
    <m/>
    <m/>
    <m/>
    <m/>
    <m/>
    <m/>
    <m/>
    <m/>
    <m/>
    <m/>
    <m/>
    <m/>
    <m/>
    <m/>
    <m/>
    <m/>
    <m/>
    <m/>
    <m/>
    <m/>
    <m/>
    <m/>
    <m/>
    <m/>
    <m/>
    <m/>
    <m/>
    <m/>
    <m/>
    <m/>
    <m/>
    <m/>
    <m/>
    <m/>
    <m/>
    <m/>
    <m/>
  </r>
  <r>
    <x v="0"/>
    <x v="17"/>
    <s v="Lab"/>
    <x v="114"/>
    <n v="1"/>
    <s v="To PROD MR"/>
    <s v="30/1038789"/>
    <s v="Message does not specify Path, Micro, Blood bank, General lab."/>
    <m/>
    <m/>
    <m/>
    <m/>
    <m/>
    <m/>
    <m/>
    <m/>
    <m/>
    <m/>
    <m/>
    <m/>
    <m/>
    <m/>
    <m/>
    <m/>
    <m/>
    <m/>
    <m/>
    <m/>
    <m/>
    <m/>
    <m/>
    <m/>
    <m/>
    <m/>
    <m/>
    <s v="Y"/>
    <m/>
    <m/>
    <m/>
    <m/>
    <m/>
    <m/>
    <m/>
    <m/>
    <s v="Y"/>
    <m/>
    <m/>
    <m/>
    <m/>
    <m/>
    <m/>
    <m/>
    <m/>
    <m/>
    <m/>
    <m/>
    <m/>
    <m/>
    <m/>
    <m/>
    <m/>
    <m/>
    <m/>
    <m/>
    <m/>
    <m/>
    <m/>
    <m/>
    <m/>
    <m/>
    <m/>
    <m/>
    <m/>
  </r>
  <r>
    <x v="1"/>
    <x v="28"/>
    <s v="Comm Provider"/>
    <x v="115"/>
    <m/>
    <m/>
    <m/>
    <m/>
    <m/>
    <m/>
    <m/>
    <m/>
    <m/>
    <m/>
    <m/>
    <m/>
    <m/>
    <m/>
    <m/>
    <m/>
    <m/>
    <m/>
    <m/>
    <m/>
    <m/>
    <m/>
    <m/>
    <m/>
    <m/>
    <m/>
    <m/>
    <m/>
    <m/>
    <m/>
    <m/>
    <m/>
    <m/>
    <m/>
    <m/>
    <m/>
    <m/>
    <m/>
    <m/>
    <m/>
    <m/>
    <m/>
    <m/>
    <m/>
    <m/>
    <m/>
    <m/>
    <m/>
    <m/>
    <m/>
    <m/>
    <m/>
    <m/>
    <m/>
    <m/>
    <m/>
    <m/>
    <m/>
    <m/>
    <m/>
    <m/>
    <m/>
    <m/>
    <m/>
    <m/>
    <m/>
    <m/>
    <m/>
    <m/>
  </r>
  <r>
    <x v="1"/>
    <x v="6"/>
    <s v="Behavioral Prov."/>
    <x v="116"/>
    <m/>
    <m/>
    <m/>
    <m/>
    <m/>
    <m/>
    <m/>
    <m/>
    <m/>
    <m/>
    <m/>
    <m/>
    <m/>
    <m/>
    <m/>
    <m/>
    <m/>
    <m/>
    <m/>
    <m/>
    <m/>
    <m/>
    <m/>
    <m/>
    <m/>
    <m/>
    <m/>
    <m/>
    <m/>
    <m/>
    <m/>
    <m/>
    <m/>
    <m/>
    <m/>
    <m/>
    <m/>
    <m/>
    <m/>
    <m/>
    <m/>
    <m/>
    <m/>
    <m/>
    <m/>
    <m/>
    <m/>
    <m/>
    <m/>
    <m/>
    <m/>
    <m/>
    <m/>
    <m/>
    <m/>
    <m/>
    <m/>
    <m/>
    <m/>
    <m/>
    <m/>
    <m/>
    <m/>
    <m/>
    <m/>
    <m/>
    <m/>
    <m/>
    <m/>
  </r>
  <r>
    <x v="1"/>
    <x v="6"/>
    <s v="Comm Provider"/>
    <x v="117"/>
    <m/>
    <m/>
    <m/>
    <m/>
    <m/>
    <m/>
    <m/>
    <m/>
    <m/>
    <m/>
    <m/>
    <m/>
    <m/>
    <m/>
    <m/>
    <m/>
    <m/>
    <m/>
    <m/>
    <m/>
    <m/>
    <m/>
    <m/>
    <m/>
    <m/>
    <m/>
    <m/>
    <m/>
    <m/>
    <m/>
    <m/>
    <m/>
    <m/>
    <m/>
    <m/>
    <m/>
    <m/>
    <m/>
    <m/>
    <m/>
    <m/>
    <m/>
    <m/>
    <m/>
    <m/>
    <m/>
    <m/>
    <m/>
    <m/>
    <m/>
    <m/>
    <m/>
    <m/>
    <m/>
    <m/>
    <m/>
    <m/>
    <m/>
    <m/>
    <m/>
    <m/>
    <m/>
    <m/>
    <m/>
    <m/>
    <m/>
    <m/>
    <m/>
    <m/>
  </r>
  <r>
    <x v="1"/>
    <x v="2"/>
    <s v="Behavioral Prov."/>
    <x v="118"/>
    <m/>
    <m/>
    <m/>
    <m/>
    <m/>
    <m/>
    <m/>
    <m/>
    <m/>
    <m/>
    <m/>
    <m/>
    <m/>
    <m/>
    <m/>
    <m/>
    <m/>
    <m/>
    <m/>
    <m/>
    <m/>
    <m/>
    <m/>
    <m/>
    <m/>
    <m/>
    <m/>
    <m/>
    <m/>
    <m/>
    <m/>
    <m/>
    <m/>
    <m/>
    <m/>
    <m/>
    <m/>
    <m/>
    <m/>
    <m/>
    <m/>
    <m/>
    <m/>
    <m/>
    <m/>
    <m/>
    <m/>
    <m/>
    <m/>
    <m/>
    <m/>
    <m/>
    <m/>
    <m/>
    <m/>
    <m/>
    <m/>
    <m/>
    <m/>
    <m/>
    <m/>
    <m/>
    <m/>
    <m/>
    <m/>
    <m/>
    <m/>
    <m/>
    <m/>
  </r>
  <r>
    <x v="1"/>
    <x v="0"/>
    <s v="Behavioral Prov."/>
    <x v="119"/>
    <m/>
    <m/>
    <m/>
    <m/>
    <m/>
    <m/>
    <m/>
    <m/>
    <m/>
    <m/>
    <m/>
    <m/>
    <m/>
    <m/>
    <m/>
    <m/>
    <m/>
    <m/>
    <m/>
    <m/>
    <m/>
    <m/>
    <m/>
    <m/>
    <m/>
    <m/>
    <m/>
    <m/>
    <m/>
    <m/>
    <m/>
    <m/>
    <m/>
    <m/>
    <m/>
    <m/>
    <m/>
    <m/>
    <m/>
    <m/>
    <m/>
    <m/>
    <m/>
    <m/>
    <m/>
    <m/>
    <m/>
    <m/>
    <m/>
    <m/>
    <m/>
    <m/>
    <m/>
    <m/>
    <m/>
    <m/>
    <m/>
    <m/>
    <m/>
    <m/>
    <m/>
    <m/>
    <m/>
    <m/>
    <m/>
    <m/>
    <m/>
    <m/>
    <m/>
  </r>
  <r>
    <x v="3"/>
    <x v="0"/>
    <s v="Hospital"/>
    <x v="120"/>
    <n v="1"/>
    <s v="Mirth Results"/>
    <s v="70/28217"/>
    <s v="Other Codesets: IN, PV, ACC"/>
    <s v="Y"/>
    <s v="A01"/>
    <m/>
    <s v="Y"/>
    <s v="A01"/>
    <m/>
    <s v="Y"/>
    <s v="A01"/>
    <m/>
    <s v="Y"/>
    <s v="A01"/>
    <m/>
    <s v="Y"/>
    <s v="A08"/>
    <m/>
    <s v="Y"/>
    <s v="A03"/>
    <m/>
    <s v="Y"/>
    <s v="A04"/>
    <m/>
    <s v="Y"/>
    <s v="A02"/>
    <m/>
    <s v="Y"/>
    <s v="A01"/>
    <m/>
    <m/>
    <m/>
    <m/>
    <m/>
    <m/>
    <m/>
    <m/>
    <m/>
    <m/>
    <m/>
    <m/>
    <m/>
    <s v="N"/>
    <m/>
    <m/>
    <m/>
    <m/>
    <m/>
    <m/>
    <m/>
    <m/>
    <m/>
    <m/>
    <m/>
    <m/>
    <m/>
    <m/>
    <m/>
    <m/>
    <m/>
    <m/>
    <m/>
    <m/>
    <m/>
    <m/>
    <m/>
    <s v="N"/>
    <m/>
  </r>
  <r>
    <x v="1"/>
    <x v="29"/>
    <s v="FQHC &amp; RHC"/>
    <x v="121"/>
    <m/>
    <m/>
    <m/>
    <m/>
    <m/>
    <m/>
    <m/>
    <m/>
    <m/>
    <m/>
    <m/>
    <m/>
    <m/>
    <m/>
    <m/>
    <m/>
    <m/>
    <m/>
    <m/>
    <m/>
    <m/>
    <m/>
    <m/>
    <m/>
    <m/>
    <m/>
    <m/>
    <m/>
    <m/>
    <m/>
    <m/>
    <m/>
    <m/>
    <m/>
    <m/>
    <m/>
    <m/>
    <m/>
    <m/>
    <m/>
    <m/>
    <m/>
    <m/>
    <m/>
    <m/>
    <m/>
    <m/>
    <m/>
    <m/>
    <m/>
    <m/>
    <m/>
    <m/>
    <m/>
    <m/>
    <m/>
    <m/>
    <m/>
    <m/>
    <m/>
    <m/>
    <m/>
    <m/>
    <m/>
    <m/>
    <m/>
    <m/>
    <m/>
    <m/>
  </r>
  <r>
    <x v="1"/>
    <x v="18"/>
    <s v="FQHC &amp; RHC"/>
    <x v="122"/>
    <m/>
    <m/>
    <m/>
    <m/>
    <m/>
    <m/>
    <m/>
    <m/>
    <m/>
    <m/>
    <m/>
    <m/>
    <m/>
    <m/>
    <m/>
    <m/>
    <m/>
    <m/>
    <m/>
    <m/>
    <m/>
    <m/>
    <m/>
    <m/>
    <m/>
    <m/>
    <m/>
    <m/>
    <m/>
    <m/>
    <m/>
    <m/>
    <m/>
    <m/>
    <m/>
    <m/>
    <m/>
    <m/>
    <m/>
    <m/>
    <m/>
    <m/>
    <m/>
    <m/>
    <m/>
    <m/>
    <m/>
    <m/>
    <m/>
    <m/>
    <m/>
    <m/>
    <m/>
    <m/>
    <m/>
    <m/>
    <m/>
    <m/>
    <m/>
    <m/>
    <m/>
    <m/>
    <m/>
    <m/>
    <m/>
    <m/>
    <m/>
    <m/>
    <m/>
  </r>
  <r>
    <x v="1"/>
    <x v="0"/>
    <s v="Behavioral Prov."/>
    <x v="123"/>
    <m/>
    <m/>
    <m/>
    <m/>
    <m/>
    <m/>
    <m/>
    <m/>
    <m/>
    <m/>
    <m/>
    <m/>
    <m/>
    <m/>
    <m/>
    <m/>
    <m/>
    <m/>
    <m/>
    <m/>
    <m/>
    <m/>
    <m/>
    <m/>
    <m/>
    <m/>
    <m/>
    <m/>
    <m/>
    <m/>
    <m/>
    <m/>
    <m/>
    <m/>
    <m/>
    <m/>
    <m/>
    <m/>
    <m/>
    <m/>
    <m/>
    <m/>
    <m/>
    <m/>
    <m/>
    <m/>
    <m/>
    <m/>
    <m/>
    <m/>
    <m/>
    <m/>
    <m/>
    <m/>
    <m/>
    <m/>
    <m/>
    <m/>
    <m/>
    <m/>
    <m/>
    <m/>
    <m/>
    <m/>
    <m/>
    <m/>
    <m/>
    <m/>
    <m/>
  </r>
  <r>
    <x v="1"/>
    <x v="0"/>
    <s v="Behavioral Prov."/>
    <x v="124"/>
    <m/>
    <m/>
    <m/>
    <m/>
    <m/>
    <m/>
    <m/>
    <m/>
    <m/>
    <m/>
    <m/>
    <m/>
    <m/>
    <m/>
    <m/>
    <m/>
    <m/>
    <m/>
    <m/>
    <m/>
    <m/>
    <m/>
    <m/>
    <m/>
    <m/>
    <m/>
    <m/>
    <m/>
    <m/>
    <m/>
    <m/>
    <m/>
    <m/>
    <m/>
    <m/>
    <m/>
    <m/>
    <m/>
    <m/>
    <m/>
    <m/>
    <m/>
    <m/>
    <m/>
    <m/>
    <m/>
    <m/>
    <m/>
    <m/>
    <m/>
    <m/>
    <m/>
    <m/>
    <m/>
    <m/>
    <m/>
    <m/>
    <m/>
    <m/>
    <m/>
    <m/>
    <m/>
    <m/>
    <m/>
    <m/>
    <m/>
    <m/>
    <m/>
    <m/>
  </r>
  <r>
    <x v="1"/>
    <x v="0"/>
    <s v="Behavioral Prov."/>
    <x v="125"/>
    <m/>
    <m/>
    <m/>
    <m/>
    <m/>
    <m/>
    <m/>
    <m/>
    <m/>
    <m/>
    <m/>
    <m/>
    <m/>
    <m/>
    <m/>
    <m/>
    <m/>
    <m/>
    <m/>
    <m/>
    <m/>
    <m/>
    <m/>
    <m/>
    <m/>
    <m/>
    <m/>
    <m/>
    <m/>
    <m/>
    <m/>
    <m/>
    <m/>
    <m/>
    <m/>
    <m/>
    <m/>
    <m/>
    <m/>
    <m/>
    <m/>
    <m/>
    <m/>
    <m/>
    <m/>
    <m/>
    <m/>
    <m/>
    <m/>
    <m/>
    <m/>
    <m/>
    <m/>
    <m/>
    <m/>
    <m/>
    <m/>
    <m/>
    <m/>
    <m/>
    <m/>
    <m/>
    <m/>
    <m/>
    <m/>
    <m/>
    <m/>
    <m/>
    <m/>
  </r>
  <r>
    <x v="2"/>
    <x v="2"/>
    <s v="Hospital"/>
    <x v="126"/>
    <n v="2"/>
    <s v="Destination1"/>
    <s v="80/150598"/>
    <s v="TMC ADT-65206 and TMC ADT A18 MERGE are Channels. TMC ADT-A18 has miising data. Other codesets: PV, CON, MRG"/>
    <s v="Y"/>
    <s v="A01"/>
    <m/>
    <s v="Y"/>
    <s v="A01"/>
    <m/>
    <s v="Y"/>
    <s v="A01"/>
    <m/>
    <s v="Y"/>
    <s v="A01"/>
    <m/>
    <s v="N"/>
    <m/>
    <m/>
    <s v="N"/>
    <m/>
    <m/>
    <s v="Y"/>
    <s v="A01"/>
    <m/>
    <s v="N"/>
    <m/>
    <m/>
    <s v="Y"/>
    <s v="A01"/>
    <m/>
    <m/>
    <m/>
    <m/>
    <m/>
    <m/>
    <m/>
    <m/>
    <m/>
    <m/>
    <m/>
    <m/>
    <m/>
    <s v="N"/>
    <m/>
    <m/>
    <m/>
    <m/>
    <m/>
    <m/>
    <m/>
    <m/>
    <m/>
    <m/>
    <m/>
    <m/>
    <m/>
    <m/>
    <m/>
    <m/>
    <m/>
    <m/>
    <m/>
    <m/>
    <m/>
    <m/>
    <m/>
    <s v="N"/>
    <m/>
  </r>
  <r>
    <x v="0"/>
    <x v="0"/>
    <m/>
    <x v="127"/>
    <n v="2"/>
    <s v="To PROD MR"/>
    <s v="ADT A04 10/13963. A08 15/30197. DFT-P03 10/11754"/>
    <s v="A08 15/"/>
    <s v="Y"/>
    <m/>
    <m/>
    <s v="Y"/>
    <m/>
    <m/>
    <s v="Y"/>
    <m/>
    <m/>
    <s v="Y"/>
    <m/>
    <m/>
    <s v="Y"/>
    <m/>
    <m/>
    <s v="Y"/>
    <s v="DFT-P03 "/>
    <m/>
    <m/>
    <m/>
    <m/>
    <m/>
    <m/>
    <m/>
    <s v="Y"/>
    <m/>
    <m/>
    <s v="N"/>
    <m/>
    <m/>
    <s v="N"/>
    <m/>
    <m/>
    <s v="N"/>
    <m/>
    <m/>
    <s v="N"/>
    <m/>
    <m/>
    <m/>
    <m/>
    <m/>
    <s v="N"/>
    <m/>
    <m/>
    <s v="N"/>
    <m/>
    <m/>
    <s v="N"/>
    <m/>
    <m/>
    <s v="N"/>
    <m/>
    <m/>
    <s v="N"/>
    <m/>
    <m/>
    <s v="N"/>
    <m/>
    <m/>
    <s v="N"/>
    <m/>
    <m/>
    <m/>
    <m/>
  </r>
  <r>
    <x v="2"/>
    <x v="2"/>
    <m/>
    <x v="128"/>
    <n v="2"/>
    <s v="Destination1"/>
    <s v="55/1826"/>
    <s v="UHIN ADT PUSH and UHIN ADT PULL are channels. Other codesets: PV, ACC, ZZZ, UB1"/>
    <s v="Y"/>
    <s v="A01"/>
    <m/>
    <s v="Y"/>
    <s v="A01"/>
    <m/>
    <s v="Y"/>
    <s v="A01"/>
    <m/>
    <s v="N"/>
    <m/>
    <m/>
    <s v="Y"/>
    <s v="A01"/>
    <m/>
    <s v="N"/>
    <m/>
    <m/>
    <s v="Y"/>
    <s v="A01"/>
    <m/>
    <s v="Y"/>
    <s v="A01"/>
    <m/>
    <s v="Y"/>
    <s v="A01"/>
    <m/>
    <m/>
    <m/>
    <m/>
    <m/>
    <m/>
    <m/>
    <m/>
    <m/>
    <m/>
    <m/>
    <m/>
    <m/>
    <s v="N"/>
    <m/>
    <m/>
    <m/>
    <m/>
    <m/>
    <m/>
    <m/>
    <m/>
    <m/>
    <m/>
    <m/>
    <m/>
    <m/>
    <m/>
    <m/>
    <m/>
    <m/>
    <m/>
    <m/>
    <m/>
    <m/>
    <m/>
    <m/>
    <s v="N"/>
    <m/>
  </r>
  <r>
    <x v="1"/>
    <x v="2"/>
    <s v="FQHC &amp; RHC"/>
    <x v="129"/>
    <m/>
    <m/>
    <m/>
    <m/>
    <m/>
    <m/>
    <m/>
    <m/>
    <m/>
    <m/>
    <m/>
    <m/>
    <m/>
    <m/>
    <m/>
    <m/>
    <m/>
    <m/>
    <m/>
    <m/>
    <m/>
    <m/>
    <m/>
    <m/>
    <m/>
    <m/>
    <m/>
    <m/>
    <m/>
    <m/>
    <m/>
    <m/>
    <m/>
    <m/>
    <m/>
    <m/>
    <m/>
    <m/>
    <m/>
    <m/>
    <m/>
    <m/>
    <m/>
    <m/>
    <m/>
    <m/>
    <m/>
    <m/>
    <m/>
    <m/>
    <m/>
    <m/>
    <m/>
    <m/>
    <m/>
    <m/>
    <m/>
    <m/>
    <m/>
    <m/>
    <m/>
    <m/>
    <m/>
    <m/>
    <m/>
    <m/>
    <m/>
    <m/>
    <m/>
  </r>
  <r>
    <x v="1"/>
    <x v="0"/>
    <s v="Health Plan/Payor"/>
    <x v="130"/>
    <m/>
    <m/>
    <m/>
    <m/>
    <m/>
    <m/>
    <m/>
    <m/>
    <m/>
    <m/>
    <m/>
    <m/>
    <m/>
    <m/>
    <m/>
    <m/>
    <m/>
    <m/>
    <m/>
    <m/>
    <m/>
    <m/>
    <m/>
    <m/>
    <m/>
    <m/>
    <m/>
    <m/>
    <m/>
    <m/>
    <m/>
    <m/>
    <m/>
    <m/>
    <m/>
    <m/>
    <m/>
    <m/>
    <m/>
    <m/>
    <m/>
    <m/>
    <m/>
    <m/>
    <m/>
    <m/>
    <m/>
    <m/>
    <m/>
    <m/>
    <m/>
    <m/>
    <m/>
    <m/>
    <m/>
    <m/>
    <m/>
    <m/>
    <m/>
    <m/>
    <m/>
    <m/>
    <m/>
    <m/>
    <m/>
    <m/>
    <m/>
    <m/>
    <m/>
  </r>
  <r>
    <x v="1"/>
    <x v="7"/>
    <s v="Comm Provider"/>
    <x v="131"/>
    <m/>
    <m/>
    <m/>
    <m/>
    <m/>
    <m/>
    <m/>
    <m/>
    <m/>
    <m/>
    <m/>
    <m/>
    <m/>
    <m/>
    <m/>
    <m/>
    <m/>
    <m/>
    <m/>
    <m/>
    <m/>
    <m/>
    <m/>
    <m/>
    <m/>
    <m/>
    <m/>
    <m/>
    <m/>
    <m/>
    <m/>
    <m/>
    <m/>
    <m/>
    <m/>
    <m/>
    <m/>
    <m/>
    <m/>
    <m/>
    <m/>
    <m/>
    <m/>
    <m/>
    <m/>
    <m/>
    <m/>
    <m/>
    <m/>
    <m/>
    <m/>
    <m/>
    <m/>
    <m/>
    <m/>
    <m/>
    <m/>
    <m/>
    <m/>
    <m/>
    <m/>
    <m/>
    <m/>
    <m/>
    <m/>
    <m/>
    <m/>
    <m/>
    <m/>
  </r>
  <r>
    <x v="1"/>
    <x v="2"/>
    <s v="Health Plan/Payor"/>
    <x v="132"/>
    <m/>
    <m/>
    <m/>
    <m/>
    <m/>
    <m/>
    <m/>
    <m/>
    <m/>
    <m/>
    <m/>
    <m/>
    <m/>
    <m/>
    <m/>
    <m/>
    <m/>
    <m/>
    <m/>
    <m/>
    <m/>
    <m/>
    <m/>
    <m/>
    <m/>
    <m/>
    <m/>
    <m/>
    <m/>
    <m/>
    <m/>
    <m/>
    <m/>
    <m/>
    <m/>
    <m/>
    <m/>
    <m/>
    <m/>
    <m/>
    <m/>
    <m/>
    <m/>
    <m/>
    <m/>
    <m/>
    <m/>
    <m/>
    <m/>
    <m/>
    <m/>
    <m/>
    <m/>
    <m/>
    <m/>
    <m/>
    <m/>
    <m/>
    <m/>
    <m/>
    <m/>
    <m/>
    <m/>
    <m/>
    <m/>
    <m/>
    <m/>
    <m/>
    <m/>
  </r>
  <r>
    <x v="0"/>
    <x v="2"/>
    <m/>
    <x v="133"/>
    <n v="1"/>
    <s v="Destination1"/>
    <s v="20/7135"/>
    <s v="Not HL7 Message"/>
    <m/>
    <m/>
    <m/>
    <m/>
    <m/>
    <m/>
    <m/>
    <m/>
    <m/>
    <m/>
    <m/>
    <m/>
    <m/>
    <m/>
    <m/>
    <m/>
    <m/>
    <m/>
    <m/>
    <m/>
    <m/>
    <m/>
    <m/>
    <m/>
    <m/>
    <m/>
    <m/>
    <m/>
    <m/>
    <m/>
    <m/>
    <m/>
    <m/>
    <m/>
    <m/>
    <m/>
    <m/>
    <m/>
    <m/>
    <m/>
    <m/>
    <m/>
    <m/>
    <m/>
    <m/>
    <m/>
    <m/>
    <m/>
    <m/>
    <m/>
    <m/>
    <m/>
    <m/>
    <m/>
    <m/>
    <m/>
    <m/>
    <m/>
    <m/>
    <m/>
    <m/>
    <m/>
    <m/>
    <m/>
    <m/>
  </r>
  <r>
    <x v="1"/>
    <x v="0"/>
    <s v="Behavioral Prov."/>
    <x v="134"/>
    <m/>
    <m/>
    <m/>
    <m/>
    <m/>
    <m/>
    <m/>
    <m/>
    <m/>
    <m/>
    <m/>
    <m/>
    <m/>
    <m/>
    <m/>
    <m/>
    <m/>
    <m/>
    <m/>
    <m/>
    <m/>
    <m/>
    <m/>
    <m/>
    <m/>
    <m/>
    <m/>
    <m/>
    <m/>
    <m/>
    <m/>
    <m/>
    <m/>
    <m/>
    <m/>
    <m/>
    <m/>
    <m/>
    <m/>
    <m/>
    <m/>
    <m/>
    <m/>
    <m/>
    <m/>
    <m/>
    <m/>
    <m/>
    <m/>
    <m/>
    <m/>
    <m/>
    <m/>
    <m/>
    <m/>
    <m/>
    <m/>
    <m/>
    <m/>
    <m/>
    <m/>
    <m/>
    <m/>
    <m/>
    <m/>
    <m/>
    <m/>
    <m/>
    <m/>
  </r>
  <r>
    <x v="1"/>
    <x v="0"/>
    <s v="Comm Provider"/>
    <x v="135"/>
    <m/>
    <m/>
    <m/>
    <m/>
    <m/>
    <m/>
    <m/>
    <m/>
    <m/>
    <m/>
    <m/>
    <m/>
    <m/>
    <m/>
    <m/>
    <m/>
    <m/>
    <m/>
    <m/>
    <m/>
    <m/>
    <m/>
    <m/>
    <m/>
    <m/>
    <m/>
    <m/>
    <m/>
    <m/>
    <m/>
    <m/>
    <m/>
    <m/>
    <m/>
    <m/>
    <m/>
    <m/>
    <m/>
    <m/>
    <m/>
    <m/>
    <m/>
    <m/>
    <m/>
    <m/>
    <m/>
    <m/>
    <m/>
    <m/>
    <m/>
    <m/>
    <m/>
    <m/>
    <m/>
    <m/>
    <m/>
    <m/>
    <m/>
    <m/>
    <m/>
    <m/>
    <m/>
    <m/>
    <m/>
    <m/>
    <m/>
    <m/>
    <m/>
    <m/>
  </r>
  <r>
    <x v="1"/>
    <x v="0"/>
    <s v="Comm Provider"/>
    <x v="136"/>
    <m/>
    <m/>
    <m/>
    <m/>
    <m/>
    <m/>
    <m/>
    <m/>
    <m/>
    <m/>
    <m/>
    <m/>
    <m/>
    <m/>
    <m/>
    <m/>
    <m/>
    <m/>
    <m/>
    <m/>
    <m/>
    <m/>
    <m/>
    <m/>
    <m/>
    <m/>
    <m/>
    <m/>
    <m/>
    <m/>
    <m/>
    <m/>
    <m/>
    <m/>
    <m/>
    <m/>
    <m/>
    <m/>
    <m/>
    <m/>
    <m/>
    <m/>
    <m/>
    <m/>
    <m/>
    <m/>
    <m/>
    <m/>
    <m/>
    <m/>
    <m/>
    <m/>
    <m/>
    <m/>
    <m/>
    <m/>
    <m/>
    <m/>
    <m/>
    <m/>
    <m/>
    <m/>
    <m/>
    <m/>
    <m/>
    <m/>
    <m/>
    <m/>
    <m/>
  </r>
  <r>
    <x v="1"/>
    <x v="0"/>
    <s v="FQHC &amp; RHC"/>
    <x v="137"/>
    <m/>
    <m/>
    <m/>
    <m/>
    <m/>
    <m/>
    <m/>
    <m/>
    <m/>
    <m/>
    <m/>
    <m/>
    <m/>
    <m/>
    <m/>
    <m/>
    <m/>
    <m/>
    <m/>
    <m/>
    <m/>
    <m/>
    <m/>
    <m/>
    <m/>
    <m/>
    <m/>
    <m/>
    <m/>
    <m/>
    <m/>
    <m/>
    <m/>
    <m/>
    <m/>
    <m/>
    <m/>
    <m/>
    <m/>
    <m/>
    <m/>
    <m/>
    <m/>
    <m/>
    <m/>
    <m/>
    <m/>
    <m/>
    <m/>
    <m/>
    <m/>
    <m/>
    <m/>
    <m/>
    <m/>
    <m/>
    <m/>
    <m/>
    <m/>
    <m/>
    <m/>
    <m/>
    <m/>
    <m/>
    <m/>
    <m/>
    <m/>
    <m/>
    <m/>
  </r>
  <r>
    <x v="2"/>
    <x v="30"/>
    <s v="Hospital"/>
    <x v="138"/>
    <n v="4"/>
    <s v="To PROD MR"/>
    <s v="100/41795"/>
    <s v="ADT, LAB, RAD, TRN are Channels. Missing data. Other codesets: SPM, TQ1, ORC, MRG, OBX, NTE"/>
    <s v="Y"/>
    <s v="A01"/>
    <m/>
    <s v="Y"/>
    <s v="A01"/>
    <m/>
    <s v="Y"/>
    <s v="A01"/>
    <m/>
    <s v="Y"/>
    <s v="A01"/>
    <m/>
    <s v="N"/>
    <m/>
    <m/>
    <s v="N"/>
    <m/>
    <m/>
    <s v="Y"/>
    <s v="A01"/>
    <m/>
    <s v="Y"/>
    <s v="A08"/>
    <m/>
    <s v="Y"/>
    <s v="A01"/>
    <m/>
    <m/>
    <m/>
    <m/>
    <m/>
    <m/>
    <m/>
    <m/>
    <m/>
    <m/>
    <m/>
    <m/>
    <m/>
    <s v="Y"/>
    <s v="ORU-R01"/>
    <m/>
    <s v="Y"/>
    <s v="ORU-R01"/>
    <m/>
    <m/>
    <m/>
    <m/>
    <m/>
    <m/>
    <m/>
    <m/>
    <m/>
    <m/>
    <m/>
    <m/>
    <m/>
    <m/>
    <m/>
    <m/>
    <m/>
    <m/>
    <m/>
    <s v="Y"/>
    <m/>
  </r>
  <r>
    <x v="1"/>
    <x v="26"/>
    <s v="Hospital"/>
    <x v="139"/>
    <m/>
    <m/>
    <m/>
    <m/>
    <m/>
    <m/>
    <m/>
    <m/>
    <m/>
    <m/>
    <m/>
    <m/>
    <m/>
    <m/>
    <m/>
    <m/>
    <m/>
    <m/>
    <m/>
    <m/>
    <m/>
    <m/>
    <m/>
    <m/>
    <m/>
    <m/>
    <m/>
    <m/>
    <m/>
    <m/>
    <m/>
    <m/>
    <m/>
    <m/>
    <m/>
    <m/>
    <m/>
    <m/>
    <m/>
    <m/>
    <m/>
    <m/>
    <m/>
    <m/>
    <m/>
    <m/>
    <m/>
    <m/>
    <m/>
    <m/>
    <m/>
    <m/>
    <m/>
    <m/>
    <m/>
    <m/>
    <m/>
    <m/>
    <m/>
    <m/>
    <m/>
    <m/>
    <m/>
    <m/>
    <m/>
    <m/>
    <m/>
    <m/>
    <m/>
  </r>
  <r>
    <x v="3"/>
    <x v="3"/>
    <s v="Hospital"/>
    <x v="140"/>
    <n v="3"/>
    <s v="To PROD MR"/>
    <s v="105/691692"/>
    <s v="ADT, LAB, RAD Channels. Missing Messages. Other Codesets: PV, IN, OBR,ORC"/>
    <s v="N"/>
    <m/>
    <m/>
    <s v="Y"/>
    <s v="A01"/>
    <m/>
    <s v="Y"/>
    <s v="A01"/>
    <m/>
    <s v="Y"/>
    <s v="A01"/>
    <m/>
    <s v="Y"/>
    <s v="A01"/>
    <m/>
    <s v="N"/>
    <m/>
    <m/>
    <s v="Y"/>
    <s v="A01"/>
    <m/>
    <s v="Y"/>
    <s v="A01"/>
    <m/>
    <s v="Y"/>
    <s v="A01"/>
    <m/>
    <m/>
    <m/>
    <m/>
    <m/>
    <m/>
    <m/>
    <m/>
    <m/>
    <m/>
    <m/>
    <m/>
    <m/>
    <s v="Y"/>
    <s v="ORU-R01"/>
    <m/>
    <s v="Y"/>
    <s v="ORU-R01"/>
    <m/>
    <m/>
    <m/>
    <m/>
    <m/>
    <m/>
    <m/>
    <m/>
    <m/>
    <m/>
    <m/>
    <m/>
    <m/>
    <m/>
    <m/>
    <m/>
    <m/>
    <m/>
    <m/>
    <s v="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5" applyNumberFormats="0" applyBorderFormats="0" applyFontFormats="0" applyPatternFormats="0" applyAlignmentFormats="0" applyWidthHeightFormats="1" dataCaption="Values" updatedVersion="5" minRefreshableVersion="3" useAutoFormatting="1" itemPrintTitles="1" createdVersion="5" outline="1" outlineData="1" chartFormat="10">
  <location ref="H6:I49" firstHeaderRow="1" firstDataRow="1" firstDataCol="1" rowPageCount="2" colPageCount="1"/>
  <pivotFields count="73">
    <pivotField axis="axisPage" multipleItemSelectionAllowed="1" showAll="0">
      <items count="5">
        <item x="3"/>
        <item x="2"/>
        <item x="0"/>
        <item h="1" x="1"/>
        <item t="default"/>
      </items>
    </pivotField>
    <pivotField axis="axisPage" multipleItemSelectionAllowed="1" showAll="0" defaultSubtota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showAll="0"/>
    <pivotField axis="axisRow" showAll="0" sortType="descending">
      <items count="146">
        <item x="0"/>
        <item x="1"/>
        <item x="2"/>
        <item x="3"/>
        <item m="1" x="144"/>
        <item x="5"/>
        <item x="6"/>
        <item x="7"/>
        <item x="8"/>
        <item x="9"/>
        <item x="10"/>
        <item x="11"/>
        <item x="12"/>
        <item x="13"/>
        <item x="14"/>
        <item x="18"/>
        <item x="17"/>
        <item x="15"/>
        <item x="16"/>
        <item x="19"/>
        <item x="20"/>
        <item x="21"/>
        <item x="23"/>
        <item x="24"/>
        <item x="22"/>
        <item x="25"/>
        <item x="26"/>
        <item x="27"/>
        <item x="30"/>
        <item x="28"/>
        <item x="31"/>
        <item x="32"/>
        <item x="33"/>
        <item x="34"/>
        <item x="29"/>
        <item x="35"/>
        <item x="36"/>
        <item x="37"/>
        <item x="38"/>
        <item x="39"/>
        <item x="40"/>
        <item x="41"/>
        <item x="42"/>
        <item x="43"/>
        <item x="44"/>
        <item x="45"/>
        <item x="47"/>
        <item x="46"/>
        <item x="48"/>
        <item x="49"/>
        <item x="50"/>
        <item x="51"/>
        <item x="52"/>
        <item x="53"/>
        <item x="54"/>
        <item x="55"/>
        <item m="1" x="143"/>
        <item x="57"/>
        <item x="58"/>
        <item x="59"/>
        <item x="60"/>
        <item x="61"/>
        <item x="62"/>
        <item x="63"/>
        <item x="64"/>
        <item x="65"/>
        <item x="70"/>
        <item x="69"/>
        <item x="68"/>
        <item x="66"/>
        <item x="67"/>
        <item x="71"/>
        <item x="72"/>
        <item x="73"/>
        <item x="74"/>
        <item x="75"/>
        <item x="76"/>
        <item x="77"/>
        <item x="78"/>
        <item x="79"/>
        <item x="80"/>
        <item x="81"/>
        <item x="82"/>
        <item x="83"/>
        <item x="84"/>
        <item x="85"/>
        <item x="86"/>
        <item x="87"/>
        <item x="88"/>
        <item x="89"/>
        <item x="90"/>
        <item x="91"/>
        <item x="92"/>
        <item x="93"/>
        <item m="1" x="141"/>
        <item x="95"/>
        <item x="96"/>
        <item x="97"/>
        <item x="98"/>
        <item x="99"/>
        <item x="100"/>
        <item x="101"/>
        <item x="102"/>
        <item x="103"/>
        <item x="104"/>
        <item x="105"/>
        <item x="106"/>
        <item x="107"/>
        <item x="108"/>
        <item x="109"/>
        <item x="110"/>
        <item m="1" x="142"/>
        <item x="112"/>
        <item x="113"/>
        <item x="114"/>
        <item x="115"/>
        <item x="116"/>
        <item x="117"/>
        <item x="118"/>
        <item x="119"/>
        <item x="120"/>
        <item x="121"/>
        <item x="122"/>
        <item x="123"/>
        <item x="124"/>
        <item x="127"/>
        <item x="125"/>
        <item x="126"/>
        <item x="128"/>
        <item x="129"/>
        <item x="130"/>
        <item x="131"/>
        <item x="132"/>
        <item x="133"/>
        <item x="134"/>
        <item x="135"/>
        <item x="136"/>
        <item x="137"/>
        <item x="138"/>
        <item x="139"/>
        <item x="140"/>
        <item x="4"/>
        <item x="56"/>
        <item x="94"/>
        <item x="11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 showAll="0"/>
  </pivotFields>
  <rowFields count="1">
    <field x="3"/>
  </rowFields>
  <rowItems count="43">
    <i>
      <x v="16"/>
    </i>
    <i>
      <x v="93"/>
    </i>
    <i>
      <x v="50"/>
    </i>
    <i>
      <x v="76"/>
    </i>
    <i>
      <x v="138"/>
    </i>
    <i>
      <x v="22"/>
    </i>
    <i>
      <x v="66"/>
    </i>
    <i>
      <x v="23"/>
    </i>
    <i>
      <x v="28"/>
    </i>
    <i>
      <x v="41"/>
    </i>
    <i>
      <x v="80"/>
    </i>
    <i>
      <x v="140"/>
    </i>
    <i>
      <x v="128"/>
    </i>
    <i>
      <x v="107"/>
    </i>
    <i>
      <x v="87"/>
    </i>
    <i>
      <x v="48"/>
    </i>
    <i>
      <x v="125"/>
    </i>
    <i>
      <x v="127"/>
    </i>
    <i>
      <x v="114"/>
    </i>
    <i>
      <x v="58"/>
    </i>
    <i>
      <x v="34"/>
    </i>
    <i>
      <x v="24"/>
    </i>
    <i>
      <x v="101"/>
    </i>
    <i>
      <x v="18"/>
    </i>
    <i>
      <x v="62"/>
    </i>
    <i>
      <x v="67"/>
    </i>
    <i>
      <x v="86"/>
    </i>
    <i>
      <x v="68"/>
    </i>
    <i>
      <x v="15"/>
    </i>
    <i>
      <x v="17"/>
    </i>
    <i>
      <x v="61"/>
    </i>
    <i>
      <x v="57"/>
    </i>
    <i>
      <x v="120"/>
    </i>
    <i>
      <x v="46"/>
    </i>
    <i>
      <x v="29"/>
    </i>
    <i>
      <x v="69"/>
    </i>
    <i>
      <x v="133"/>
    </i>
    <i>
      <x v="70"/>
    </i>
    <i>
      <x v="72"/>
    </i>
    <i>
      <x/>
    </i>
    <i>
      <x v="64"/>
    </i>
    <i>
      <x v="47"/>
    </i>
    <i t="grand">
      <x/>
    </i>
  </rowItems>
  <colItems count="1">
    <i/>
  </colItems>
  <pageFields count="2">
    <pageField fld="0" hier="-1"/>
    <pageField fld="1" hier="-1"/>
  </pageFields>
  <dataFields count="1">
    <dataField name="Sum of Channels #" fld="4" baseField="3" baseItem="93"/>
  </dataFields>
  <formats count="16">
    <format dxfId="15">
      <pivotArea field="3" type="button" dataOnly="0" labelOnly="1" outline="0" axis="axisRow" fieldPosition="0"/>
    </format>
    <format dxfId="14">
      <pivotArea field="3" type="button" dataOnly="0" labelOnly="1" outline="0" axis="axisRow" fieldPosition="0"/>
    </format>
    <format dxfId="13">
      <pivotArea field="3" type="button" dataOnly="0" labelOnly="1" outline="0" axis="axisRow" fieldPosition="0"/>
    </format>
    <format dxfId="12">
      <pivotArea dataOnly="0" labelOnly="1" outline="0" axis="axisValues" fieldPosition="0"/>
    </format>
    <format dxfId="11">
      <pivotArea dataOnly="0" labelOnly="1" outline="0" axis="axisValues" fieldPosition="0"/>
    </format>
    <format dxfId="10">
      <pivotArea field="0" type="button" dataOnly="0" labelOnly="1" outline="0" axis="axisPage" fieldPosition="0"/>
    </format>
    <format dxfId="9">
      <pivotArea outline="0" collapsedLevelsAreSubtotals="1" fieldPosition="0"/>
    </format>
    <format dxfId="8">
      <pivotArea dataOnly="0" labelOnly="1" grandRow="1" outline="0" fieldPosition="0"/>
    </format>
    <format dxfId="7">
      <pivotArea outline="0" collapsedLevelsAreSubtotals="1" fieldPosition="0"/>
    </format>
    <format dxfId="6">
      <pivotArea dataOnly="0" labelOnly="1" grandRow="1" outline="0" fieldPosition="0"/>
    </format>
    <format dxfId="5">
      <pivotArea field="1" type="button" dataOnly="0" labelOnly="1" outline="0" axis="axisPage" fieldPosition="1"/>
    </format>
    <format dxfId="4">
      <pivotArea dataOnly="0" labelOnly="1" fieldPosition="0">
        <references count="1">
          <reference field="3" count="50">
            <x v="0"/>
            <x v="10"/>
            <x v="15"/>
            <x v="16"/>
            <x v="17"/>
            <x v="18"/>
            <x v="22"/>
            <x v="23"/>
            <x v="24"/>
            <x v="28"/>
            <x v="29"/>
            <x v="34"/>
            <x v="37"/>
            <x v="41"/>
            <x v="42"/>
            <x v="43"/>
            <x v="44"/>
            <x v="46"/>
            <x v="48"/>
            <x v="50"/>
            <x v="57"/>
            <x v="58"/>
            <x v="61"/>
            <x v="62"/>
            <x v="64"/>
            <x v="66"/>
            <x v="67"/>
            <x v="68"/>
            <x v="69"/>
            <x v="70"/>
            <x v="72"/>
            <x v="76"/>
            <x v="80"/>
            <x v="86"/>
            <x v="87"/>
            <x v="93"/>
            <x v="96"/>
            <x v="101"/>
            <x v="104"/>
            <x v="107"/>
            <x v="112"/>
            <x v="114"/>
            <x v="120"/>
            <x v="125"/>
            <x v="127"/>
            <x v="128"/>
            <x v="133"/>
            <x v="136"/>
            <x v="138"/>
            <x v="140"/>
          </reference>
        </references>
      </pivotArea>
    </format>
    <format dxfId="3">
      <pivotArea dataOnly="0" labelOnly="1" fieldPosition="0">
        <references count="1">
          <reference field="3" count="50">
            <x v="1"/>
            <x v="2"/>
            <x v="3"/>
            <x v="4"/>
            <x v="5"/>
            <x v="6"/>
            <x v="12"/>
            <x v="13"/>
            <x v="14"/>
            <x v="19"/>
            <x v="20"/>
            <x v="21"/>
            <x v="30"/>
            <x v="31"/>
            <x v="33"/>
            <x v="39"/>
            <x v="40"/>
            <x v="45"/>
            <x v="47"/>
            <x v="49"/>
            <x v="51"/>
            <x v="52"/>
            <x v="53"/>
            <x v="54"/>
            <x v="55"/>
            <x v="56"/>
            <x v="59"/>
            <x v="60"/>
            <x v="63"/>
            <x v="65"/>
            <x v="91"/>
            <x v="92"/>
            <x v="94"/>
            <x v="95"/>
            <x v="97"/>
            <x v="98"/>
            <x v="99"/>
            <x v="100"/>
            <x v="102"/>
            <x v="106"/>
            <x v="108"/>
            <x v="110"/>
            <x v="116"/>
            <x v="118"/>
            <x v="122"/>
            <x v="124"/>
            <x v="126"/>
            <x v="130"/>
            <x v="132"/>
            <x v="134"/>
          </reference>
        </references>
      </pivotArea>
    </format>
    <format dxfId="2">
      <pivotArea dataOnly="0" labelOnly="1" fieldPosition="0">
        <references count="1">
          <reference field="3" count="41">
            <x v="7"/>
            <x v="8"/>
            <x v="9"/>
            <x v="11"/>
            <x v="25"/>
            <x v="26"/>
            <x v="27"/>
            <x v="32"/>
            <x v="35"/>
            <x v="36"/>
            <x v="38"/>
            <x v="71"/>
            <x v="73"/>
            <x v="74"/>
            <x v="75"/>
            <x v="77"/>
            <x v="78"/>
            <x v="79"/>
            <x v="81"/>
            <x v="82"/>
            <x v="83"/>
            <x v="84"/>
            <x v="85"/>
            <x v="88"/>
            <x v="89"/>
            <x v="90"/>
            <x v="103"/>
            <x v="105"/>
            <x v="109"/>
            <x v="111"/>
            <x v="113"/>
            <x v="115"/>
            <x v="117"/>
            <x v="119"/>
            <x v="121"/>
            <x v="123"/>
            <x v="129"/>
            <x v="131"/>
            <x v="135"/>
            <x v="137"/>
            <x v="139"/>
          </reference>
        </references>
      </pivotArea>
    </format>
    <format dxfId="1">
      <pivotArea dataOnly="0" labelOnly="1" outline="0" fieldPosition="0">
        <references count="1">
          <reference field="0" count="0"/>
        </references>
      </pivotArea>
    </format>
    <format dxfId="0">
      <pivotArea dataOnly="0" labelOnly="1" outline="0" fieldPosition="0">
        <references count="1">
          <reference field="1" count="0"/>
        </references>
      </pivotArea>
    </format>
  </formats>
  <pivotTableStyleInfo name="ad"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5"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20">
  <location ref="A3:C9" firstHeaderRow="1" firstDataRow="2" firstDataCol="1"/>
  <pivotFields count="73">
    <pivotField name="       Server             " axis="axisRow" compact="0" outline="0" showAll="0">
      <items count="5">
        <item x="3"/>
        <item x="2"/>
        <item x="0"/>
        <item x="1"/>
        <item t="default"/>
      </items>
    </pivotField>
    <pivotField compact="0" outline="0" showAll="0" defaultSubtotal="0"/>
    <pivotField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 compact="0" outline="0" showAll="0"/>
    <pivotField compact="0" outline="0" showAll="0"/>
  </pivotFields>
  <rowFields count="1">
    <field x="0"/>
  </rowFields>
  <rowItems count="5">
    <i>
      <x/>
    </i>
    <i>
      <x v="1"/>
    </i>
    <i>
      <x v="2"/>
    </i>
    <i>
      <x v="3"/>
    </i>
    <i t="grand">
      <x/>
    </i>
  </rowItems>
  <colFields count="1">
    <field x="-2"/>
  </colFields>
  <colItems count="2">
    <i>
      <x/>
    </i>
    <i i="1">
      <x v="1"/>
    </i>
  </colItems>
  <dataFields count="2">
    <dataField name="Count of Organization" fld="3" subtotal="count" baseField="0" baseItem="0"/>
    <dataField name="Sum of Channels #" fld="4" baseField="0" baseItem="0"/>
  </dataFields>
  <formats count="18">
    <format dxfId="33">
      <pivotArea dataOnly="0" labelOnly="1" fieldPosition="0">
        <references count="1">
          <reference field="0" count="0"/>
        </references>
      </pivotArea>
    </format>
    <format dxfId="32">
      <pivotArea dataOnly="0" labelOnly="1" grandRow="1" outline="0" fieldPosition="0"/>
    </format>
    <format dxfId="31">
      <pivotArea dataOnly="0" labelOnly="1" outline="0" fieldPosition="0">
        <references count="1">
          <reference field="4294967294" count="2">
            <x v="0"/>
            <x v="1"/>
          </reference>
        </references>
      </pivotArea>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field="-2" type="button" dataOnly="0" labelOnly="1" outline="0" axis="axisCol" fieldPosition="0"/>
    </format>
    <format dxfId="26">
      <pivotArea grandRow="1" outline="0" collapsedLevelsAreSubtotals="1" fieldPosition="0"/>
    </format>
    <format dxfId="25">
      <pivotArea type="all" dataOnly="0" outline="0" fieldPosition="0"/>
    </format>
    <format dxfId="24">
      <pivotArea outline="0" collapsedLevelsAreSubtotals="1" fieldPosition="0"/>
    </format>
    <format dxfId="23">
      <pivotArea dataOnly="0" labelOnly="1" outline="0" fieldPosition="0">
        <references count="1">
          <reference field="0" count="0"/>
        </references>
      </pivotArea>
    </format>
    <format dxfId="22">
      <pivotArea dataOnly="0" labelOnly="1" grandRow="1" outline="0" fieldPosition="0"/>
    </format>
    <format dxfId="21">
      <pivotArea dataOnly="0" labelOnly="1" outline="0" fieldPosition="0">
        <references count="1">
          <reference field="4294967294" count="2">
            <x v="0"/>
            <x v="1"/>
          </reference>
        </references>
      </pivotArea>
    </format>
    <format dxfId="20">
      <pivotArea outline="0" collapsedLevelsAreSubtotals="1" fieldPosition="0">
        <references count="1">
          <reference field="4294967294" count="1" selected="0">
            <x v="1"/>
          </reference>
        </references>
      </pivotArea>
    </format>
    <format dxfId="19">
      <pivotArea type="topRight" dataOnly="0" labelOnly="1" outline="0" fieldPosition="0"/>
    </format>
    <format dxfId="18">
      <pivotArea dataOnly="0" labelOnly="1" outline="0" fieldPosition="0">
        <references count="1">
          <reference field="4294967294" count="1">
            <x v="1"/>
          </reference>
        </references>
      </pivotArea>
    </format>
    <format dxfId="17">
      <pivotArea field="0" type="button" dataOnly="0" labelOnly="1" outline="0" axis="axisRow" fieldPosition="0"/>
    </format>
    <format dxfId="16">
      <pivotArea field="-2" type="button" dataOnly="0" labelOnly="1" outline="0" axis="axisCol" fieldPosition="0"/>
    </format>
  </formats>
  <chartFormats count="1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pivotArea type="data" outline="0" fieldPosition="0">
        <references count="2">
          <reference field="4294967294" count="1" selected="0">
            <x v="0"/>
          </reference>
          <reference field="0" count="1" selected="0">
            <x v="0"/>
          </reference>
        </references>
      </pivotArea>
    </chartFormat>
    <chartFormat chart="14" format="3">
      <pivotArea type="data" outline="0" fieldPosition="0">
        <references count="2">
          <reference field="4294967294" count="1" selected="0">
            <x v="0"/>
          </reference>
          <reference field="0" count="1" selected="0">
            <x v="1"/>
          </reference>
        </references>
      </pivotArea>
    </chartFormat>
    <chartFormat chart="14" format="4">
      <pivotArea type="data" outline="0" fieldPosition="0">
        <references count="2">
          <reference field="4294967294" count="1" selected="0">
            <x v="0"/>
          </reference>
          <reference field="0" count="1" selected="0">
            <x v="2"/>
          </reference>
        </references>
      </pivotArea>
    </chartFormat>
    <chartFormat chart="14" format="5">
      <pivotArea type="data" outline="0" fieldPosition="0">
        <references count="2">
          <reference field="4294967294" count="1" selected="0">
            <x v="0"/>
          </reference>
          <reference field="0" count="1" selected="0">
            <x v="3"/>
          </reference>
        </references>
      </pivotArea>
    </chartFormat>
    <chartFormat chart="14" format="6">
      <pivotArea type="data" outline="0" fieldPosition="0">
        <references count="2">
          <reference field="4294967294" count="1" selected="0">
            <x v="1"/>
          </reference>
          <reference field="0" count="1" selected="0">
            <x v="0"/>
          </reference>
        </references>
      </pivotArea>
    </chartFormat>
    <chartFormat chart="14" format="7">
      <pivotArea type="data" outline="0" fieldPosition="0">
        <references count="2">
          <reference field="4294967294" count="1" selected="0">
            <x v="1"/>
          </reference>
          <reference field="0" count="1" selected="0">
            <x v="1"/>
          </reference>
        </references>
      </pivotArea>
    </chartFormat>
    <chartFormat chart="14" format="8">
      <pivotArea type="data" outline="0" fieldPosition="0">
        <references count="2">
          <reference field="4294967294" count="1" selected="0">
            <x v="1"/>
          </reference>
          <reference field="0" count="1" selected="0">
            <x v="2"/>
          </reference>
        </references>
      </pivotArea>
    </chartFormat>
    <chartFormat chart="14" format="9">
      <pivotArea type="data" outline="0" fieldPosition="0">
        <references count="2">
          <reference field="4294967294" count="1" selected="0">
            <x v="1"/>
          </reference>
          <reference field="0" count="1" selected="0">
            <x v="3"/>
          </reference>
        </references>
      </pivotArea>
    </chartFormat>
  </chartFormats>
  <pivotTableStyleInfo name="ad" showRowHeaders="1" showColHeaders="1" showRowStripes="0" showColStripes="0" showLastColumn="1"/>
  <extLst>
    <ext xmlns:x14="http://schemas.microsoft.com/office/spreadsheetml/2009/9/main" uri="{962EF5D1-5CA2-4c93-8EF4-DBF5C05439D2}">
      <x14:pivotTableDefinition xmlns:xm="http://schemas.microsoft.com/office/excel/2006/main" altText="Summary Chart"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6"/>
  <sheetViews>
    <sheetView zoomScale="115" zoomScaleNormal="115" workbookViewId="0">
      <selection activeCell="L4" sqref="L4"/>
    </sheetView>
  </sheetViews>
  <sheetFormatPr defaultRowHeight="14.4" x14ac:dyDescent="0.3"/>
  <cols>
    <col min="1" max="1" width="22.21875" customWidth="1"/>
    <col min="2" max="2" width="20.88671875" customWidth="1"/>
    <col min="3" max="3" width="17.5546875" customWidth="1"/>
    <col min="4" max="4" width="8" customWidth="1"/>
    <col min="5" max="5" width="15.33203125" customWidth="1"/>
    <col min="6" max="6" width="19.21875" customWidth="1"/>
    <col min="7" max="7" width="3.6640625" customWidth="1"/>
    <col min="8" max="8" width="52.33203125" customWidth="1"/>
    <col min="9" max="9" width="19.5546875" customWidth="1"/>
    <col min="10" max="10" width="11.77734375" customWidth="1"/>
    <col min="11" max="11" width="2.77734375" customWidth="1"/>
    <col min="12" max="12" width="6.44140625" customWidth="1"/>
    <col min="13" max="13" width="10.21875" bestFit="1" customWidth="1"/>
    <col min="16" max="16" width="16.44140625" customWidth="1"/>
  </cols>
  <sheetData>
    <row r="1" spans="1:30" ht="17.399999999999999" customHeight="1" x14ac:dyDescent="0.3">
      <c r="A1" s="18"/>
      <c r="B1" s="40" t="s">
        <v>281</v>
      </c>
      <c r="C1" s="40"/>
      <c r="D1" s="40"/>
      <c r="E1" s="40"/>
      <c r="F1" s="40"/>
      <c r="G1" s="40"/>
      <c r="H1" s="40"/>
      <c r="I1" s="29">
        <f ca="1">NOW()</f>
        <v>42599.538711226851</v>
      </c>
      <c r="J1" s="26"/>
      <c r="K1" s="26"/>
      <c r="L1" s="26"/>
      <c r="M1" s="26"/>
      <c r="N1" s="26"/>
      <c r="O1" s="26"/>
      <c r="P1" s="26"/>
      <c r="Q1" s="26"/>
      <c r="R1" s="26"/>
      <c r="S1" s="26"/>
      <c r="T1" s="26"/>
      <c r="U1" s="26"/>
      <c r="V1" s="26"/>
      <c r="W1" s="26"/>
      <c r="X1" s="26"/>
      <c r="Y1" s="26"/>
      <c r="Z1" s="26"/>
      <c r="AA1" s="26"/>
      <c r="AB1" s="26"/>
      <c r="AC1" s="26"/>
      <c r="AD1" s="26"/>
    </row>
    <row r="2" spans="1:30" ht="21.3" customHeight="1" x14ac:dyDescent="0.3">
      <c r="A2" s="18"/>
      <c r="B2" s="40"/>
      <c r="C2" s="40"/>
      <c r="D2" s="40"/>
      <c r="E2" s="40"/>
      <c r="F2" s="40"/>
      <c r="G2" s="40"/>
      <c r="H2" s="40"/>
      <c r="I2" s="28" t="s">
        <v>293</v>
      </c>
      <c r="J2" s="26"/>
      <c r="K2" s="26"/>
      <c r="L2" s="26"/>
      <c r="M2" s="26"/>
      <c r="N2" s="26"/>
      <c r="O2" s="26"/>
      <c r="P2" s="26"/>
      <c r="Q2" s="26"/>
      <c r="R2" s="26"/>
      <c r="S2" s="26"/>
      <c r="T2" s="26"/>
      <c r="U2" s="26"/>
      <c r="V2" s="26"/>
      <c r="W2" s="26"/>
      <c r="X2" s="26"/>
      <c r="Y2" s="26"/>
      <c r="Z2" s="26"/>
      <c r="AA2" s="26"/>
      <c r="AB2" s="26"/>
      <c r="AC2" s="26"/>
      <c r="AD2" s="26"/>
    </row>
    <row r="3" spans="1:30" ht="17.399999999999999" x14ac:dyDescent="0.3">
      <c r="A3" s="2"/>
      <c r="B3" s="57" t="s">
        <v>291</v>
      </c>
      <c r="C3" s="2"/>
      <c r="H3" s="49" t="s">
        <v>269</v>
      </c>
      <c r="I3" s="53" t="s">
        <v>292</v>
      </c>
      <c r="M3" s="26"/>
      <c r="N3" s="26"/>
      <c r="O3" s="26"/>
      <c r="P3" s="26"/>
      <c r="Q3" s="26"/>
      <c r="R3" s="26"/>
      <c r="S3" s="26"/>
      <c r="T3" s="26"/>
      <c r="U3" s="26"/>
      <c r="V3" s="26"/>
      <c r="W3" s="26"/>
      <c r="X3" s="26"/>
      <c r="Y3" s="26"/>
      <c r="Z3" s="26"/>
      <c r="AA3" s="26"/>
      <c r="AB3" s="26"/>
      <c r="AC3" s="26"/>
      <c r="AD3" s="26"/>
    </row>
    <row r="4" spans="1:30" ht="17.399999999999999" x14ac:dyDescent="0.3">
      <c r="A4" s="57" t="s">
        <v>294</v>
      </c>
      <c r="B4" s="56" t="s">
        <v>274</v>
      </c>
      <c r="C4" s="56" t="s">
        <v>273</v>
      </c>
      <c r="H4" s="49" t="s">
        <v>301</v>
      </c>
      <c r="I4" s="53" t="s">
        <v>306</v>
      </c>
      <c r="J4" s="26"/>
      <c r="R4" s="26"/>
      <c r="S4" s="26"/>
      <c r="T4" s="26"/>
      <c r="U4" s="26"/>
      <c r="V4" s="26"/>
      <c r="W4" s="26"/>
      <c r="X4" s="26"/>
      <c r="Y4" s="26"/>
      <c r="Z4" s="26"/>
      <c r="AA4" s="26"/>
      <c r="AB4" s="26"/>
      <c r="AC4" s="26"/>
      <c r="AD4" s="26"/>
    </row>
    <row r="5" spans="1:30" ht="17.399999999999999" x14ac:dyDescent="0.3">
      <c r="A5" s="56">
        <v>195</v>
      </c>
      <c r="B5" s="54">
        <v>18</v>
      </c>
      <c r="C5" s="54">
        <v>32</v>
      </c>
      <c r="K5" s="26"/>
      <c r="L5" s="26"/>
      <c r="M5" s="26"/>
      <c r="N5" s="26"/>
      <c r="O5" s="26"/>
      <c r="P5" s="26"/>
      <c r="Q5" s="26"/>
      <c r="R5" s="26"/>
      <c r="S5" s="26"/>
      <c r="T5" s="26"/>
      <c r="U5" s="26"/>
      <c r="V5" s="26"/>
      <c r="W5" s="26"/>
      <c r="X5" s="26"/>
      <c r="Y5" s="26"/>
      <c r="Z5" s="26"/>
      <c r="AA5" s="26"/>
      <c r="AB5" s="26"/>
      <c r="AC5" s="26"/>
      <c r="AD5" s="26"/>
    </row>
    <row r="6" spans="1:30" ht="17.399999999999999" x14ac:dyDescent="0.3">
      <c r="A6" s="56">
        <v>196</v>
      </c>
      <c r="B6" s="54">
        <v>12</v>
      </c>
      <c r="C6" s="54">
        <v>27</v>
      </c>
      <c r="H6" s="49" t="s">
        <v>270</v>
      </c>
      <c r="I6" s="50" t="s">
        <v>273</v>
      </c>
      <c r="O6" s="26"/>
      <c r="P6" s="26"/>
      <c r="Q6" s="26"/>
      <c r="R6" s="26"/>
      <c r="S6" s="26"/>
      <c r="T6" s="26"/>
      <c r="U6" s="26"/>
      <c r="V6" s="26"/>
      <c r="W6" s="26"/>
      <c r="X6" s="26"/>
      <c r="Y6" s="26"/>
      <c r="Z6" s="26"/>
      <c r="AA6" s="26"/>
      <c r="AB6" s="26"/>
      <c r="AC6" s="26"/>
      <c r="AD6" s="26"/>
    </row>
    <row r="7" spans="1:30" ht="17.399999999999999" x14ac:dyDescent="0.3">
      <c r="A7" s="56">
        <v>197</v>
      </c>
      <c r="B7" s="54">
        <v>12</v>
      </c>
      <c r="C7" s="54">
        <v>25</v>
      </c>
      <c r="H7" s="53" t="s">
        <v>219</v>
      </c>
      <c r="I7" s="51">
        <v>5</v>
      </c>
      <c r="O7" s="26"/>
      <c r="P7" s="26"/>
      <c r="Q7" s="26"/>
      <c r="R7" s="26"/>
      <c r="S7" s="26"/>
      <c r="T7" s="26"/>
      <c r="U7" s="26"/>
      <c r="V7" s="26"/>
      <c r="W7" s="26"/>
      <c r="X7" s="26"/>
      <c r="Y7" s="26"/>
      <c r="Z7" s="26"/>
      <c r="AA7" s="26"/>
      <c r="AB7" s="26"/>
      <c r="AC7" s="26"/>
      <c r="AD7" s="26"/>
    </row>
    <row r="8" spans="1:30" ht="17.399999999999999" x14ac:dyDescent="0.3">
      <c r="A8" s="56" t="s">
        <v>271</v>
      </c>
      <c r="B8" s="54">
        <v>99</v>
      </c>
      <c r="C8" s="54"/>
      <c r="H8" s="53" t="s">
        <v>288</v>
      </c>
      <c r="I8" s="51">
        <v>5</v>
      </c>
      <c r="O8" s="26"/>
      <c r="P8" s="26"/>
      <c r="Q8" s="26"/>
      <c r="R8" s="26"/>
      <c r="S8" s="26"/>
      <c r="T8" s="26"/>
      <c r="U8" s="26"/>
      <c r="V8" s="26"/>
      <c r="W8" s="26"/>
      <c r="X8" s="26"/>
      <c r="Y8" s="26"/>
      <c r="Z8" s="26"/>
      <c r="AA8" s="26"/>
      <c r="AB8" s="26"/>
      <c r="AC8" s="26"/>
      <c r="AD8" s="26"/>
    </row>
    <row r="9" spans="1:30" ht="17.399999999999999" x14ac:dyDescent="0.3">
      <c r="A9" s="56" t="s">
        <v>272</v>
      </c>
      <c r="B9" s="55">
        <v>141</v>
      </c>
      <c r="C9" s="55">
        <v>84</v>
      </c>
      <c r="H9" s="53" t="s">
        <v>166</v>
      </c>
      <c r="I9" s="51">
        <v>5</v>
      </c>
      <c r="O9" s="26"/>
      <c r="P9" s="26"/>
      <c r="Q9" s="26"/>
      <c r="R9" s="26"/>
      <c r="S9" s="26"/>
      <c r="T9" s="26"/>
      <c r="U9" s="26"/>
      <c r="V9" s="26"/>
      <c r="W9" s="26"/>
      <c r="X9" s="26"/>
      <c r="Y9" s="26"/>
      <c r="Z9" s="26"/>
      <c r="AA9" s="26"/>
      <c r="AB9" s="26"/>
      <c r="AC9" s="26"/>
      <c r="AD9" s="26"/>
    </row>
    <row r="10" spans="1:30" ht="17.399999999999999" x14ac:dyDescent="0.3">
      <c r="A10" s="41"/>
      <c r="B10" s="41"/>
      <c r="C10" s="41"/>
      <c r="D10" s="41"/>
      <c r="E10" s="22"/>
      <c r="F10" s="23"/>
      <c r="H10" s="53" t="s">
        <v>113</v>
      </c>
      <c r="I10" s="51">
        <v>4</v>
      </c>
      <c r="O10" s="26"/>
      <c r="P10" s="26"/>
      <c r="Q10" s="26"/>
      <c r="R10" s="26"/>
      <c r="S10" s="26"/>
      <c r="T10" s="26"/>
      <c r="U10" s="26"/>
      <c r="V10" s="26"/>
      <c r="W10" s="26"/>
      <c r="X10" s="26"/>
      <c r="Y10" s="26"/>
      <c r="Z10" s="26"/>
      <c r="AA10" s="26"/>
      <c r="AB10" s="26"/>
      <c r="AC10" s="26"/>
      <c r="AD10" s="26"/>
    </row>
    <row r="11" spans="1:30" ht="17.399999999999999" x14ac:dyDescent="0.3">
      <c r="A11" s="42"/>
      <c r="B11" s="42"/>
      <c r="C11" s="42"/>
      <c r="D11" s="42"/>
      <c r="E11" s="21"/>
      <c r="F11" s="21"/>
      <c r="H11" s="53" t="s">
        <v>13</v>
      </c>
      <c r="I11" s="51">
        <v>4</v>
      </c>
      <c r="O11" s="26"/>
      <c r="P11" s="26"/>
      <c r="Q11" s="26"/>
      <c r="R11" s="26"/>
      <c r="S11" s="26"/>
      <c r="T11" s="26"/>
      <c r="U11" s="26"/>
      <c r="V11" s="26"/>
      <c r="W11" s="26"/>
      <c r="X11" s="26"/>
      <c r="Y11" s="26"/>
      <c r="Z11" s="26"/>
      <c r="AA11" s="26"/>
      <c r="AB11" s="26"/>
      <c r="AC11" s="26"/>
      <c r="AD11" s="26"/>
    </row>
    <row r="12" spans="1:30" ht="17.399999999999999" x14ac:dyDescent="0.3">
      <c r="A12" s="17" t="s">
        <v>279</v>
      </c>
      <c r="B12" s="17">
        <v>195</v>
      </c>
      <c r="C12" s="17">
        <v>196</v>
      </c>
      <c r="D12" s="17">
        <v>197</v>
      </c>
      <c r="E12" s="17" t="s">
        <v>276</v>
      </c>
      <c r="F12" s="17" t="s">
        <v>278</v>
      </c>
      <c r="H12" s="53" t="s">
        <v>207</v>
      </c>
      <c r="I12" s="51">
        <v>4</v>
      </c>
      <c r="O12" s="26"/>
      <c r="P12" s="26"/>
      <c r="Q12" s="26"/>
      <c r="R12" s="26"/>
      <c r="S12" s="26"/>
      <c r="T12" s="26"/>
      <c r="U12" s="26"/>
      <c r="V12" s="26"/>
      <c r="W12" s="26"/>
      <c r="X12" s="26"/>
      <c r="Y12" s="26"/>
      <c r="Z12" s="26"/>
      <c r="AA12" s="26"/>
      <c r="AB12" s="26"/>
      <c r="AC12" s="26"/>
      <c r="AD12" s="26"/>
    </row>
    <row r="13" spans="1:30" ht="17.399999999999999" x14ac:dyDescent="0.3">
      <c r="A13" s="17" t="s">
        <v>262</v>
      </c>
      <c r="B13" s="30">
        <f>COUNTIFS('Data Feeds'!$I$2:$I$143,"Y",'Data Feeds'!$A$2:$A$143,"=195")</f>
        <v>12</v>
      </c>
      <c r="C13" s="30">
        <f>COUNTIFS('Data Feeds'!$I$2:$I$143,"Y",'Data Feeds'!$A$2:$A$143,"=196")</f>
        <v>8</v>
      </c>
      <c r="D13" s="30">
        <f>COUNTIFS('Data Feeds'!$I$2:$I$143,"Y",'Data Feeds'!$A$2:$A$143,"=197")</f>
        <v>8</v>
      </c>
      <c r="E13" s="30">
        <f>SUM(B13:D13)</f>
        <v>28</v>
      </c>
      <c r="F13" s="31">
        <f t="shared" ref="F13:F34" si="0">E13/(SUM($B$5:$B$7))</f>
        <v>0.66666666666666663</v>
      </c>
      <c r="H13" s="53" t="s">
        <v>124</v>
      </c>
      <c r="I13" s="51">
        <v>4</v>
      </c>
      <c r="O13" s="26"/>
      <c r="P13" s="26"/>
      <c r="Q13" s="26"/>
      <c r="R13" s="26"/>
      <c r="S13" s="26"/>
      <c r="T13" s="26"/>
      <c r="U13" s="26"/>
      <c r="V13" s="26"/>
      <c r="W13" s="26"/>
      <c r="X13" s="26"/>
      <c r="Y13" s="26"/>
      <c r="Z13" s="26"/>
      <c r="AA13" s="26"/>
      <c r="AB13" s="26"/>
      <c r="AC13" s="26"/>
      <c r="AD13" s="26"/>
    </row>
    <row r="14" spans="1:30" ht="17.399999999999999" x14ac:dyDescent="0.3">
      <c r="A14" s="17" t="s">
        <v>261</v>
      </c>
      <c r="B14" s="30">
        <f>COUNTIFS('Data Feeds'!$L$2:$L$143,"Y",'Data Feeds'!$A$2:$A$143,"=195")</f>
        <v>15</v>
      </c>
      <c r="C14" s="30">
        <f>COUNTIFS('Data Feeds'!$L$2:$L$143,"Y",'Data Feeds'!$A$2:$A$143,"=196")</f>
        <v>10</v>
      </c>
      <c r="D14" s="30">
        <f>COUNTIFS('Data Feeds'!$L$2:$L$143,"Y",'Data Feeds'!$A$2:$A$143,"=197")</f>
        <v>8</v>
      </c>
      <c r="E14" s="30">
        <f t="shared" ref="E14:E34" si="1">SUM(B14:D14)</f>
        <v>33</v>
      </c>
      <c r="F14" s="31">
        <f t="shared" si="0"/>
        <v>0.7857142857142857</v>
      </c>
      <c r="H14" s="53" t="s">
        <v>205</v>
      </c>
      <c r="I14" s="51">
        <v>4</v>
      </c>
      <c r="O14" s="26"/>
      <c r="P14" s="26"/>
      <c r="Q14" s="26"/>
      <c r="R14" s="26"/>
      <c r="S14" s="26"/>
      <c r="T14" s="26"/>
      <c r="U14" s="26"/>
      <c r="V14" s="26"/>
      <c r="W14" s="26"/>
      <c r="X14" s="26"/>
      <c r="Y14" s="26"/>
      <c r="Z14" s="26"/>
      <c r="AA14" s="26"/>
      <c r="AB14" s="26"/>
      <c r="AC14" s="26"/>
      <c r="AD14" s="26"/>
    </row>
    <row r="15" spans="1:30" ht="17.399999999999999" x14ac:dyDescent="0.3">
      <c r="A15" s="17" t="s">
        <v>260</v>
      </c>
      <c r="B15" s="30">
        <f>COUNTIFS('Data Feeds'!$O$2:$O$143,"Y",'Data Feeds'!$A$2:$A$143,"=195")</f>
        <v>12</v>
      </c>
      <c r="C15" s="30">
        <f>COUNTIFS('Data Feeds'!$O$2:$O$143,"Y",'Data Feeds'!$A$2:$A$143,"=196")</f>
        <v>9</v>
      </c>
      <c r="D15" s="30">
        <f>COUNTIFS('Data Feeds'!$O$2:$O$143,"Y",'Data Feeds'!$A$2:$A$143,"=197")</f>
        <v>8</v>
      </c>
      <c r="E15" s="30">
        <f t="shared" si="1"/>
        <v>29</v>
      </c>
      <c r="F15" s="31">
        <f t="shared" si="0"/>
        <v>0.69047619047619047</v>
      </c>
      <c r="H15" s="53" t="s">
        <v>195</v>
      </c>
      <c r="I15" s="51">
        <v>4</v>
      </c>
      <c r="O15" s="26"/>
      <c r="P15" s="26"/>
      <c r="Q15" s="26"/>
      <c r="R15" s="26"/>
      <c r="S15" s="26"/>
      <c r="T15" s="26"/>
      <c r="U15" s="26"/>
      <c r="V15" s="26"/>
      <c r="W15" s="26"/>
      <c r="X15" s="26"/>
      <c r="Y15" s="26"/>
      <c r="Z15" s="26"/>
      <c r="AA15" s="26"/>
      <c r="AB15" s="26"/>
      <c r="AC15" s="26"/>
      <c r="AD15" s="26"/>
    </row>
    <row r="16" spans="1:30" ht="17.399999999999999" x14ac:dyDescent="0.3">
      <c r="A16" s="17" t="s">
        <v>259</v>
      </c>
      <c r="B16" s="30">
        <f>COUNTIFS('Data Feeds'!$R$2:$R$143,"Y",'Data Feeds'!$A$2:$A$143,"=195")</f>
        <v>10</v>
      </c>
      <c r="C16" s="30">
        <f>COUNTIFS('Data Feeds'!$R$2:$R$143,"Y",'Data Feeds'!$A$2:$A$143,"=196")</f>
        <v>9</v>
      </c>
      <c r="D16" s="30">
        <f>COUNTIFS('Data Feeds'!$R$2:$R$143,"Y",'Data Feeds'!$A$2:$A$143,"=197")</f>
        <v>8</v>
      </c>
      <c r="E16" s="30">
        <f t="shared" si="1"/>
        <v>27</v>
      </c>
      <c r="F16" s="31">
        <f t="shared" si="0"/>
        <v>0.6428571428571429</v>
      </c>
      <c r="H16" s="53" t="s">
        <v>182</v>
      </c>
      <c r="I16" s="51">
        <v>4</v>
      </c>
      <c r="O16" s="26"/>
      <c r="P16" s="26"/>
      <c r="Q16" s="26"/>
      <c r="R16" s="26"/>
      <c r="S16" s="26"/>
      <c r="T16" s="26"/>
      <c r="U16" s="26"/>
      <c r="V16" s="26"/>
      <c r="W16" s="26"/>
      <c r="X16" s="26"/>
      <c r="Y16" s="26"/>
      <c r="Z16" s="26"/>
      <c r="AA16" s="26"/>
      <c r="AB16" s="26"/>
      <c r="AC16" s="26"/>
      <c r="AD16" s="26"/>
    </row>
    <row r="17" spans="1:30" ht="17.399999999999999" x14ac:dyDescent="0.3">
      <c r="A17" s="17" t="s">
        <v>258</v>
      </c>
      <c r="B17" s="30">
        <f>COUNTIFS('Data Feeds'!$U$2:$U$143,"Y",'Data Feeds'!$A$2:$A$143,"=195")</f>
        <v>11</v>
      </c>
      <c r="C17" s="30">
        <f>COUNTIFS('Data Feeds'!$U$2:$U$143,"Y",'Data Feeds'!$A$2:$A$143,"=196")</f>
        <v>5</v>
      </c>
      <c r="D17" s="30">
        <f>COUNTIFS('Data Feeds'!$U$2:$U$143,"Y",'Data Feeds'!$A$2:$A$143,"=197")</f>
        <v>6</v>
      </c>
      <c r="E17" s="30">
        <f t="shared" si="1"/>
        <v>22</v>
      </c>
      <c r="F17" s="31">
        <f t="shared" si="0"/>
        <v>0.52380952380952384</v>
      </c>
      <c r="H17" s="53" t="s">
        <v>107</v>
      </c>
      <c r="I17" s="51">
        <v>3</v>
      </c>
      <c r="O17" s="26"/>
      <c r="P17" s="26"/>
      <c r="Q17" s="26"/>
      <c r="R17" s="26"/>
      <c r="S17" s="26"/>
      <c r="T17" s="26"/>
      <c r="U17" s="26"/>
      <c r="V17" s="26"/>
      <c r="W17" s="26"/>
      <c r="X17" s="26"/>
      <c r="Y17" s="26"/>
      <c r="Z17" s="26"/>
      <c r="AA17" s="26"/>
      <c r="AB17" s="26"/>
      <c r="AC17" s="26"/>
      <c r="AD17" s="26"/>
    </row>
    <row r="18" spans="1:30" ht="17.399999999999999" x14ac:dyDescent="0.3">
      <c r="A18" s="17" t="s">
        <v>257</v>
      </c>
      <c r="B18" s="30">
        <f>COUNTIFS('Data Feeds'!$X$2:$X$143,"Y",'Data Feeds'!$A$2:$A$143,"=195")</f>
        <v>3</v>
      </c>
      <c r="C18" s="30">
        <f>COUNTIFS('Data Feeds'!$X$2:$X$143,"Y",'Data Feeds'!$A$2:$A$143,"=196")</f>
        <v>0</v>
      </c>
      <c r="D18" s="30">
        <f>COUNTIFS('Data Feeds'!$X$2:$X$143,"Y",'Data Feeds'!$A$2:$A$143,"=197")</f>
        <v>2</v>
      </c>
      <c r="E18" s="30">
        <f t="shared" si="1"/>
        <v>5</v>
      </c>
      <c r="F18" s="31">
        <f t="shared" si="0"/>
        <v>0.11904761904761904</v>
      </c>
      <c r="H18" s="53" t="s">
        <v>7</v>
      </c>
      <c r="I18" s="51">
        <v>3</v>
      </c>
      <c r="O18" s="26"/>
      <c r="P18" s="26"/>
      <c r="Q18" s="26"/>
      <c r="R18" s="26"/>
      <c r="S18" s="26"/>
      <c r="T18" s="26"/>
      <c r="U18" s="26"/>
      <c r="V18" s="26"/>
      <c r="W18" s="26"/>
      <c r="X18" s="26"/>
      <c r="Y18" s="26"/>
      <c r="Z18" s="26"/>
      <c r="AA18" s="26"/>
      <c r="AB18" s="26"/>
      <c r="AC18" s="26"/>
      <c r="AD18" s="26"/>
    </row>
    <row r="19" spans="1:30" ht="17.399999999999999" x14ac:dyDescent="0.3">
      <c r="A19" s="17" t="s">
        <v>256</v>
      </c>
      <c r="B19" s="30">
        <f>COUNTIFS('Data Feeds'!$AA$2:$AA$143,"Y",'Data Feeds'!$A$2:$A$143,"=195")</f>
        <v>10</v>
      </c>
      <c r="C19" s="30">
        <f>COUNTIFS('Data Feeds'!$AA$2:$AA$143,"Y",'Data Feeds'!$A$2:$A$143,"=196")</f>
        <v>8</v>
      </c>
      <c r="D19" s="30">
        <f>COUNTIFS('Data Feeds'!$AA$2:$AA$143,"Y",'Data Feeds'!$A$2:$A$143,"=197")</f>
        <v>5</v>
      </c>
      <c r="E19" s="30">
        <f t="shared" si="1"/>
        <v>23</v>
      </c>
      <c r="F19" s="31">
        <f t="shared" si="0"/>
        <v>0.54761904761904767</v>
      </c>
      <c r="H19" s="53" t="s">
        <v>30</v>
      </c>
      <c r="I19" s="51">
        <v>2</v>
      </c>
      <c r="O19" s="26"/>
      <c r="P19" s="26"/>
      <c r="Q19" s="26"/>
      <c r="R19" s="26"/>
      <c r="S19" s="26"/>
      <c r="T19" s="26"/>
      <c r="U19" s="26"/>
      <c r="V19" s="26"/>
      <c r="W19" s="26"/>
      <c r="X19" s="26"/>
      <c r="Y19" s="26"/>
      <c r="Z19" s="26"/>
      <c r="AA19" s="26"/>
      <c r="AB19" s="26"/>
      <c r="AC19" s="26"/>
      <c r="AD19" s="26"/>
    </row>
    <row r="20" spans="1:30" ht="17.399999999999999" x14ac:dyDescent="0.3">
      <c r="A20" s="17" t="s">
        <v>255</v>
      </c>
      <c r="B20" s="30">
        <f>COUNTIFS('Data Feeds'!$AD$2:$AD$143,"Y",'Data Feeds'!$A$2:$A$143,"=195")</f>
        <v>11</v>
      </c>
      <c r="C20" s="30">
        <f>COUNTIFS('Data Feeds'!$AD$2:$AD$143,"Y",'Data Feeds'!$A$2:$A$143,"=196")</f>
        <v>6</v>
      </c>
      <c r="D20" s="30">
        <f>COUNTIFS('Data Feeds'!$AD$2:$AD$143,"Y",'Data Feeds'!$A$2:$A$143,"=197")</f>
        <v>2</v>
      </c>
      <c r="E20" s="30">
        <f t="shared" si="1"/>
        <v>19</v>
      </c>
      <c r="F20" s="31">
        <f t="shared" si="0"/>
        <v>0.45238095238095238</v>
      </c>
      <c r="H20" s="53" t="s">
        <v>67</v>
      </c>
      <c r="I20" s="51">
        <v>2</v>
      </c>
      <c r="O20" s="26"/>
      <c r="P20" s="26"/>
      <c r="Q20" s="26"/>
      <c r="R20" s="26"/>
      <c r="S20" s="26"/>
      <c r="T20" s="26"/>
      <c r="U20" s="26"/>
      <c r="V20" s="26"/>
      <c r="W20" s="26"/>
      <c r="X20" s="26"/>
      <c r="Y20" s="26"/>
      <c r="Z20" s="26"/>
      <c r="AA20" s="26"/>
      <c r="AB20" s="26"/>
      <c r="AC20" s="26"/>
      <c r="AD20" s="26"/>
    </row>
    <row r="21" spans="1:30" ht="17.399999999999999" x14ac:dyDescent="0.3">
      <c r="A21" s="17" t="s">
        <v>254</v>
      </c>
      <c r="B21" s="30">
        <f>COUNTIFS('Data Feeds'!$AG$2:$AG$143,"Y",'Data Feeds'!$A$2:$A$143,"=195")</f>
        <v>11</v>
      </c>
      <c r="C21" s="30">
        <f>COUNTIFS('Data Feeds'!$AG$2:$AG$143,"Y",'Data Feeds'!$A$2:$A$143,"=196")</f>
        <v>10</v>
      </c>
      <c r="D21" s="30">
        <f>COUNTIFS('Data Feeds'!$AG$2:$AG$143,"Y",'Data Feeds'!$A$2:$A$143,"=197")</f>
        <v>6</v>
      </c>
      <c r="E21" s="30">
        <f t="shared" si="1"/>
        <v>27</v>
      </c>
      <c r="F21" s="31">
        <f t="shared" si="0"/>
        <v>0.6428571428571429</v>
      </c>
      <c r="H21" s="53" t="s">
        <v>95</v>
      </c>
      <c r="I21" s="51">
        <v>2</v>
      </c>
      <c r="O21" s="26"/>
      <c r="P21" s="26"/>
      <c r="Q21" s="26"/>
      <c r="R21" s="26"/>
      <c r="S21" s="26"/>
      <c r="T21" s="26"/>
      <c r="U21" s="26"/>
      <c r="V21" s="26"/>
      <c r="W21" s="26"/>
      <c r="X21" s="26"/>
      <c r="Y21" s="26"/>
      <c r="Z21" s="26"/>
      <c r="AA21" s="26"/>
      <c r="AB21" s="26"/>
      <c r="AC21" s="26"/>
      <c r="AD21" s="26"/>
    </row>
    <row r="22" spans="1:30" ht="17.399999999999999" x14ac:dyDescent="0.3">
      <c r="A22" s="17" t="s">
        <v>253</v>
      </c>
      <c r="B22" s="30">
        <f>COUNTIFS('Data Feeds'!$AJ$2:$AJ$143,"Y",'Data Feeds'!$A$2:$A$143,"=195")</f>
        <v>0</v>
      </c>
      <c r="C22" s="30">
        <f>COUNTIFS('Data Feeds'!$AJ$2:$AJ$143,"Y",'Data Feeds'!$A$2:$A$143,"=196")</f>
        <v>1</v>
      </c>
      <c r="D22" s="30">
        <f>COUNTIFS('Data Feeds'!$AJ$2:$AJ$143,"Y",'Data Feeds'!$A$2:$A$143,"=197")</f>
        <v>3</v>
      </c>
      <c r="E22" s="30">
        <f t="shared" si="1"/>
        <v>4</v>
      </c>
      <c r="F22" s="31">
        <f t="shared" si="0"/>
        <v>9.5238095238095233E-2</v>
      </c>
      <c r="H22" s="53" t="s">
        <v>170</v>
      </c>
      <c r="I22" s="51">
        <v>2</v>
      </c>
      <c r="O22" s="26"/>
      <c r="P22" s="26"/>
      <c r="Q22" s="26"/>
      <c r="R22" s="26"/>
      <c r="S22" s="26"/>
      <c r="T22" s="26"/>
      <c r="U22" s="26"/>
      <c r="V22" s="26"/>
      <c r="W22" s="26"/>
      <c r="X22" s="26"/>
      <c r="Y22" s="26"/>
      <c r="Z22" s="26"/>
      <c r="AA22" s="26"/>
      <c r="AB22" s="26"/>
      <c r="AC22" s="26"/>
      <c r="AD22" s="26"/>
    </row>
    <row r="23" spans="1:30" ht="17.399999999999999" x14ac:dyDescent="0.3">
      <c r="A23" s="17" t="s">
        <v>252</v>
      </c>
      <c r="B23" s="30">
        <f>COUNTIFS('Data Feeds'!$AM$2:$AM$143,"Y",'Data Feeds'!$A$2:$A$143,"=195")</f>
        <v>1</v>
      </c>
      <c r="C23" s="30">
        <f>COUNTIFS('Data Feeds'!$AM$2:$AM$143,"Y",'Data Feeds'!$A$2:$A$143,"=196")</f>
        <v>0</v>
      </c>
      <c r="D23" s="30">
        <f>COUNTIFS('Data Feeds'!$AM$2:$AM$143,"Y",'Data Feeds'!$A$2:$A$143,"=197")</f>
        <v>1</v>
      </c>
      <c r="E23" s="30">
        <f t="shared" si="1"/>
        <v>2</v>
      </c>
      <c r="F23" s="31">
        <f t="shared" si="0"/>
        <v>4.7619047619047616E-2</v>
      </c>
      <c r="H23" s="53" t="s">
        <v>34</v>
      </c>
      <c r="I23" s="51">
        <v>2</v>
      </c>
      <c r="O23" s="26"/>
      <c r="P23" s="26"/>
      <c r="Q23" s="26"/>
      <c r="R23" s="26"/>
      <c r="S23" s="26"/>
      <c r="T23" s="26"/>
      <c r="U23" s="26"/>
      <c r="V23" s="26"/>
      <c r="W23" s="26"/>
      <c r="X23" s="26"/>
      <c r="Y23" s="26"/>
      <c r="Z23" s="26"/>
      <c r="AA23" s="26"/>
      <c r="AB23" s="26"/>
      <c r="AC23" s="26"/>
      <c r="AD23" s="26"/>
    </row>
    <row r="24" spans="1:30" ht="17.399999999999999" x14ac:dyDescent="0.3">
      <c r="A24" s="17" t="s">
        <v>251</v>
      </c>
      <c r="B24" s="30">
        <f>COUNTIFS('Data Feeds'!$AP$2:$AP$143,"Y",'Data Feeds'!$A$2:$A$143,"=195")</f>
        <v>0</v>
      </c>
      <c r="C24" s="30">
        <f>COUNTIFS('Data Feeds'!$AP$2:$AP$143,"Y",'Data Feeds'!$A$2:$A$143,"=196")</f>
        <v>0</v>
      </c>
      <c r="D24" s="30">
        <f>COUNTIFS('Data Feeds'!$AP$2:$AP$143,"Y",'Data Feeds'!$A$2:$A$143,"=197")</f>
        <v>0</v>
      </c>
      <c r="E24" s="30">
        <f t="shared" si="1"/>
        <v>0</v>
      </c>
      <c r="F24" s="31">
        <f t="shared" si="0"/>
        <v>0</v>
      </c>
      <c r="H24" s="53" t="s">
        <v>37</v>
      </c>
      <c r="I24" s="51">
        <v>2</v>
      </c>
      <c r="O24" s="26"/>
      <c r="P24" s="26"/>
      <c r="Q24" s="26"/>
      <c r="R24" s="26"/>
      <c r="S24" s="26"/>
      <c r="T24" s="26"/>
      <c r="U24" s="26"/>
      <c r="V24" s="26"/>
      <c r="W24" s="26"/>
      <c r="X24" s="26"/>
      <c r="Y24" s="26"/>
      <c r="Z24" s="26"/>
      <c r="AA24" s="26"/>
      <c r="AB24" s="26"/>
      <c r="AC24" s="26"/>
      <c r="AD24" s="26"/>
    </row>
    <row r="25" spans="1:30" ht="17.399999999999999" x14ac:dyDescent="0.3">
      <c r="A25" s="17" t="s">
        <v>250</v>
      </c>
      <c r="B25" s="30">
        <f>COUNTIFS('Data Feeds'!$AS$2:$AS$143,"Y",'Data Feeds'!$A$2:$A$143,"=195")</f>
        <v>2</v>
      </c>
      <c r="C25" s="30">
        <f>COUNTIFS('Data Feeds'!$AS$2:$AS$143,"Y",'Data Feeds'!$A$2:$A$143,"=196")</f>
        <v>0</v>
      </c>
      <c r="D25" s="30">
        <f>COUNTIFS('Data Feeds'!$AS$2:$AS$143,"Y",'Data Feeds'!$A$2:$A$143,"=197")</f>
        <v>5</v>
      </c>
      <c r="E25" s="30">
        <f t="shared" si="1"/>
        <v>7</v>
      </c>
      <c r="F25" s="31">
        <f t="shared" si="0"/>
        <v>0.16666666666666666</v>
      </c>
      <c r="H25" s="53" t="s">
        <v>57</v>
      </c>
      <c r="I25" s="51">
        <v>1</v>
      </c>
      <c r="O25" s="26"/>
      <c r="P25" s="26"/>
      <c r="Q25" s="26"/>
      <c r="R25" s="26"/>
      <c r="S25" s="26"/>
      <c r="T25" s="26"/>
      <c r="U25" s="26"/>
      <c r="V25" s="26"/>
      <c r="W25" s="26"/>
      <c r="X25" s="26"/>
      <c r="Y25" s="26"/>
      <c r="Z25" s="26"/>
      <c r="AA25" s="26"/>
      <c r="AB25" s="26"/>
      <c r="AC25" s="26"/>
      <c r="AD25" s="26"/>
    </row>
    <row r="26" spans="1:30" ht="17.399999999999999" x14ac:dyDescent="0.3">
      <c r="A26" s="27" t="s">
        <v>290</v>
      </c>
      <c r="B26" s="30">
        <f>COUNTIFS('Data Feeds'!$AV$2:$AV$143,"Y",'Data Feeds'!$A$2:$A$143,"=195")</f>
        <v>4</v>
      </c>
      <c r="C26" s="30">
        <f>COUNTIFS('Data Feeds'!$AV$2:$AV$143,"Y",'Data Feeds'!$A$2:$A$143,"=196")</f>
        <v>4</v>
      </c>
      <c r="D26" s="30">
        <f>COUNTIFS('Data Feeds'!$AV$2:$AV$143,"Y",'Data Feeds'!$A$2:$A$143,"=197")</f>
        <v>1</v>
      </c>
      <c r="E26" s="30">
        <f t="shared" si="1"/>
        <v>9</v>
      </c>
      <c r="F26" s="31">
        <f t="shared" si="0"/>
        <v>0.21428571428571427</v>
      </c>
      <c r="H26" s="53" t="s">
        <v>153</v>
      </c>
      <c r="I26" s="51">
        <v>1</v>
      </c>
      <c r="O26" s="26"/>
      <c r="P26" s="26"/>
      <c r="Q26" s="26"/>
      <c r="R26" s="26"/>
      <c r="S26" s="26"/>
      <c r="T26" s="26"/>
      <c r="U26" s="26"/>
      <c r="V26" s="26"/>
      <c r="W26" s="26"/>
      <c r="X26" s="26"/>
      <c r="Y26" s="26"/>
      <c r="Z26" s="26"/>
      <c r="AA26" s="26"/>
      <c r="AB26" s="26"/>
      <c r="AC26" s="26"/>
      <c r="AD26" s="26"/>
    </row>
    <row r="27" spans="1:30" ht="17.399999999999999" x14ac:dyDescent="0.3">
      <c r="A27" s="17" t="s">
        <v>249</v>
      </c>
      <c r="B27" s="30">
        <f>COUNTIFS('Data Feeds'!$AY$2:$AY$143,"Y",'Data Feeds'!$A$2:$A$143,"=195")</f>
        <v>4</v>
      </c>
      <c r="C27" s="30">
        <f>COUNTIFS('Data Feeds'!$AY$2:$AY$143,"Y",'Data Feeds'!$A$2:$A$143,"=196")</f>
        <v>4</v>
      </c>
      <c r="D27" s="30">
        <f>COUNTIFS('Data Feeds'!$AY$2:$AY$143,"Y",'Data Feeds'!$A$2:$A$143,"=197")</f>
        <v>3</v>
      </c>
      <c r="E27" s="30">
        <f t="shared" si="1"/>
        <v>11</v>
      </c>
      <c r="F27" s="31">
        <f t="shared" si="0"/>
        <v>0.26190476190476192</v>
      </c>
      <c r="H27" s="53" t="s">
        <v>197</v>
      </c>
      <c r="I27" s="51">
        <v>1</v>
      </c>
      <c r="O27" s="26"/>
      <c r="P27" s="26"/>
      <c r="Q27" s="26"/>
      <c r="R27" s="26"/>
      <c r="S27" s="26"/>
      <c r="T27" s="26"/>
      <c r="U27" s="26"/>
      <c r="V27" s="26"/>
      <c r="W27" s="26"/>
      <c r="X27" s="26"/>
      <c r="Y27" s="26"/>
      <c r="Z27" s="26"/>
      <c r="AA27" s="26"/>
      <c r="AB27" s="26"/>
      <c r="AC27" s="26"/>
      <c r="AD27" s="26"/>
    </row>
    <row r="28" spans="1:30" ht="17.399999999999999" x14ac:dyDescent="0.3">
      <c r="A28" s="17" t="s">
        <v>248</v>
      </c>
      <c r="B28" s="30">
        <f>COUNTIFS('Data Feeds'!$BB$2:$BB$143,"Y",'Data Feeds'!$A$2:$A$143,"=195")</f>
        <v>1</v>
      </c>
      <c r="C28" s="30">
        <f>COUNTIFS('Data Feeds'!$BB$2:$BB$143,"Y",'Data Feeds'!$A$2:$A$143,"=196")</f>
        <v>0</v>
      </c>
      <c r="D28" s="30">
        <f>COUNTIFS('Data Feeds'!$BB$2:$BB$143,"Y",'Data Feeds'!$A$2:$A$143,"=197")</f>
        <v>0</v>
      </c>
      <c r="E28" s="30">
        <f t="shared" si="1"/>
        <v>1</v>
      </c>
      <c r="F28" s="31">
        <f t="shared" si="0"/>
        <v>2.3809523809523808E-2</v>
      </c>
      <c r="H28" s="53" t="s">
        <v>211</v>
      </c>
      <c r="I28" s="51">
        <v>1</v>
      </c>
      <c r="O28" s="26"/>
      <c r="P28" s="26"/>
      <c r="Q28" s="26"/>
      <c r="R28" s="26"/>
      <c r="S28" s="26"/>
      <c r="T28" s="26"/>
      <c r="U28" s="26"/>
      <c r="V28" s="26"/>
      <c r="W28" s="26"/>
      <c r="X28" s="26"/>
      <c r="Y28" s="26"/>
      <c r="Z28" s="26"/>
      <c r="AA28" s="26"/>
      <c r="AB28" s="26"/>
      <c r="AC28" s="26"/>
      <c r="AD28" s="26"/>
    </row>
    <row r="29" spans="1:30" ht="17.399999999999999" x14ac:dyDescent="0.3">
      <c r="A29" s="17" t="s">
        <v>247</v>
      </c>
      <c r="B29" s="30">
        <f>COUNTIFS('Data Feeds'!$BE$2:$BE$143,"Y",'Data Feeds'!$A$2:$A$143,"=195")</f>
        <v>1</v>
      </c>
      <c r="C29" s="30">
        <f>COUNTIFS('Data Feeds'!$BE$2:$BE$143,"Y",'Data Feeds'!$A$2:$A$143,"=196")</f>
        <v>1</v>
      </c>
      <c r="D29" s="30">
        <f>COUNTIFS('Data Feeds'!$BE$2:$BE$143,"Y",'Data Feeds'!$A$2:$A$143,"=197")</f>
        <v>1</v>
      </c>
      <c r="E29" s="30">
        <f t="shared" si="1"/>
        <v>3</v>
      </c>
      <c r="F29" s="31">
        <f t="shared" si="0"/>
        <v>7.1428571428571425E-2</v>
      </c>
      <c r="H29" s="53" t="s">
        <v>76</v>
      </c>
      <c r="I29" s="51">
        <v>1</v>
      </c>
      <c r="O29" s="26"/>
      <c r="P29" s="26"/>
      <c r="Q29" s="26"/>
      <c r="R29" s="26"/>
      <c r="S29" s="26"/>
      <c r="T29" s="26"/>
      <c r="U29" s="26"/>
      <c r="V29" s="26"/>
      <c r="W29" s="26"/>
      <c r="X29" s="26"/>
      <c r="Y29" s="26"/>
      <c r="Z29" s="26"/>
      <c r="AA29" s="26"/>
      <c r="AB29" s="26"/>
      <c r="AC29" s="26"/>
      <c r="AD29" s="26"/>
    </row>
    <row r="30" spans="1:30" ht="17.399999999999999" x14ac:dyDescent="0.3">
      <c r="A30" s="17" t="s">
        <v>246</v>
      </c>
      <c r="B30" s="30">
        <f>COUNTIFS('Data Feeds'!$BH$2:$BH$143,"Y",'Data Feeds'!$A$2:$A$143,"=195")</f>
        <v>1</v>
      </c>
      <c r="C30" s="30">
        <f>COUNTIFS('Data Feeds'!$BH$2:$BH$143,"Y",'Data Feeds'!$A$2:$A$143,"=196")</f>
        <v>0</v>
      </c>
      <c r="D30" s="30">
        <f>COUNTIFS('Data Feeds'!$BH$2:$BH$143,"Y",'Data Feeds'!$A$2:$A$143,"=197")</f>
        <v>0</v>
      </c>
      <c r="E30" s="30">
        <f t="shared" si="1"/>
        <v>1</v>
      </c>
      <c r="F30" s="31">
        <f t="shared" si="0"/>
        <v>2.3809523809523808E-2</v>
      </c>
      <c r="H30" s="53" t="s">
        <v>222</v>
      </c>
      <c r="I30" s="51">
        <v>1</v>
      </c>
      <c r="O30" s="26"/>
      <c r="P30" s="26"/>
      <c r="Q30" s="26"/>
      <c r="R30" s="26"/>
      <c r="S30" s="26"/>
      <c r="T30" s="26"/>
      <c r="U30" s="26"/>
      <c r="V30" s="26"/>
      <c r="W30" s="26"/>
      <c r="X30" s="26"/>
      <c r="Y30" s="26"/>
      <c r="Z30" s="26"/>
      <c r="AA30" s="26"/>
      <c r="AB30" s="26"/>
      <c r="AC30" s="26"/>
      <c r="AD30" s="26"/>
    </row>
    <row r="31" spans="1:30" ht="17.399999999999999" x14ac:dyDescent="0.3">
      <c r="A31" s="17" t="s">
        <v>245</v>
      </c>
      <c r="B31" s="30">
        <f>COUNTIFS('Data Feeds'!$BK$2:$BK$143,"Y",'Data Feeds'!$A$2:$A$143,"=195")</f>
        <v>1</v>
      </c>
      <c r="C31" s="30">
        <f>COUNTIFS('Data Feeds'!$BK$2:$BK$143,"Y",'Data Feeds'!$A$2:$A$143,"=196")</f>
        <v>0</v>
      </c>
      <c r="D31" s="30">
        <f>COUNTIFS('Data Feeds'!$BK$2:$BK$143,"Y",'Data Feeds'!$A$2:$A$143,"=197")</f>
        <v>0</v>
      </c>
      <c r="E31" s="30">
        <f t="shared" si="1"/>
        <v>1</v>
      </c>
      <c r="F31" s="31">
        <f t="shared" si="0"/>
        <v>2.3809523809523808E-2</v>
      </c>
      <c r="H31" s="53" t="s">
        <v>146</v>
      </c>
      <c r="I31" s="51">
        <v>1</v>
      </c>
      <c r="O31" s="26"/>
      <c r="P31" s="26"/>
      <c r="Q31" s="26"/>
      <c r="R31" s="26"/>
      <c r="S31" s="26"/>
      <c r="T31" s="26"/>
      <c r="U31" s="26"/>
      <c r="V31" s="26"/>
      <c r="W31" s="26"/>
      <c r="X31" s="26"/>
      <c r="Y31" s="26"/>
      <c r="Z31" s="26"/>
      <c r="AA31" s="26"/>
      <c r="AB31" s="26"/>
      <c r="AC31" s="26"/>
      <c r="AD31" s="26"/>
    </row>
    <row r="32" spans="1:30" ht="17.399999999999999" x14ac:dyDescent="0.3">
      <c r="A32" s="17" t="s">
        <v>244</v>
      </c>
      <c r="B32" s="30">
        <f>COUNTIFS('Data Feeds'!$BN$2:$BN$143,"Y",'Data Feeds'!$A$2:$A$143,"=195")</f>
        <v>1</v>
      </c>
      <c r="C32" s="30">
        <f>COUNTIFS('Data Feeds'!$BN$2:$BN$143,"Y",'Data Feeds'!$A$2:$A$143,"=196")</f>
        <v>1</v>
      </c>
      <c r="D32" s="30">
        <f>COUNTIFS('Data Feeds'!$BN$2:$BN$143,"Y",'Data Feeds'!$A$2:$A$143,"=197")</f>
        <v>0</v>
      </c>
      <c r="E32" s="30">
        <f t="shared" si="1"/>
        <v>2</v>
      </c>
      <c r="F32" s="31">
        <f t="shared" si="0"/>
        <v>4.7619047619047616E-2</v>
      </c>
      <c r="H32" s="53" t="s">
        <v>127</v>
      </c>
      <c r="I32" s="51">
        <v>1</v>
      </c>
      <c r="O32" s="26"/>
      <c r="P32" s="26"/>
      <c r="Q32" s="26"/>
      <c r="R32" s="26"/>
      <c r="S32" s="26"/>
      <c r="T32" s="26"/>
      <c r="U32" s="26"/>
      <c r="V32" s="26"/>
      <c r="W32" s="26"/>
      <c r="X32" s="26"/>
      <c r="Y32" s="26"/>
      <c r="Z32" s="26"/>
      <c r="AA32" s="26"/>
      <c r="AB32" s="26"/>
      <c r="AC32" s="26"/>
      <c r="AD32" s="26"/>
    </row>
    <row r="33" spans="1:30" ht="17.399999999999999" x14ac:dyDescent="0.3">
      <c r="A33" s="17" t="s">
        <v>275</v>
      </c>
      <c r="B33" s="30">
        <f>COUNTIFS('Data Feeds'!$BQ$2:$BQ$143,"Y",'Data Feeds'!$A$2:$A$143,"=195")</f>
        <v>1</v>
      </c>
      <c r="C33" s="30">
        <f>COUNTIFS('Data Feeds'!$BQ$2:$BQ$143,"Y",'Data Feeds'!$A$2:$A$143,"=196")</f>
        <v>1</v>
      </c>
      <c r="D33" s="30">
        <f>COUNTIFS('Data Feeds'!$BQ$2:$BQ$143,"Y",'Data Feeds'!$A$2:$A$143,"=197")</f>
        <v>0</v>
      </c>
      <c r="E33" s="30">
        <f t="shared" si="1"/>
        <v>2</v>
      </c>
      <c r="F33" s="31">
        <f t="shared" si="0"/>
        <v>4.7619047619047616E-2</v>
      </c>
      <c r="H33" s="53" t="s">
        <v>99</v>
      </c>
      <c r="I33" s="51">
        <v>1</v>
      </c>
      <c r="O33" s="26"/>
      <c r="P33" s="26"/>
      <c r="Q33" s="26"/>
      <c r="R33" s="26"/>
      <c r="S33" s="26"/>
      <c r="T33" s="26"/>
      <c r="U33" s="26"/>
      <c r="V33" s="26"/>
      <c r="W33" s="26"/>
      <c r="X33" s="26"/>
      <c r="Y33" s="26"/>
      <c r="Z33" s="26"/>
      <c r="AA33" s="26"/>
      <c r="AB33" s="26"/>
      <c r="AC33" s="26"/>
      <c r="AD33" s="26"/>
    </row>
    <row r="34" spans="1:30" ht="17.399999999999999" x14ac:dyDescent="0.3">
      <c r="A34" s="27" t="s">
        <v>242</v>
      </c>
      <c r="B34" s="30">
        <f>COUNTIFS('Data Feeds'!$BT$2:$BT$143,"Y",'Data Feeds'!$A$2:$A$143,"=195")</f>
        <v>2</v>
      </c>
      <c r="C34" s="30">
        <f>COUNTIFS('Data Feeds'!$BT$2:$BT$143,"Y",'Data Feeds'!$A$2:$A$143,"=196")</f>
        <v>4</v>
      </c>
      <c r="D34" s="30">
        <f>COUNTIFS('Data Feeds'!$BT$2:$BT$143,"Y",'Data Feeds'!$A$2:$A$143,"=197")</f>
        <v>0</v>
      </c>
      <c r="E34" s="30">
        <f t="shared" si="1"/>
        <v>6</v>
      </c>
      <c r="F34" s="31">
        <f t="shared" si="0"/>
        <v>0.14285714285714285</v>
      </c>
      <c r="H34" s="53" t="s">
        <v>128</v>
      </c>
      <c r="I34" s="51">
        <v>1</v>
      </c>
      <c r="O34" s="26"/>
      <c r="P34" s="26"/>
      <c r="Q34" s="26"/>
      <c r="R34" s="26"/>
      <c r="S34" s="26"/>
      <c r="T34" s="26"/>
      <c r="U34" s="26"/>
      <c r="V34" s="26"/>
      <c r="W34" s="26"/>
      <c r="X34" s="26"/>
      <c r="Y34" s="26"/>
      <c r="Z34" s="26"/>
      <c r="AA34" s="26"/>
      <c r="AB34" s="26"/>
      <c r="AC34" s="26"/>
      <c r="AD34" s="26"/>
    </row>
    <row r="35" spans="1:30" ht="17.399999999999999" x14ac:dyDescent="0.3">
      <c r="A35" s="32"/>
      <c r="B35" s="32"/>
      <c r="C35" s="32"/>
      <c r="D35" s="32"/>
      <c r="E35" s="32"/>
      <c r="F35" s="32"/>
      <c r="H35" s="53" t="s">
        <v>216</v>
      </c>
      <c r="I35" s="51">
        <v>1</v>
      </c>
      <c r="O35" s="26"/>
      <c r="P35" s="26"/>
      <c r="Q35" s="26"/>
      <c r="R35" s="26"/>
      <c r="S35" s="26"/>
      <c r="T35" s="26"/>
      <c r="U35" s="26"/>
      <c r="V35" s="26"/>
      <c r="W35" s="26"/>
      <c r="X35" s="26"/>
      <c r="Y35" s="26"/>
      <c r="Z35" s="26"/>
      <c r="AA35" s="26"/>
      <c r="AB35" s="26"/>
      <c r="AC35" s="26"/>
      <c r="AD35" s="26"/>
    </row>
    <row r="36" spans="1:30" ht="17.399999999999999" x14ac:dyDescent="0.3">
      <c r="A36" s="32"/>
      <c r="B36" s="32"/>
      <c r="C36" s="32"/>
      <c r="D36" s="32"/>
      <c r="E36" s="32"/>
      <c r="F36" s="32"/>
      <c r="H36" s="53" t="s">
        <v>226</v>
      </c>
      <c r="I36" s="51">
        <v>1</v>
      </c>
      <c r="O36" s="26"/>
      <c r="P36" s="26"/>
      <c r="Q36" s="26"/>
      <c r="R36" s="26"/>
      <c r="S36" s="26"/>
      <c r="T36" s="26"/>
      <c r="U36" s="26"/>
      <c r="V36" s="26"/>
      <c r="W36" s="26"/>
      <c r="X36" s="26"/>
      <c r="Y36" s="26"/>
      <c r="Z36" s="26"/>
      <c r="AA36" s="26"/>
      <c r="AB36" s="26"/>
      <c r="AC36" s="26"/>
      <c r="AD36" s="26"/>
    </row>
    <row r="37" spans="1:30" ht="17.399999999999999" x14ac:dyDescent="0.3">
      <c r="A37" s="32"/>
      <c r="B37" s="32"/>
      <c r="C37" s="32"/>
      <c r="D37" s="32"/>
      <c r="E37" s="32"/>
      <c r="F37" s="32"/>
      <c r="H37" s="53" t="s">
        <v>149</v>
      </c>
      <c r="I37" s="51">
        <v>1</v>
      </c>
      <c r="O37" s="26"/>
      <c r="P37" s="26"/>
      <c r="Q37" s="26"/>
      <c r="R37" s="26"/>
      <c r="S37" s="26"/>
      <c r="T37" s="26"/>
      <c r="U37" s="26"/>
      <c r="V37" s="26"/>
      <c r="W37" s="26"/>
      <c r="X37" s="26"/>
      <c r="Y37" s="26"/>
      <c r="Z37" s="26"/>
      <c r="AA37" s="26"/>
      <c r="AB37" s="26"/>
      <c r="AC37" s="26"/>
      <c r="AD37" s="26"/>
    </row>
    <row r="38" spans="1:30" ht="17.399999999999999" x14ac:dyDescent="0.3">
      <c r="A38" s="32"/>
      <c r="B38" s="32"/>
      <c r="C38" s="32"/>
      <c r="D38" s="32"/>
      <c r="E38" s="32"/>
      <c r="F38" s="32"/>
      <c r="H38" s="53" t="s">
        <v>157</v>
      </c>
      <c r="I38" s="51">
        <v>1</v>
      </c>
      <c r="O38" s="26"/>
      <c r="P38" s="26"/>
      <c r="Q38" s="26"/>
      <c r="R38" s="26"/>
      <c r="S38" s="26"/>
      <c r="T38" s="26"/>
      <c r="U38" s="26"/>
      <c r="V38" s="26"/>
      <c r="W38" s="26"/>
      <c r="X38" s="26"/>
      <c r="Y38" s="26"/>
      <c r="Z38" s="26"/>
      <c r="AA38" s="26"/>
      <c r="AB38" s="26"/>
      <c r="AC38" s="26"/>
      <c r="AD38" s="26"/>
    </row>
    <row r="39" spans="1:30" ht="17.399999999999999" x14ac:dyDescent="0.3">
      <c r="A39" s="32"/>
      <c r="B39" s="32"/>
      <c r="C39" s="32"/>
      <c r="D39" s="32"/>
      <c r="E39" s="32"/>
      <c r="F39" s="32"/>
      <c r="H39" s="53" t="s">
        <v>49</v>
      </c>
      <c r="I39" s="51">
        <v>1</v>
      </c>
      <c r="O39" s="26"/>
      <c r="P39" s="26"/>
      <c r="Q39" s="26"/>
      <c r="R39" s="26"/>
      <c r="S39" s="26"/>
      <c r="T39" s="26"/>
      <c r="U39" s="26"/>
      <c r="V39" s="26"/>
      <c r="W39" s="26"/>
      <c r="X39" s="26"/>
      <c r="Y39" s="26"/>
      <c r="Z39" s="26"/>
      <c r="AA39" s="26"/>
      <c r="AB39" s="26"/>
      <c r="AC39" s="26"/>
      <c r="AD39" s="26"/>
    </row>
    <row r="40" spans="1:30" ht="17.399999999999999" x14ac:dyDescent="0.3">
      <c r="A40" s="32"/>
      <c r="B40" s="32"/>
      <c r="C40" s="32"/>
      <c r="D40" s="32"/>
      <c r="E40" s="32"/>
      <c r="F40" s="32"/>
      <c r="H40" s="53" t="s">
        <v>174</v>
      </c>
      <c r="I40" s="51">
        <v>1</v>
      </c>
      <c r="O40" s="26"/>
      <c r="P40" s="26"/>
      <c r="Q40" s="26"/>
      <c r="R40" s="26"/>
      <c r="S40" s="26"/>
      <c r="T40" s="26"/>
      <c r="U40" s="26"/>
      <c r="V40" s="26"/>
      <c r="W40" s="26"/>
      <c r="X40" s="26"/>
      <c r="Y40" s="26"/>
      <c r="Z40" s="26"/>
      <c r="AA40" s="26"/>
      <c r="AB40" s="26"/>
      <c r="AC40" s="26"/>
      <c r="AD40" s="26"/>
    </row>
    <row r="41" spans="1:30" ht="17.399999999999999" x14ac:dyDescent="0.3">
      <c r="A41" s="32"/>
      <c r="B41" s="32"/>
      <c r="C41" s="32"/>
      <c r="D41" s="32"/>
      <c r="E41" s="32"/>
      <c r="F41" s="32"/>
      <c r="H41" s="53" t="s">
        <v>199</v>
      </c>
      <c r="I41" s="51">
        <v>1</v>
      </c>
      <c r="O41" s="26"/>
      <c r="P41" s="26"/>
      <c r="Q41" s="26"/>
      <c r="R41" s="26"/>
      <c r="S41" s="26"/>
      <c r="T41" s="26"/>
      <c r="U41" s="26"/>
      <c r="V41" s="26"/>
      <c r="W41" s="26"/>
      <c r="X41" s="26"/>
      <c r="Y41" s="26"/>
      <c r="Z41" s="26"/>
      <c r="AA41" s="26"/>
      <c r="AB41" s="26"/>
      <c r="AC41" s="26"/>
      <c r="AD41" s="26"/>
    </row>
    <row r="42" spans="1:30" ht="17.399999999999999" x14ac:dyDescent="0.3">
      <c r="A42" s="32"/>
      <c r="B42" s="32"/>
      <c r="C42" s="32"/>
      <c r="D42" s="32"/>
      <c r="E42" s="32"/>
      <c r="F42" s="32"/>
      <c r="H42" s="53" t="s">
        <v>136</v>
      </c>
      <c r="I42" s="51">
        <v>1</v>
      </c>
      <c r="O42" s="26"/>
      <c r="P42" s="26"/>
      <c r="Q42" s="26"/>
      <c r="R42" s="26"/>
      <c r="S42" s="26"/>
      <c r="T42" s="26"/>
      <c r="U42" s="26"/>
      <c r="V42" s="26"/>
      <c r="W42" s="26"/>
      <c r="X42" s="26"/>
      <c r="Y42" s="26"/>
      <c r="Z42" s="26"/>
      <c r="AA42" s="26"/>
      <c r="AB42" s="26"/>
      <c r="AC42" s="26"/>
      <c r="AD42" s="26"/>
    </row>
    <row r="43" spans="1:30" ht="17.399999999999999" x14ac:dyDescent="0.3">
      <c r="A43" s="32"/>
      <c r="B43" s="32"/>
      <c r="C43" s="32"/>
      <c r="D43" s="32"/>
      <c r="E43" s="32"/>
      <c r="F43" s="32"/>
      <c r="H43" s="53" t="s">
        <v>21</v>
      </c>
      <c r="I43" s="51">
        <v>1</v>
      </c>
      <c r="O43" s="26"/>
      <c r="P43" s="26"/>
      <c r="Q43" s="26"/>
      <c r="R43" s="26"/>
      <c r="S43" s="26"/>
      <c r="T43" s="26"/>
      <c r="U43" s="26"/>
      <c r="V43" s="26"/>
      <c r="W43" s="26"/>
      <c r="X43" s="26"/>
      <c r="Y43" s="26"/>
      <c r="Z43" s="26"/>
      <c r="AA43" s="26"/>
      <c r="AB43" s="26"/>
      <c r="AC43" s="26"/>
      <c r="AD43" s="26"/>
    </row>
    <row r="44" spans="1:30" ht="17.399999999999999" x14ac:dyDescent="0.3">
      <c r="A44" s="32"/>
      <c r="B44" s="32"/>
      <c r="C44" s="32"/>
      <c r="D44" s="32"/>
      <c r="E44" s="32"/>
      <c r="F44" s="32"/>
      <c r="H44" s="53" t="s">
        <v>132</v>
      </c>
      <c r="I44" s="51">
        <v>1</v>
      </c>
      <c r="O44" s="26"/>
      <c r="P44" s="26"/>
      <c r="Q44" s="26"/>
      <c r="R44" s="26"/>
      <c r="S44" s="26"/>
      <c r="T44" s="26"/>
      <c r="U44" s="26"/>
      <c r="V44" s="26"/>
      <c r="W44" s="26"/>
      <c r="X44" s="26"/>
      <c r="Y44" s="26"/>
      <c r="Z44" s="26"/>
      <c r="AA44" s="26"/>
      <c r="AB44" s="26"/>
      <c r="AC44" s="26"/>
      <c r="AD44" s="26"/>
    </row>
    <row r="45" spans="1:30" ht="17.399999999999999" x14ac:dyDescent="0.3">
      <c r="A45" s="32"/>
      <c r="B45" s="32"/>
      <c r="C45" s="32"/>
      <c r="D45" s="32"/>
      <c r="E45" s="32"/>
      <c r="F45" s="32"/>
      <c r="H45" s="53" t="s">
        <v>119</v>
      </c>
      <c r="I45" s="51">
        <v>1</v>
      </c>
      <c r="O45" s="26"/>
      <c r="P45" s="26"/>
      <c r="Q45" s="26"/>
      <c r="R45" s="26"/>
      <c r="S45" s="26"/>
      <c r="T45" s="26"/>
      <c r="U45" s="26"/>
      <c r="V45" s="26"/>
      <c r="W45" s="26"/>
      <c r="X45" s="26"/>
      <c r="Y45" s="26"/>
      <c r="Z45" s="26"/>
      <c r="AA45" s="26"/>
      <c r="AB45" s="26"/>
      <c r="AC45" s="26"/>
      <c r="AD45" s="26"/>
    </row>
    <row r="46" spans="1:30" ht="17.399999999999999" x14ac:dyDescent="0.3">
      <c r="A46" s="32"/>
      <c r="B46" s="32"/>
      <c r="C46" s="32"/>
      <c r="D46" s="32"/>
      <c r="E46" s="32"/>
      <c r="F46" s="32"/>
      <c r="H46" s="53" t="s">
        <v>241</v>
      </c>
      <c r="I46" s="51">
        <v>1</v>
      </c>
      <c r="O46" s="26"/>
      <c r="P46" s="26"/>
      <c r="Q46" s="26"/>
      <c r="R46" s="26"/>
      <c r="S46" s="26"/>
      <c r="T46" s="26"/>
      <c r="U46" s="26"/>
      <c r="V46" s="26"/>
      <c r="W46" s="26"/>
      <c r="X46" s="26"/>
      <c r="Y46" s="26"/>
      <c r="Z46" s="26"/>
      <c r="AA46" s="26"/>
      <c r="AB46" s="26"/>
      <c r="AC46" s="26"/>
      <c r="AD46" s="26"/>
    </row>
    <row r="47" spans="1:30" ht="17.399999999999999" x14ac:dyDescent="0.3">
      <c r="A47" s="32"/>
      <c r="B47" s="32"/>
      <c r="C47" s="32"/>
      <c r="D47" s="32"/>
      <c r="E47" s="32"/>
      <c r="F47" s="32"/>
      <c r="H47" s="53" t="s">
        <v>141</v>
      </c>
      <c r="I47" s="51">
        <v>1</v>
      </c>
      <c r="O47" s="26"/>
      <c r="P47" s="26"/>
      <c r="Q47" s="26"/>
      <c r="R47" s="26"/>
      <c r="S47" s="26"/>
      <c r="T47" s="26"/>
      <c r="U47" s="26"/>
      <c r="V47" s="26"/>
      <c r="W47" s="26"/>
      <c r="X47" s="26"/>
      <c r="Y47" s="26"/>
      <c r="Z47" s="26"/>
      <c r="AA47" s="26"/>
      <c r="AB47" s="26"/>
      <c r="AC47" s="26"/>
      <c r="AD47" s="26"/>
    </row>
    <row r="48" spans="1:30" ht="17.399999999999999" x14ac:dyDescent="0.3">
      <c r="A48" s="32"/>
      <c r="B48" s="32"/>
      <c r="C48" s="32"/>
      <c r="D48" s="32"/>
      <c r="E48" s="32"/>
      <c r="F48" s="32"/>
      <c r="H48" s="53" t="s">
        <v>175</v>
      </c>
      <c r="I48" s="51">
        <v>0</v>
      </c>
      <c r="O48" s="26"/>
      <c r="P48" s="26"/>
      <c r="Q48" s="26"/>
      <c r="R48" s="26"/>
      <c r="S48" s="26"/>
      <c r="T48" s="26"/>
      <c r="U48" s="26"/>
      <c r="V48" s="26"/>
      <c r="W48" s="26"/>
      <c r="X48" s="26"/>
      <c r="Y48" s="26"/>
      <c r="Z48" s="26"/>
      <c r="AA48" s="26"/>
      <c r="AB48" s="26"/>
      <c r="AC48" s="26"/>
      <c r="AD48" s="26"/>
    </row>
    <row r="49" spans="1:30" ht="17.399999999999999" x14ac:dyDescent="0.3">
      <c r="A49" s="32"/>
      <c r="B49" s="32"/>
      <c r="C49" s="32"/>
      <c r="D49" s="32"/>
      <c r="E49" s="32"/>
      <c r="F49" s="32"/>
      <c r="G49" s="25"/>
      <c r="H49" s="52" t="s">
        <v>272</v>
      </c>
      <c r="I49" s="51">
        <v>84</v>
      </c>
      <c r="O49" s="26"/>
      <c r="P49" s="26"/>
      <c r="Q49" s="26"/>
      <c r="R49" s="26"/>
      <c r="S49" s="26"/>
      <c r="T49" s="26"/>
      <c r="U49" s="26"/>
      <c r="V49" s="26"/>
      <c r="W49" s="26"/>
      <c r="X49" s="26"/>
      <c r="Y49" s="26"/>
      <c r="Z49" s="26"/>
      <c r="AA49" s="26"/>
      <c r="AB49" s="26"/>
      <c r="AC49" s="26"/>
      <c r="AD49" s="26"/>
    </row>
    <row r="50" spans="1:30" ht="17.399999999999999" x14ac:dyDescent="0.3">
      <c r="A50" s="32"/>
      <c r="B50" s="32"/>
      <c r="C50" s="32"/>
      <c r="D50" s="32"/>
      <c r="E50" s="32"/>
      <c r="F50" s="32"/>
      <c r="G50" s="25"/>
      <c r="O50" s="26"/>
      <c r="P50" s="26"/>
      <c r="Q50" s="26"/>
      <c r="R50" s="26"/>
      <c r="S50" s="26"/>
      <c r="T50" s="26"/>
      <c r="U50" s="26"/>
      <c r="V50" s="26"/>
      <c r="W50" s="26"/>
      <c r="X50" s="26"/>
      <c r="Y50" s="26"/>
      <c r="Z50" s="26"/>
      <c r="AA50" s="26"/>
      <c r="AB50" s="26"/>
      <c r="AC50" s="26"/>
      <c r="AD50" s="26"/>
    </row>
    <row r="51" spans="1:30" ht="17.399999999999999" x14ac:dyDescent="0.3">
      <c r="A51" s="32"/>
      <c r="B51" s="32"/>
      <c r="C51" s="32"/>
      <c r="D51" s="32"/>
      <c r="E51" s="32"/>
      <c r="F51" s="32"/>
      <c r="G51" s="25"/>
      <c r="J51" s="26"/>
      <c r="K51" s="26"/>
      <c r="L51" s="26"/>
      <c r="O51" s="26"/>
      <c r="P51" s="26"/>
      <c r="Q51" s="26"/>
      <c r="R51" s="26"/>
      <c r="S51" s="26"/>
      <c r="T51" s="26"/>
      <c r="U51" s="26"/>
      <c r="V51" s="26"/>
      <c r="W51" s="26"/>
      <c r="X51" s="26"/>
      <c r="Y51" s="26"/>
      <c r="Z51" s="26"/>
      <c r="AA51" s="26"/>
      <c r="AB51" s="26"/>
      <c r="AC51" s="26"/>
      <c r="AD51" s="26"/>
    </row>
    <row r="52" spans="1:30" ht="17.399999999999999" x14ac:dyDescent="0.3">
      <c r="A52" s="32"/>
      <c r="B52" s="32"/>
      <c r="C52" s="32"/>
      <c r="D52" s="32"/>
      <c r="E52" s="32"/>
      <c r="F52" s="32"/>
      <c r="G52" s="25"/>
      <c r="J52" s="26"/>
      <c r="K52" s="26"/>
      <c r="L52" s="26"/>
      <c r="O52" s="26"/>
      <c r="P52" s="26"/>
      <c r="Q52" s="26"/>
      <c r="R52" s="26"/>
      <c r="S52" s="26"/>
      <c r="T52" s="26"/>
      <c r="U52" s="26"/>
      <c r="V52" s="26"/>
      <c r="W52" s="26"/>
      <c r="X52" s="26"/>
      <c r="Y52" s="26"/>
      <c r="Z52" s="26"/>
      <c r="AA52" s="26"/>
      <c r="AB52" s="26"/>
      <c r="AC52" s="26"/>
      <c r="AD52" s="26"/>
    </row>
    <row r="53" spans="1:30" ht="17.399999999999999" x14ac:dyDescent="0.3">
      <c r="A53" s="32"/>
      <c r="B53" s="32"/>
      <c r="C53" s="32"/>
      <c r="D53" s="32"/>
      <c r="E53" s="32"/>
      <c r="F53" s="32"/>
      <c r="G53" s="25"/>
      <c r="J53" s="26"/>
      <c r="K53" s="26"/>
      <c r="L53" s="26"/>
      <c r="O53" s="26"/>
      <c r="P53" s="26"/>
      <c r="Q53" s="26"/>
      <c r="R53" s="26"/>
      <c r="S53" s="26"/>
      <c r="T53" s="26"/>
      <c r="U53" s="26"/>
      <c r="V53" s="26"/>
      <c r="W53" s="26"/>
      <c r="X53" s="26"/>
      <c r="Y53" s="26"/>
      <c r="Z53" s="26"/>
      <c r="AA53" s="26"/>
      <c r="AB53" s="26"/>
      <c r="AC53" s="26"/>
      <c r="AD53" s="26"/>
    </row>
    <row r="54" spans="1:30" ht="17.399999999999999" x14ac:dyDescent="0.3">
      <c r="A54" s="32"/>
      <c r="B54" s="32"/>
      <c r="C54" s="32"/>
      <c r="D54" s="32"/>
      <c r="E54" s="32"/>
      <c r="F54" s="32"/>
      <c r="G54" s="25"/>
      <c r="J54" s="26"/>
      <c r="K54" s="26"/>
      <c r="L54" s="26"/>
      <c r="O54" s="26"/>
      <c r="P54" s="26"/>
      <c r="Q54" s="26"/>
      <c r="R54" s="26"/>
      <c r="S54" s="26"/>
      <c r="T54" s="26"/>
      <c r="U54" s="26"/>
      <c r="V54" s="26"/>
      <c r="W54" s="26"/>
      <c r="X54" s="26"/>
      <c r="Y54" s="26"/>
      <c r="Z54" s="26"/>
      <c r="AA54" s="26"/>
      <c r="AB54" s="26"/>
      <c r="AC54" s="26"/>
      <c r="AD54" s="26"/>
    </row>
    <row r="55" spans="1:30" x14ac:dyDescent="0.3">
      <c r="A55" s="32"/>
      <c r="B55" s="32"/>
      <c r="C55" s="32"/>
      <c r="D55" s="32"/>
      <c r="E55" s="32"/>
      <c r="F55" s="32"/>
      <c r="G55" s="25"/>
    </row>
    <row r="56" spans="1:30" x14ac:dyDescent="0.3">
      <c r="A56" s="32"/>
      <c r="B56" s="32"/>
      <c r="C56" s="32"/>
      <c r="D56" s="32"/>
      <c r="E56" s="32"/>
      <c r="F56" s="32"/>
      <c r="G56" s="25"/>
    </row>
    <row r="57" spans="1:30" x14ac:dyDescent="0.3">
      <c r="A57" s="32"/>
      <c r="B57" s="32"/>
      <c r="C57" s="32"/>
      <c r="D57" s="32"/>
      <c r="E57" s="32"/>
      <c r="F57" s="32"/>
      <c r="G57" s="25"/>
    </row>
    <row r="58" spans="1:30" x14ac:dyDescent="0.3">
      <c r="A58" s="32"/>
      <c r="B58" s="32"/>
      <c r="C58" s="32"/>
      <c r="D58" s="32"/>
      <c r="E58" s="32"/>
      <c r="F58" s="32"/>
      <c r="G58" s="25"/>
    </row>
    <row r="59" spans="1:30" x14ac:dyDescent="0.3">
      <c r="A59" s="32"/>
      <c r="B59" s="32"/>
      <c r="C59" s="32"/>
      <c r="D59" s="32"/>
      <c r="E59" s="32"/>
      <c r="F59" s="32"/>
      <c r="G59" s="25"/>
    </row>
    <row r="60" spans="1:30" x14ac:dyDescent="0.3">
      <c r="A60" s="32"/>
      <c r="B60" s="32"/>
      <c r="C60" s="32"/>
      <c r="D60" s="32"/>
      <c r="E60" s="32"/>
      <c r="F60" s="32"/>
      <c r="G60" s="25"/>
    </row>
    <row r="61" spans="1:30" x14ac:dyDescent="0.3">
      <c r="A61" s="32"/>
      <c r="B61" s="32"/>
      <c r="C61" s="32"/>
      <c r="D61" s="32"/>
      <c r="E61" s="32"/>
      <c r="F61" s="32"/>
      <c r="G61" s="25"/>
    </row>
    <row r="62" spans="1:30" x14ac:dyDescent="0.3">
      <c r="A62" s="32"/>
      <c r="B62" s="32"/>
      <c r="C62" s="32"/>
      <c r="D62" s="32"/>
      <c r="E62" s="32"/>
      <c r="F62" s="32"/>
      <c r="G62" s="25"/>
    </row>
    <row r="63" spans="1:30" x14ac:dyDescent="0.3">
      <c r="A63" s="32"/>
      <c r="B63" s="32"/>
      <c r="C63" s="32"/>
      <c r="D63" s="32"/>
      <c r="E63" s="32"/>
      <c r="F63" s="32"/>
      <c r="G63" s="25"/>
    </row>
    <row r="64" spans="1:30" x14ac:dyDescent="0.3">
      <c r="A64" s="32"/>
      <c r="B64" s="32"/>
      <c r="C64" s="32"/>
      <c r="D64" s="32"/>
      <c r="E64" s="32"/>
      <c r="F64" s="32"/>
      <c r="G64" s="25"/>
    </row>
    <row r="65" spans="1:7" x14ac:dyDescent="0.3">
      <c r="A65" s="32"/>
      <c r="B65" s="32"/>
      <c r="C65" s="32"/>
      <c r="D65" s="32"/>
      <c r="E65" s="32"/>
      <c r="F65" s="32"/>
      <c r="G65" s="25"/>
    </row>
    <row r="66" spans="1:7" x14ac:dyDescent="0.3">
      <c r="A66" s="32"/>
      <c r="B66" s="32"/>
      <c r="C66" s="32"/>
      <c r="D66" s="32"/>
      <c r="E66" s="32"/>
      <c r="F66" s="32"/>
      <c r="G66" s="25"/>
    </row>
    <row r="67" spans="1:7" x14ac:dyDescent="0.3">
      <c r="A67" s="32"/>
      <c r="B67" s="32"/>
      <c r="C67" s="32"/>
      <c r="D67" s="32"/>
      <c r="E67" s="32"/>
      <c r="F67" s="32"/>
      <c r="G67" s="25"/>
    </row>
    <row r="68" spans="1:7" x14ac:dyDescent="0.3">
      <c r="A68" s="32"/>
      <c r="B68" s="32"/>
      <c r="C68" s="32"/>
      <c r="D68" s="32"/>
      <c r="E68" s="32"/>
      <c r="F68" s="32"/>
      <c r="G68" s="25"/>
    </row>
    <row r="69" spans="1:7" x14ac:dyDescent="0.3">
      <c r="A69" s="32"/>
      <c r="B69" s="32"/>
      <c r="C69" s="32"/>
      <c r="D69" s="32"/>
      <c r="E69" s="32"/>
      <c r="F69" s="32"/>
      <c r="G69" s="25"/>
    </row>
    <row r="70" spans="1:7" x14ac:dyDescent="0.3">
      <c r="A70" s="32"/>
      <c r="B70" s="32"/>
      <c r="C70" s="32"/>
      <c r="D70" s="32"/>
      <c r="E70" s="32"/>
      <c r="F70" s="32"/>
      <c r="G70" s="25"/>
    </row>
    <row r="71" spans="1:7" x14ac:dyDescent="0.3">
      <c r="A71" s="25"/>
      <c r="B71" s="25"/>
      <c r="C71" s="25"/>
      <c r="D71" s="25"/>
      <c r="E71" s="25"/>
      <c r="F71" s="25"/>
      <c r="G71" s="25"/>
    </row>
    <row r="72" spans="1:7" x14ac:dyDescent="0.3">
      <c r="A72" s="25"/>
      <c r="B72" s="25"/>
      <c r="C72" s="25"/>
      <c r="D72" s="25"/>
      <c r="E72" s="25"/>
      <c r="F72" s="25"/>
      <c r="G72" s="25"/>
    </row>
    <row r="73" spans="1:7" x14ac:dyDescent="0.3">
      <c r="A73" s="25"/>
      <c r="B73" s="25"/>
      <c r="C73" s="25"/>
      <c r="D73" s="25"/>
      <c r="E73" s="25"/>
      <c r="F73" s="25"/>
      <c r="G73" s="25"/>
    </row>
    <row r="74" spans="1:7" x14ac:dyDescent="0.3">
      <c r="A74" s="25"/>
      <c r="B74" s="25"/>
      <c r="C74" s="25"/>
      <c r="D74" s="25"/>
      <c r="E74" s="25"/>
      <c r="F74" s="25"/>
      <c r="G74" s="25"/>
    </row>
    <row r="75" spans="1:7" x14ac:dyDescent="0.3">
      <c r="A75" s="25"/>
      <c r="B75" s="25"/>
      <c r="C75" s="25"/>
      <c r="D75" s="25"/>
      <c r="E75" s="25"/>
      <c r="F75" s="25"/>
      <c r="G75" s="25"/>
    </row>
    <row r="76" spans="1:7" x14ac:dyDescent="0.3">
      <c r="A76" s="25"/>
      <c r="B76" s="25"/>
      <c r="C76" s="25"/>
      <c r="D76" s="25"/>
      <c r="E76" s="25"/>
      <c r="F76" s="25"/>
      <c r="G76" s="25"/>
    </row>
    <row r="77" spans="1:7" x14ac:dyDescent="0.3">
      <c r="A77" s="25"/>
      <c r="B77" s="25"/>
      <c r="C77" s="25"/>
      <c r="D77" s="25"/>
      <c r="E77" s="25"/>
      <c r="F77" s="25"/>
      <c r="G77" s="25"/>
    </row>
    <row r="78" spans="1:7" x14ac:dyDescent="0.3">
      <c r="A78" s="25"/>
      <c r="B78" s="25"/>
      <c r="C78" s="25"/>
      <c r="D78" s="25"/>
      <c r="E78" s="25"/>
      <c r="F78" s="25"/>
      <c r="G78" s="25"/>
    </row>
    <row r="79" spans="1:7" x14ac:dyDescent="0.3">
      <c r="A79" s="25"/>
      <c r="B79" s="25"/>
      <c r="C79" s="25"/>
      <c r="D79" s="25"/>
      <c r="E79" s="25"/>
      <c r="F79" s="25"/>
      <c r="G79" s="25"/>
    </row>
    <row r="80" spans="1:7" x14ac:dyDescent="0.3">
      <c r="A80" s="25"/>
      <c r="B80" s="25"/>
      <c r="C80" s="25"/>
      <c r="D80" s="25"/>
      <c r="E80" s="25"/>
      <c r="F80" s="25"/>
      <c r="G80" s="25"/>
    </row>
    <row r="81" spans="1:7" x14ac:dyDescent="0.3">
      <c r="A81" s="25"/>
      <c r="B81" s="25"/>
      <c r="C81" s="25"/>
      <c r="D81" s="25"/>
      <c r="E81" s="25"/>
      <c r="F81" s="25"/>
      <c r="G81" s="25"/>
    </row>
    <row r="82" spans="1:7" x14ac:dyDescent="0.3">
      <c r="A82" s="25"/>
      <c r="B82" s="25"/>
      <c r="C82" s="25"/>
      <c r="D82" s="25"/>
      <c r="E82" s="25"/>
      <c r="F82" s="25"/>
      <c r="G82" s="25"/>
    </row>
    <row r="83" spans="1:7" x14ac:dyDescent="0.3">
      <c r="A83" s="25"/>
      <c r="B83" s="25"/>
      <c r="C83" s="25"/>
      <c r="D83" s="25"/>
      <c r="E83" s="25"/>
      <c r="F83" s="25"/>
      <c r="G83" s="25"/>
    </row>
    <row r="84" spans="1:7" x14ac:dyDescent="0.3">
      <c r="A84" s="25"/>
      <c r="B84" s="25"/>
      <c r="C84" s="25"/>
      <c r="D84" s="25"/>
      <c r="E84" s="25"/>
      <c r="F84" s="25"/>
      <c r="G84" s="25"/>
    </row>
    <row r="85" spans="1:7" x14ac:dyDescent="0.3">
      <c r="A85" s="25"/>
      <c r="B85" s="25"/>
      <c r="C85" s="25"/>
      <c r="D85" s="25"/>
      <c r="E85" s="25"/>
      <c r="F85" s="25"/>
      <c r="G85" s="25"/>
    </row>
    <row r="86" spans="1:7" x14ac:dyDescent="0.3">
      <c r="A86" s="25"/>
      <c r="B86" s="25"/>
      <c r="C86" s="25"/>
      <c r="D86" s="25"/>
      <c r="E86" s="25"/>
      <c r="F86" s="25"/>
      <c r="G86" s="25"/>
    </row>
  </sheetData>
  <mergeCells count="2">
    <mergeCell ref="B1:H2"/>
    <mergeCell ref="A10:D11"/>
  </mergeCells>
  <conditionalFormatting sqref="F13:F34">
    <cfRule type="dataBar" priority="1">
      <dataBar>
        <cfvo type="min"/>
        <cfvo type="max"/>
        <color rgb="FF63C384"/>
      </dataBar>
      <extLst>
        <ext xmlns:x14="http://schemas.microsoft.com/office/spreadsheetml/2009/9/main" uri="{B025F937-C7B1-47D3-B67F-A62EFF666E3E}">
          <x14:id>{E1E0EEB3-3CDB-45B9-B2AD-7FFDE9D1DCD1}</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E1E0EEB3-3CDB-45B9-B2AD-7FFDE9D1DCD1}">
            <x14:dataBar minLength="0" maxLength="100" border="1" negativeBarBorderColorSameAsPositive="0">
              <x14:cfvo type="autoMin"/>
              <x14:cfvo type="autoMax"/>
              <x14:borderColor rgb="FF63C384"/>
              <x14:negativeFillColor rgb="FFFF0000"/>
              <x14:negativeBorderColor rgb="FFFF0000"/>
              <x14:axisColor rgb="FF000000"/>
            </x14:dataBar>
          </x14:cfRule>
          <xm:sqref>F13:F34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BZ148"/>
  <sheetViews>
    <sheetView topLeftCell="BD1" workbookViewId="0">
      <selection activeCell="BZ3" sqref="BZ3"/>
    </sheetView>
  </sheetViews>
  <sheetFormatPr defaultRowHeight="14.4" x14ac:dyDescent="0.3"/>
  <cols>
    <col min="1" max="1" width="14.6640625" style="1" bestFit="1" customWidth="1"/>
    <col min="2" max="2" width="14.6640625" style="39" customWidth="1"/>
    <col min="3" max="3" width="15.77734375" bestFit="1" customWidth="1"/>
    <col min="4" max="4" width="50.88671875" bestFit="1" customWidth="1"/>
    <col min="5" max="5" width="28.88671875" bestFit="1" customWidth="1"/>
    <col min="6" max="6" width="27.5546875" bestFit="1" customWidth="1"/>
    <col min="7" max="7" width="34.77734375" bestFit="1" customWidth="1"/>
    <col min="8" max="8" width="83.33203125" customWidth="1"/>
    <col min="9" max="9" width="8.88671875" customWidth="1"/>
    <col min="10" max="10" width="14.5546875" customWidth="1"/>
    <col min="11" max="11" width="9.21875" customWidth="1"/>
    <col min="12" max="13" width="8.88671875" customWidth="1"/>
    <col min="14" max="14" width="9.21875" customWidth="1"/>
    <col min="15" max="74" width="8.88671875" customWidth="1"/>
  </cols>
  <sheetData>
    <row r="1" spans="1:76" ht="21.6" x14ac:dyDescent="0.3">
      <c r="A1" s="37">
        <f ca="1">NOW()</f>
        <v>42599.538711226851</v>
      </c>
      <c r="B1" s="38"/>
      <c r="C1" s="43" t="s">
        <v>295</v>
      </c>
      <c r="D1" s="44"/>
      <c r="E1" s="44"/>
      <c r="F1" s="44"/>
      <c r="G1" s="44"/>
      <c r="H1" s="45"/>
      <c r="I1" s="46" t="s">
        <v>296</v>
      </c>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t="s">
        <v>290</v>
      </c>
      <c r="AK1" s="46"/>
      <c r="AL1" s="46"/>
      <c r="AM1" s="46"/>
      <c r="AN1" s="46"/>
      <c r="AO1" s="46"/>
      <c r="AP1" s="46"/>
      <c r="AQ1" s="46"/>
      <c r="AR1" s="46"/>
      <c r="AS1" s="46"/>
      <c r="AT1" s="46"/>
      <c r="AU1" s="46"/>
      <c r="AV1" s="46"/>
      <c r="AW1" s="46"/>
      <c r="AX1" s="46"/>
      <c r="AY1" s="47" t="s">
        <v>297</v>
      </c>
      <c r="AZ1" s="48"/>
      <c r="BA1" s="48"/>
      <c r="BB1" s="48"/>
      <c r="BC1" s="48"/>
      <c r="BD1" s="48"/>
      <c r="BE1" s="48"/>
      <c r="BF1" s="48"/>
      <c r="BG1" s="48"/>
      <c r="BH1" s="48"/>
      <c r="BI1" s="48"/>
      <c r="BJ1" s="48"/>
      <c r="BK1" s="48"/>
      <c r="BL1" s="48"/>
      <c r="BM1" s="48"/>
      <c r="BN1" s="48"/>
      <c r="BO1" s="48"/>
      <c r="BP1" s="48"/>
      <c r="BQ1" s="48"/>
      <c r="BR1" s="48"/>
      <c r="BS1" s="48"/>
      <c r="BT1" s="48"/>
      <c r="BU1" s="48"/>
      <c r="BV1" s="48"/>
      <c r="BW1" s="48"/>
      <c r="BX1" s="48"/>
    </row>
    <row r="2" spans="1:76" ht="14.4" customHeight="1" x14ac:dyDescent="0.3">
      <c r="A2" s="15" t="s">
        <v>269</v>
      </c>
      <c r="B2" s="15" t="s">
        <v>301</v>
      </c>
      <c r="C2" s="15" t="s">
        <v>268</v>
      </c>
      <c r="D2" s="15" t="s">
        <v>267</v>
      </c>
      <c r="E2" s="15" t="s">
        <v>266</v>
      </c>
      <c r="F2" s="15" t="s">
        <v>265</v>
      </c>
      <c r="G2" s="15" t="s">
        <v>264</v>
      </c>
      <c r="H2" s="15" t="s">
        <v>263</v>
      </c>
      <c r="I2" s="16" t="s">
        <v>262</v>
      </c>
      <c r="J2" s="16" t="str">
        <f>I2&amp;1</f>
        <v>Events (EVN)1</v>
      </c>
      <c r="K2" s="16" t="s">
        <v>289</v>
      </c>
      <c r="L2" s="16" t="s">
        <v>261</v>
      </c>
      <c r="M2" s="16" t="str">
        <f>L2&amp;1</f>
        <v>Patient Info (PID)1</v>
      </c>
      <c r="N2" s="16" t="s">
        <v>289</v>
      </c>
      <c r="O2" s="16" t="s">
        <v>260</v>
      </c>
      <c r="P2" s="16" t="str">
        <f>O2&amp;1</f>
        <v>Guarantors (GT)1</v>
      </c>
      <c r="Q2" s="16" t="s">
        <v>289</v>
      </c>
      <c r="R2" s="16" t="s">
        <v>259</v>
      </c>
      <c r="S2" s="16" t="str">
        <f>R2&amp;1</f>
        <v>Insurance (IN)1</v>
      </c>
      <c r="T2" s="16" t="s">
        <v>289</v>
      </c>
      <c r="U2" s="16" t="s">
        <v>258</v>
      </c>
      <c r="V2" s="16" t="str">
        <f>U2&amp;1</f>
        <v>Diagnosis (DG)1</v>
      </c>
      <c r="W2" s="16" t="s">
        <v>289</v>
      </c>
      <c r="X2" s="16" t="s">
        <v>257</v>
      </c>
      <c r="Y2" s="16" t="str">
        <f>X2&amp;1</f>
        <v>Procedures (PR)1</v>
      </c>
      <c r="Z2" s="16" t="s">
        <v>289</v>
      </c>
      <c r="AA2" s="16" t="s">
        <v>256</v>
      </c>
      <c r="AB2" s="16" t="str">
        <f>AA2&amp;1</f>
        <v>Allergies (AL) 1</v>
      </c>
      <c r="AC2" s="16" t="s">
        <v>289</v>
      </c>
      <c r="AD2" s="16" t="s">
        <v>255</v>
      </c>
      <c r="AE2" s="16" t="str">
        <f>AD2&amp;1</f>
        <v>Observations (OBX)1</v>
      </c>
      <c r="AF2" s="16" t="s">
        <v>289</v>
      </c>
      <c r="AG2" s="16" t="s">
        <v>254</v>
      </c>
      <c r="AH2" s="16" t="str">
        <f>AG2&amp;1</f>
        <v>Contacts (NK1)1</v>
      </c>
      <c r="AI2" s="16" t="s">
        <v>289</v>
      </c>
      <c r="AJ2" s="16" t="s">
        <v>253</v>
      </c>
      <c r="AK2" s="16" t="str">
        <f>AJ2&amp;1</f>
        <v>Path1</v>
      </c>
      <c r="AL2" s="16" t="s">
        <v>289</v>
      </c>
      <c r="AM2" s="16" t="s">
        <v>252</v>
      </c>
      <c r="AN2" s="16" t="str">
        <f>AM2&amp;1</f>
        <v>MicroBiology1</v>
      </c>
      <c r="AO2" s="16" t="s">
        <v>289</v>
      </c>
      <c r="AP2" s="16" t="s">
        <v>251</v>
      </c>
      <c r="AQ2" s="16" t="str">
        <f>AP2&amp;1</f>
        <v>Blood Bank1</v>
      </c>
      <c r="AR2" s="16" t="s">
        <v>289</v>
      </c>
      <c r="AS2" s="16" t="s">
        <v>250</v>
      </c>
      <c r="AT2" s="16" t="str">
        <f>AS2&amp;1</f>
        <v>Gen Lab.1</v>
      </c>
      <c r="AU2" s="16" t="s">
        <v>289</v>
      </c>
      <c r="AV2" s="16" t="s">
        <v>290</v>
      </c>
      <c r="AW2" s="16" t="str">
        <f>AV2&amp;1</f>
        <v>LAB1</v>
      </c>
      <c r="AX2" s="16" t="s">
        <v>289</v>
      </c>
      <c r="AY2" s="16" t="s">
        <v>249</v>
      </c>
      <c r="AZ2" s="16" t="str">
        <f>AY2&amp;1</f>
        <v>Rad1</v>
      </c>
      <c r="BA2" s="16" t="s">
        <v>289</v>
      </c>
      <c r="BB2" s="16" t="s">
        <v>248</v>
      </c>
      <c r="BC2" s="16" t="str">
        <f>BB2&amp;1</f>
        <v>Discharge Summaries1</v>
      </c>
      <c r="BD2" s="16" t="s">
        <v>289</v>
      </c>
      <c r="BE2" s="16" t="s">
        <v>247</v>
      </c>
      <c r="BF2" s="16" t="str">
        <f>BE2&amp;1</f>
        <v>Emergency Room notes1</v>
      </c>
      <c r="BG2" s="16" t="s">
        <v>289</v>
      </c>
      <c r="BH2" s="16" t="s">
        <v>246</v>
      </c>
      <c r="BI2" s="16" t="str">
        <f>BH2&amp;1</f>
        <v>Cardiology1</v>
      </c>
      <c r="BJ2" s="16" t="s">
        <v>289</v>
      </c>
      <c r="BK2" s="16" t="s">
        <v>245</v>
      </c>
      <c r="BL2" s="16" t="str">
        <f>BK2&amp;1</f>
        <v>H&amp;P1</v>
      </c>
      <c r="BM2" s="16" t="s">
        <v>289</v>
      </c>
      <c r="BN2" s="16" t="s">
        <v>244</v>
      </c>
      <c r="BO2" s="16" t="str">
        <f>BN2&amp;1</f>
        <v>Op RPTS1</v>
      </c>
      <c r="BP2" s="16" t="s">
        <v>289</v>
      </c>
      <c r="BQ2" s="16" t="s">
        <v>243</v>
      </c>
      <c r="BR2" s="16" t="str">
        <f>BQ2&amp;1</f>
        <v>Other (consults)1</v>
      </c>
      <c r="BS2" s="16" t="s">
        <v>289</v>
      </c>
      <c r="BT2" s="16" t="s">
        <v>242</v>
      </c>
      <c r="BU2" s="16" t="str">
        <f>BT2&amp;1</f>
        <v>TRAN1</v>
      </c>
      <c r="BV2" s="36" t="s">
        <v>289</v>
      </c>
      <c r="BW2" s="36" t="s">
        <v>337</v>
      </c>
      <c r="BX2" s="36" t="s">
        <v>338</v>
      </c>
    </row>
    <row r="3" spans="1:76" x14ac:dyDescent="0.3">
      <c r="A3" s="1">
        <v>197</v>
      </c>
      <c r="B3" s="1" t="s">
        <v>307</v>
      </c>
      <c r="C3" s="4" t="s">
        <v>8</v>
      </c>
      <c r="D3" s="6" t="s">
        <v>241</v>
      </c>
      <c r="E3" s="6">
        <v>1</v>
      </c>
      <c r="F3" s="6" t="s">
        <v>145</v>
      </c>
      <c r="G3" s="6" t="s">
        <v>280</v>
      </c>
      <c r="H3" s="7" t="s">
        <v>240</v>
      </c>
      <c r="I3" s="1" t="s">
        <v>2</v>
      </c>
      <c r="J3" s="1" t="s">
        <v>3</v>
      </c>
      <c r="K3" s="1"/>
      <c r="L3" s="1" t="s">
        <v>2</v>
      </c>
      <c r="M3" s="1" t="s">
        <v>3</v>
      </c>
      <c r="N3" s="1"/>
      <c r="O3" s="1" t="s">
        <v>2</v>
      </c>
      <c r="P3" s="1" t="s">
        <v>3</v>
      </c>
      <c r="Q3" s="1"/>
      <c r="R3" s="1" t="s">
        <v>2</v>
      </c>
      <c r="S3" s="1" t="s">
        <v>3</v>
      </c>
      <c r="T3" s="1"/>
      <c r="U3" s="1" t="s">
        <v>2</v>
      </c>
      <c r="V3" s="1" t="s">
        <v>10</v>
      </c>
      <c r="W3" s="1"/>
      <c r="X3" s="1"/>
      <c r="Y3" s="1"/>
      <c r="Z3" s="1"/>
      <c r="AA3" s="1"/>
      <c r="AB3" s="1"/>
      <c r="AC3" s="1"/>
      <c r="AD3" s="1"/>
      <c r="AE3" s="1"/>
      <c r="AF3" s="1"/>
      <c r="AG3" s="1" t="s">
        <v>2</v>
      </c>
      <c r="AH3" s="1" t="s">
        <v>3</v>
      </c>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2"/>
      <c r="BV3" s="1"/>
      <c r="BW3" s="2"/>
      <c r="BX3" s="2"/>
    </row>
    <row r="4" spans="1:76" hidden="1" x14ac:dyDescent="0.3">
      <c r="B4" s="1" t="s">
        <v>307</v>
      </c>
      <c r="C4" s="4" t="s">
        <v>17</v>
      </c>
      <c r="D4" s="19" t="s">
        <v>239</v>
      </c>
      <c r="E4" s="19"/>
      <c r="F4" s="19"/>
      <c r="G4" s="19"/>
      <c r="H4" s="19"/>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2"/>
      <c r="BV4" s="1"/>
    </row>
    <row r="5" spans="1:76" hidden="1" x14ac:dyDescent="0.3">
      <c r="B5" s="1" t="s">
        <v>307</v>
      </c>
      <c r="C5" s="4" t="s">
        <v>17</v>
      </c>
      <c r="D5" s="19" t="s">
        <v>238</v>
      </c>
      <c r="E5" s="19"/>
      <c r="F5" s="19"/>
      <c r="G5" s="19"/>
      <c r="H5" s="19"/>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2"/>
      <c r="BV5" s="1"/>
    </row>
    <row r="6" spans="1:76" hidden="1" x14ac:dyDescent="0.3">
      <c r="B6" s="1" t="s">
        <v>307</v>
      </c>
      <c r="C6" s="4" t="s">
        <v>15</v>
      </c>
      <c r="D6" s="19" t="s">
        <v>237</v>
      </c>
      <c r="E6" s="19"/>
      <c r="F6" s="19"/>
      <c r="G6" s="19"/>
      <c r="H6" s="19"/>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2"/>
      <c r="BV6" s="1"/>
    </row>
    <row r="7" spans="1:76" hidden="1" x14ac:dyDescent="0.3">
      <c r="B7" s="1" t="s">
        <v>308</v>
      </c>
      <c r="C7" s="4" t="s">
        <v>17</v>
      </c>
      <c r="D7" s="19" t="s">
        <v>302</v>
      </c>
      <c r="E7" s="19"/>
      <c r="F7" s="19"/>
      <c r="G7" s="19"/>
      <c r="H7" s="19"/>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2"/>
      <c r="BV7" s="1"/>
    </row>
    <row r="8" spans="1:76" hidden="1" x14ac:dyDescent="0.3">
      <c r="B8" s="1" t="s">
        <v>309</v>
      </c>
      <c r="C8" s="4" t="s">
        <v>17</v>
      </c>
      <c r="D8" s="19" t="s">
        <v>236</v>
      </c>
      <c r="E8" s="19"/>
      <c r="F8" s="19"/>
      <c r="G8" s="19"/>
      <c r="H8" s="19"/>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2"/>
      <c r="BV8" s="1"/>
    </row>
    <row r="9" spans="1:76" hidden="1" x14ac:dyDescent="0.3">
      <c r="B9" s="1" t="s">
        <v>309</v>
      </c>
      <c r="C9" s="4" t="s">
        <v>82</v>
      </c>
      <c r="D9" s="19" t="s">
        <v>235</v>
      </c>
      <c r="E9" s="19"/>
      <c r="F9" s="19"/>
      <c r="G9" s="19"/>
      <c r="H9" s="19"/>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2"/>
      <c r="BV9" s="1"/>
    </row>
    <row r="10" spans="1:76" hidden="1" x14ac:dyDescent="0.3">
      <c r="B10" s="1" t="s">
        <v>310</v>
      </c>
      <c r="C10" s="4" t="s">
        <v>20</v>
      </c>
      <c r="D10" s="19" t="s">
        <v>234</v>
      </c>
      <c r="E10" s="19"/>
      <c r="F10" s="19"/>
      <c r="G10" s="19"/>
      <c r="H10" s="19"/>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2"/>
      <c r="BV10" s="1"/>
    </row>
    <row r="11" spans="1:76" hidden="1" x14ac:dyDescent="0.3">
      <c r="B11" s="1" t="s">
        <v>311</v>
      </c>
      <c r="C11" s="4" t="s">
        <v>17</v>
      </c>
      <c r="D11" s="19" t="s">
        <v>233</v>
      </c>
      <c r="E11" s="19"/>
      <c r="F11" s="19"/>
      <c r="G11" s="19"/>
      <c r="H11" s="19"/>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2"/>
      <c r="BV11" s="1"/>
    </row>
    <row r="12" spans="1:76" hidden="1" x14ac:dyDescent="0.3">
      <c r="B12" s="1" t="s">
        <v>311</v>
      </c>
      <c r="C12" s="4" t="s">
        <v>63</v>
      </c>
      <c r="D12" s="19" t="s">
        <v>232</v>
      </c>
      <c r="E12" s="19"/>
      <c r="F12" s="19"/>
      <c r="G12" s="19"/>
      <c r="H12" s="19"/>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2"/>
      <c r="BV12" s="1"/>
    </row>
    <row r="13" spans="1:76" hidden="1" x14ac:dyDescent="0.3">
      <c r="B13" s="1" t="s">
        <v>307</v>
      </c>
      <c r="C13" s="4" t="s">
        <v>17</v>
      </c>
      <c r="D13" s="19" t="s">
        <v>231</v>
      </c>
      <c r="E13" s="19"/>
      <c r="F13" s="19"/>
      <c r="G13" s="19"/>
      <c r="H13" s="19"/>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2"/>
      <c r="BV13" s="1"/>
    </row>
    <row r="14" spans="1:76" hidden="1" x14ac:dyDescent="0.3">
      <c r="B14" s="1" t="s">
        <v>312</v>
      </c>
      <c r="C14" s="4" t="s">
        <v>17</v>
      </c>
      <c r="D14" s="19" t="s">
        <v>230</v>
      </c>
      <c r="E14" s="19"/>
      <c r="F14" s="19"/>
      <c r="G14" s="19"/>
      <c r="H14" s="19"/>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2"/>
      <c r="BV14" s="1"/>
    </row>
    <row r="15" spans="1:76" hidden="1" x14ac:dyDescent="0.3">
      <c r="B15" s="1" t="s">
        <v>309</v>
      </c>
      <c r="C15" s="4" t="s">
        <v>17</v>
      </c>
      <c r="D15" s="19" t="s">
        <v>229</v>
      </c>
      <c r="E15" s="19"/>
      <c r="F15" s="19"/>
      <c r="G15" s="19"/>
      <c r="H15" s="19"/>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2"/>
      <c r="BV15" s="1"/>
    </row>
    <row r="16" spans="1:76" hidden="1" x14ac:dyDescent="0.3">
      <c r="B16" s="1" t="s">
        <v>307</v>
      </c>
      <c r="C16" s="4" t="s">
        <v>20</v>
      </c>
      <c r="D16" s="19" t="s">
        <v>228</v>
      </c>
      <c r="E16" s="19"/>
      <c r="F16" s="19"/>
      <c r="G16" s="19"/>
      <c r="H16" s="19"/>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2"/>
      <c r="BV16" s="1"/>
    </row>
    <row r="17" spans="1:78" hidden="1" x14ac:dyDescent="0.3">
      <c r="B17" s="1" t="s">
        <v>307</v>
      </c>
      <c r="C17" s="4" t="s">
        <v>63</v>
      </c>
      <c r="D17" s="19" t="s">
        <v>227</v>
      </c>
      <c r="E17" s="19"/>
      <c r="F17" s="19"/>
      <c r="G17" s="19"/>
      <c r="H17" s="19"/>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2"/>
      <c r="BV17" s="1"/>
    </row>
    <row r="18" spans="1:78" x14ac:dyDescent="0.3">
      <c r="A18" s="1">
        <v>196</v>
      </c>
      <c r="B18" s="1" t="s">
        <v>307</v>
      </c>
      <c r="C18" s="4"/>
      <c r="D18" s="5" t="s">
        <v>226</v>
      </c>
      <c r="E18" s="5">
        <v>1</v>
      </c>
      <c r="F18" s="5" t="s">
        <v>225</v>
      </c>
      <c r="G18" s="5" t="s">
        <v>224</v>
      </c>
      <c r="H18" s="5" t="s">
        <v>223</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2"/>
      <c r="BV18" s="1"/>
      <c r="BW18" s="2"/>
      <c r="BX18" s="2"/>
    </row>
    <row r="19" spans="1:78" x14ac:dyDescent="0.3">
      <c r="A19" s="1">
        <v>196</v>
      </c>
      <c r="B19" s="1" t="s">
        <v>307</v>
      </c>
      <c r="C19" s="4"/>
      <c r="D19" s="5" t="s">
        <v>222</v>
      </c>
      <c r="E19" s="5">
        <v>1</v>
      </c>
      <c r="F19" s="5" t="s">
        <v>29</v>
      </c>
      <c r="G19" s="5" t="s">
        <v>221</v>
      </c>
      <c r="H19" s="5" t="s">
        <v>220</v>
      </c>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2"/>
      <c r="BV19" s="1"/>
      <c r="BW19" s="2"/>
      <c r="BX19" s="2"/>
    </row>
    <row r="20" spans="1:78" x14ac:dyDescent="0.3">
      <c r="A20" s="1">
        <v>196</v>
      </c>
      <c r="B20" s="1" t="s">
        <v>307</v>
      </c>
      <c r="C20" s="4"/>
      <c r="D20" s="5" t="s">
        <v>219</v>
      </c>
      <c r="E20" s="5">
        <v>5</v>
      </c>
      <c r="F20" s="5" t="s">
        <v>6</v>
      </c>
      <c r="G20" s="5" t="s">
        <v>218</v>
      </c>
      <c r="H20" s="5" t="s">
        <v>217</v>
      </c>
      <c r="I20" s="1" t="s">
        <v>2</v>
      </c>
      <c r="J20" s="1" t="s">
        <v>3</v>
      </c>
      <c r="K20" s="1"/>
      <c r="L20" s="1" t="s">
        <v>2</v>
      </c>
      <c r="M20" s="1" t="s">
        <v>3</v>
      </c>
      <c r="N20" s="1"/>
      <c r="O20" s="1" t="s">
        <v>2</v>
      </c>
      <c r="P20" s="1" t="s">
        <v>3</v>
      </c>
      <c r="Q20" s="1"/>
      <c r="R20" s="1" t="s">
        <v>2</v>
      </c>
      <c r="S20" s="1" t="s">
        <v>3</v>
      </c>
      <c r="T20" s="1"/>
      <c r="U20" s="1" t="s">
        <v>0</v>
      </c>
      <c r="V20" s="1"/>
      <c r="W20" s="1"/>
      <c r="X20" s="1" t="s">
        <v>0</v>
      </c>
      <c r="Y20" s="1"/>
      <c r="Z20" s="1"/>
      <c r="AA20" s="1" t="s">
        <v>0</v>
      </c>
      <c r="AB20" s="1"/>
      <c r="AC20" s="1"/>
      <c r="AD20" s="1" t="s">
        <v>2</v>
      </c>
      <c r="AE20" s="1" t="s">
        <v>1</v>
      </c>
      <c r="AF20" s="1"/>
      <c r="AG20" s="1" t="s">
        <v>2</v>
      </c>
      <c r="AH20" s="1" t="s">
        <v>3</v>
      </c>
      <c r="AI20" s="1"/>
      <c r="AJ20" s="1" t="s">
        <v>2</v>
      </c>
      <c r="AK20" s="1" t="s">
        <v>1</v>
      </c>
      <c r="AL20" s="1"/>
      <c r="AM20" s="1"/>
      <c r="AN20" s="1"/>
      <c r="AO20" s="1"/>
      <c r="AP20" s="1"/>
      <c r="AQ20" s="1"/>
      <c r="AR20" s="1"/>
      <c r="AS20" s="1"/>
      <c r="AT20" s="1"/>
      <c r="AU20" s="1"/>
      <c r="AV20" s="1" t="s">
        <v>2</v>
      </c>
      <c r="AW20" s="1" t="s">
        <v>1</v>
      </c>
      <c r="AX20" s="1"/>
      <c r="AY20" s="1" t="s">
        <v>2</v>
      </c>
      <c r="AZ20" s="1" t="s">
        <v>1</v>
      </c>
      <c r="BA20" s="1"/>
      <c r="BB20" s="1"/>
      <c r="BC20" s="1"/>
      <c r="BD20" s="1"/>
      <c r="BE20" s="1"/>
      <c r="BF20" s="1"/>
      <c r="BG20" s="1"/>
      <c r="BH20" s="1"/>
      <c r="BI20" s="1"/>
      <c r="BJ20" s="1"/>
      <c r="BK20" s="1"/>
      <c r="BL20" s="1"/>
      <c r="BM20" s="1"/>
      <c r="BN20" s="1"/>
      <c r="BO20" s="1"/>
      <c r="BP20" s="1"/>
      <c r="BQ20" s="1"/>
      <c r="BR20" s="1"/>
      <c r="BS20" s="1"/>
      <c r="BT20" s="1" t="s">
        <v>2</v>
      </c>
      <c r="BU20" s="2"/>
      <c r="BV20" s="1"/>
      <c r="BW20" s="2"/>
      <c r="BX20" s="2"/>
      <c r="BY20" s="24"/>
      <c r="BZ20" s="24"/>
    </row>
    <row r="21" spans="1:78" x14ac:dyDescent="0.3">
      <c r="A21" s="1">
        <v>195</v>
      </c>
      <c r="B21" s="1" t="s">
        <v>307</v>
      </c>
      <c r="C21" s="4" t="s">
        <v>8</v>
      </c>
      <c r="D21" s="3" t="s">
        <v>216</v>
      </c>
      <c r="E21" s="3">
        <v>1</v>
      </c>
      <c r="F21" s="3" t="s">
        <v>29</v>
      </c>
      <c r="G21" s="3" t="s">
        <v>215</v>
      </c>
      <c r="H21" s="3"/>
      <c r="I21" s="1" t="s">
        <v>2</v>
      </c>
      <c r="J21" s="1" t="s">
        <v>3</v>
      </c>
      <c r="K21" s="1"/>
      <c r="L21" s="1" t="s">
        <v>2</v>
      </c>
      <c r="M21" s="1"/>
      <c r="N21" s="1"/>
      <c r="O21" s="1" t="s">
        <v>2</v>
      </c>
      <c r="P21" s="1" t="s">
        <v>3</v>
      </c>
      <c r="Q21" s="1"/>
      <c r="R21" s="1" t="s">
        <v>2</v>
      </c>
      <c r="S21" s="1" t="s">
        <v>3</v>
      </c>
      <c r="T21" s="1"/>
      <c r="U21" s="1" t="s">
        <v>2</v>
      </c>
      <c r="V21" s="1" t="s">
        <v>3</v>
      </c>
      <c r="W21" s="1"/>
      <c r="X21" s="1"/>
      <c r="Y21" s="1"/>
      <c r="Z21" s="1"/>
      <c r="AA21" s="1" t="s">
        <v>2</v>
      </c>
      <c r="AB21" s="1" t="s">
        <v>3</v>
      </c>
      <c r="AC21" s="1"/>
      <c r="AD21" s="1" t="s">
        <v>2</v>
      </c>
      <c r="AE21" s="1" t="s">
        <v>43</v>
      </c>
      <c r="AF21" s="1"/>
      <c r="AG21" s="1" t="s">
        <v>2</v>
      </c>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2"/>
      <c r="BV21" s="1"/>
      <c r="BW21" s="2"/>
      <c r="BX21" s="2"/>
      <c r="BY21" s="24"/>
      <c r="BZ21" s="24"/>
    </row>
    <row r="22" spans="1:78" hidden="1" x14ac:dyDescent="0.3">
      <c r="B22" s="1" t="s">
        <v>307</v>
      </c>
      <c r="C22" s="4" t="s">
        <v>17</v>
      </c>
      <c r="D22" s="19" t="s">
        <v>214</v>
      </c>
      <c r="E22" s="19"/>
      <c r="F22" s="19"/>
      <c r="G22" s="19"/>
      <c r="H22" s="19"/>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2"/>
      <c r="BV22" s="1"/>
      <c r="BX22" s="24"/>
      <c r="BY22" s="24"/>
      <c r="BZ22" s="24"/>
    </row>
    <row r="23" spans="1:78" hidden="1" x14ac:dyDescent="0.3">
      <c r="B23" s="1" t="s">
        <v>307</v>
      </c>
      <c r="C23" s="4" t="s">
        <v>17</v>
      </c>
      <c r="D23" s="19" t="s">
        <v>213</v>
      </c>
      <c r="E23" s="19"/>
      <c r="F23" s="19"/>
      <c r="G23" s="19"/>
      <c r="H23" s="19"/>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2"/>
      <c r="BV23" s="1"/>
      <c r="BX23" s="24"/>
      <c r="BY23" s="24"/>
      <c r="BZ23" s="24"/>
    </row>
    <row r="24" spans="1:78" hidden="1" x14ac:dyDescent="0.3">
      <c r="B24" s="1" t="s">
        <v>307</v>
      </c>
      <c r="C24" s="4" t="s">
        <v>20</v>
      </c>
      <c r="D24" s="19" t="s">
        <v>212</v>
      </c>
      <c r="E24" s="19"/>
      <c r="F24" s="19"/>
      <c r="G24" s="19"/>
      <c r="H24" s="19"/>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2"/>
      <c r="BV24" s="1"/>
      <c r="BX24" s="24"/>
      <c r="BY24" s="24"/>
      <c r="BZ24" s="24"/>
    </row>
    <row r="25" spans="1:78" x14ac:dyDescent="0.3">
      <c r="A25" s="1">
        <v>195</v>
      </c>
      <c r="B25" s="1" t="s">
        <v>313</v>
      </c>
      <c r="C25" s="4"/>
      <c r="D25" s="3" t="s">
        <v>211</v>
      </c>
      <c r="E25" s="3">
        <v>1</v>
      </c>
      <c r="F25" s="3" t="s">
        <v>29</v>
      </c>
      <c r="G25" s="3" t="s">
        <v>210</v>
      </c>
      <c r="H25" s="3" t="s">
        <v>209</v>
      </c>
      <c r="I25" s="1"/>
      <c r="J25" s="1"/>
      <c r="K25" s="1"/>
      <c r="L25" s="1" t="s">
        <v>2</v>
      </c>
      <c r="M25" s="1" t="s">
        <v>10</v>
      </c>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2"/>
      <c r="BV25" s="1"/>
      <c r="BW25" s="2"/>
      <c r="BX25" s="2"/>
      <c r="BY25" s="24"/>
      <c r="BZ25" s="24"/>
    </row>
    <row r="26" spans="1:78" x14ac:dyDescent="0.3">
      <c r="A26" s="1">
        <v>195</v>
      </c>
      <c r="B26" s="1" t="s">
        <v>307</v>
      </c>
      <c r="C26" s="4" t="s">
        <v>208</v>
      </c>
      <c r="D26" s="3" t="s">
        <v>207</v>
      </c>
      <c r="E26" s="3">
        <v>4</v>
      </c>
      <c r="F26" s="3" t="s">
        <v>29</v>
      </c>
      <c r="G26" s="3" t="s">
        <v>206</v>
      </c>
      <c r="H26" s="3"/>
      <c r="I26" s="9" t="s">
        <v>2</v>
      </c>
      <c r="J26" s="9"/>
      <c r="K26" s="9"/>
      <c r="L26" s="9" t="s">
        <v>2</v>
      </c>
      <c r="M26" s="9"/>
      <c r="N26" s="9"/>
      <c r="O26" s="9" t="s">
        <v>2</v>
      </c>
      <c r="P26" s="9"/>
      <c r="Q26" s="9"/>
      <c r="R26" s="9" t="s">
        <v>0</v>
      </c>
      <c r="S26" s="9"/>
      <c r="T26" s="9"/>
      <c r="U26" s="9" t="s">
        <v>2</v>
      </c>
      <c r="V26" s="9"/>
      <c r="W26" s="9"/>
      <c r="X26" s="9" t="s">
        <v>2</v>
      </c>
      <c r="Y26" s="9"/>
      <c r="Z26" s="9"/>
      <c r="AA26" s="9" t="s">
        <v>0</v>
      </c>
      <c r="AB26" s="9"/>
      <c r="AC26" s="9"/>
      <c r="AD26" s="9"/>
      <c r="AE26" s="9"/>
      <c r="AF26" s="9"/>
      <c r="AG26" s="9" t="s">
        <v>0</v>
      </c>
      <c r="AH26" s="9"/>
      <c r="AI26" s="9"/>
      <c r="AJ26" s="9" t="s">
        <v>0</v>
      </c>
      <c r="AK26" s="9"/>
      <c r="AL26" s="9"/>
      <c r="AM26" s="9" t="s">
        <v>0</v>
      </c>
      <c r="AN26" s="9"/>
      <c r="AO26" s="9"/>
      <c r="AP26" s="9" t="s">
        <v>0</v>
      </c>
      <c r="AQ26" s="9"/>
      <c r="AR26" s="9"/>
      <c r="AS26" s="9"/>
      <c r="AT26" s="9"/>
      <c r="AU26" s="9"/>
      <c r="AV26" s="9"/>
      <c r="AW26" s="9"/>
      <c r="AX26" s="9"/>
      <c r="AY26" s="9" t="s">
        <v>0</v>
      </c>
      <c r="AZ26" s="9"/>
      <c r="BA26" s="9"/>
      <c r="BB26" s="9" t="s">
        <v>0</v>
      </c>
      <c r="BC26" s="9"/>
      <c r="BD26" s="9"/>
      <c r="BE26" s="9" t="s">
        <v>0</v>
      </c>
      <c r="BF26" s="9"/>
      <c r="BG26" s="9"/>
      <c r="BH26" s="9" t="s">
        <v>0</v>
      </c>
      <c r="BI26" s="9"/>
      <c r="BJ26" s="9"/>
      <c r="BK26" s="9" t="s">
        <v>0</v>
      </c>
      <c r="BL26" s="9"/>
      <c r="BM26" s="9"/>
      <c r="BN26" s="9" t="s">
        <v>0</v>
      </c>
      <c r="BO26" s="9"/>
      <c r="BP26" s="9"/>
      <c r="BQ26" s="9" t="s">
        <v>0</v>
      </c>
      <c r="BR26" s="9"/>
      <c r="BS26" s="9"/>
      <c r="BT26" s="9"/>
      <c r="BU26" s="14"/>
      <c r="BV26" s="9"/>
      <c r="BW26" s="2"/>
      <c r="BX26" s="2"/>
      <c r="BY26" s="24"/>
      <c r="BZ26" s="24"/>
    </row>
    <row r="27" spans="1:78" x14ac:dyDescent="0.3">
      <c r="A27" s="1">
        <v>197</v>
      </c>
      <c r="B27" s="1" t="s">
        <v>313</v>
      </c>
      <c r="C27" s="4" t="s">
        <v>8</v>
      </c>
      <c r="D27" s="6" t="s">
        <v>205</v>
      </c>
      <c r="E27" s="6">
        <v>4</v>
      </c>
      <c r="F27" s="6" t="s">
        <v>6</v>
      </c>
      <c r="G27" s="6" t="s">
        <v>204</v>
      </c>
      <c r="H27" s="6" t="s">
        <v>203</v>
      </c>
      <c r="I27" s="1" t="s">
        <v>2</v>
      </c>
      <c r="J27" s="1" t="s">
        <v>43</v>
      </c>
      <c r="K27" s="1"/>
      <c r="L27" s="1" t="s">
        <v>2</v>
      </c>
      <c r="M27" s="1" t="s">
        <v>43</v>
      </c>
      <c r="N27" s="1"/>
      <c r="O27" s="1" t="s">
        <v>2</v>
      </c>
      <c r="P27" s="1" t="s">
        <v>43</v>
      </c>
      <c r="Q27" s="1"/>
      <c r="R27" s="1" t="s">
        <v>2</v>
      </c>
      <c r="S27" s="1" t="s">
        <v>43</v>
      </c>
      <c r="T27" s="1"/>
      <c r="U27" s="1" t="s">
        <v>2</v>
      </c>
      <c r="V27" s="1" t="s">
        <v>43</v>
      </c>
      <c r="W27" s="1"/>
      <c r="X27" s="1"/>
      <c r="Y27" s="1"/>
      <c r="Z27" s="1"/>
      <c r="AA27" s="1" t="s">
        <v>2</v>
      </c>
      <c r="AB27" s="1" t="s">
        <v>10</v>
      </c>
      <c r="AC27" s="1"/>
      <c r="AD27" s="9" t="s">
        <v>2</v>
      </c>
      <c r="AE27" s="9" t="s">
        <v>10</v>
      </c>
      <c r="AF27" s="1"/>
      <c r="AG27" s="1" t="s">
        <v>2</v>
      </c>
      <c r="AH27" s="1" t="s">
        <v>43</v>
      </c>
      <c r="AI27" s="1"/>
      <c r="AJ27" s="1"/>
      <c r="AK27" s="1"/>
      <c r="AL27" s="1"/>
      <c r="AM27" s="1"/>
      <c r="AN27" s="1"/>
      <c r="AO27" s="1"/>
      <c r="AP27" s="1"/>
      <c r="AQ27" s="1"/>
      <c r="AR27" s="1"/>
      <c r="AS27" s="1" t="s">
        <v>2</v>
      </c>
      <c r="AT27" s="1"/>
      <c r="AU27" s="1"/>
      <c r="AV27" s="1"/>
      <c r="AW27" s="1"/>
      <c r="AX27" s="1"/>
      <c r="AY27" s="1" t="s">
        <v>2</v>
      </c>
      <c r="AZ27" s="1"/>
      <c r="BA27" s="1"/>
      <c r="BB27" s="1"/>
      <c r="BC27" s="1"/>
      <c r="BD27" s="1"/>
      <c r="BE27" s="1" t="s">
        <v>2</v>
      </c>
      <c r="BF27" s="1"/>
      <c r="BG27" s="1"/>
      <c r="BH27" s="1"/>
      <c r="BI27" s="1"/>
      <c r="BJ27" s="1"/>
      <c r="BK27" s="1"/>
      <c r="BL27" s="1"/>
      <c r="BM27" s="1"/>
      <c r="BN27" s="1"/>
      <c r="BO27" s="1"/>
      <c r="BP27" s="1"/>
      <c r="BQ27" s="1"/>
      <c r="BR27" s="1"/>
      <c r="BS27" s="1"/>
      <c r="BT27" s="1"/>
      <c r="BU27" s="2"/>
      <c r="BV27" s="1"/>
      <c r="BW27" s="2"/>
      <c r="BX27" s="2"/>
      <c r="BY27" s="24"/>
      <c r="BZ27" s="24"/>
    </row>
    <row r="28" spans="1:78" hidden="1" x14ac:dyDescent="0.3">
      <c r="B28" s="1" t="s">
        <v>314</v>
      </c>
      <c r="C28" s="4" t="s">
        <v>23</v>
      </c>
      <c r="D28" s="19" t="s">
        <v>202</v>
      </c>
      <c r="E28" s="19"/>
      <c r="F28" s="19"/>
      <c r="G28" s="19"/>
      <c r="H28" s="19"/>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2"/>
      <c r="BV28" s="1"/>
      <c r="BX28" s="24"/>
      <c r="BY28" s="24"/>
      <c r="BZ28" s="24"/>
    </row>
    <row r="29" spans="1:78" hidden="1" x14ac:dyDescent="0.3">
      <c r="B29" s="1" t="s">
        <v>315</v>
      </c>
      <c r="C29" s="4" t="s">
        <v>15</v>
      </c>
      <c r="D29" s="19" t="s">
        <v>201</v>
      </c>
      <c r="E29" s="19"/>
      <c r="F29" s="19"/>
      <c r="G29" s="19"/>
      <c r="H29" s="19"/>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2"/>
      <c r="BV29" s="1"/>
      <c r="BX29" s="24"/>
      <c r="BY29" s="24"/>
      <c r="BZ29" s="24"/>
    </row>
    <row r="30" spans="1:78" hidden="1" x14ac:dyDescent="0.3">
      <c r="B30" s="1" t="s">
        <v>307</v>
      </c>
      <c r="C30" s="4" t="s">
        <v>23</v>
      </c>
      <c r="D30" s="19" t="s">
        <v>200</v>
      </c>
      <c r="E30" s="19"/>
      <c r="F30" s="19"/>
      <c r="G30" s="19"/>
      <c r="H30" s="19"/>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2"/>
      <c r="BV30" s="1"/>
      <c r="BX30" s="24"/>
      <c r="BY30" s="24"/>
      <c r="BZ30" s="24"/>
    </row>
    <row r="31" spans="1:78" x14ac:dyDescent="0.3">
      <c r="A31" s="1">
        <v>197</v>
      </c>
      <c r="B31" s="1" t="s">
        <v>309</v>
      </c>
      <c r="C31" s="4"/>
      <c r="D31" s="6" t="s">
        <v>199</v>
      </c>
      <c r="E31" s="6">
        <v>1</v>
      </c>
      <c r="F31" s="6">
        <v>0</v>
      </c>
      <c r="G31" s="6" t="s">
        <v>198</v>
      </c>
      <c r="H31" s="6" t="s">
        <v>284</v>
      </c>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2"/>
      <c r="BV31" s="1"/>
      <c r="BW31" s="2"/>
      <c r="BX31" s="2"/>
      <c r="BY31" s="24"/>
      <c r="BZ31" s="24"/>
    </row>
    <row r="32" spans="1:78" x14ac:dyDescent="0.3">
      <c r="A32" s="13">
        <v>195</v>
      </c>
      <c r="B32" s="1" t="s">
        <v>316</v>
      </c>
      <c r="C32" s="12"/>
      <c r="D32" s="3" t="s">
        <v>197</v>
      </c>
      <c r="E32" s="3">
        <v>1</v>
      </c>
      <c r="F32" s="3">
        <v>0</v>
      </c>
      <c r="G32" s="3">
        <v>0</v>
      </c>
      <c r="H32" s="3" t="s">
        <v>196</v>
      </c>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2"/>
      <c r="BV32" s="1"/>
      <c r="BW32" s="2"/>
      <c r="BX32" s="2"/>
      <c r="BY32" s="24"/>
      <c r="BZ32" s="24"/>
    </row>
    <row r="33" spans="1:78" x14ac:dyDescent="0.3">
      <c r="A33" s="1">
        <v>195</v>
      </c>
      <c r="B33" s="1" t="s">
        <v>309</v>
      </c>
      <c r="C33" s="4" t="s">
        <v>8</v>
      </c>
      <c r="D33" s="3" t="s">
        <v>195</v>
      </c>
      <c r="E33" s="3">
        <v>4</v>
      </c>
      <c r="F33" s="3" t="s">
        <v>6</v>
      </c>
      <c r="G33" s="3" t="s">
        <v>194</v>
      </c>
      <c r="H33" s="3" t="s">
        <v>193</v>
      </c>
      <c r="I33" s="1" t="s">
        <v>2</v>
      </c>
      <c r="J33" s="1" t="s">
        <v>3</v>
      </c>
      <c r="K33" s="1"/>
      <c r="L33" s="1" t="s">
        <v>2</v>
      </c>
      <c r="M33" s="1" t="s">
        <v>3</v>
      </c>
      <c r="N33" s="1"/>
      <c r="O33" s="1" t="s">
        <v>2</v>
      </c>
      <c r="P33" s="1" t="s">
        <v>3</v>
      </c>
      <c r="Q33" s="1"/>
      <c r="R33" s="1" t="s">
        <v>2</v>
      </c>
      <c r="S33" s="1" t="s">
        <v>3</v>
      </c>
      <c r="T33" s="1"/>
      <c r="U33" s="1" t="s">
        <v>2</v>
      </c>
      <c r="V33" s="1"/>
      <c r="W33" s="1"/>
      <c r="X33" s="1" t="s">
        <v>0</v>
      </c>
      <c r="Y33" s="1"/>
      <c r="Z33" s="1"/>
      <c r="AA33" s="1" t="s">
        <v>2</v>
      </c>
      <c r="AB33" s="1" t="s">
        <v>3</v>
      </c>
      <c r="AC33" s="1"/>
      <c r="AD33" s="1" t="s">
        <v>2</v>
      </c>
      <c r="AE33" s="1" t="s">
        <v>1</v>
      </c>
      <c r="AF33" s="1"/>
      <c r="AG33" s="1" t="s">
        <v>2</v>
      </c>
      <c r="AH33" s="1" t="s">
        <v>3</v>
      </c>
      <c r="AI33" s="1"/>
      <c r="AJ33" s="9" t="s">
        <v>152</v>
      </c>
      <c r="AK33" s="9"/>
      <c r="AL33" s="1"/>
      <c r="AM33" s="9" t="s">
        <v>2</v>
      </c>
      <c r="AN33" s="9"/>
      <c r="AO33" s="1"/>
      <c r="AP33" s="9" t="s">
        <v>152</v>
      </c>
      <c r="AQ33" s="9"/>
      <c r="AR33" s="1"/>
      <c r="AS33" s="9" t="s">
        <v>2</v>
      </c>
      <c r="AT33" s="9"/>
      <c r="AU33" s="1"/>
      <c r="AV33" s="11" t="s">
        <v>2</v>
      </c>
      <c r="AW33" s="11" t="s">
        <v>1</v>
      </c>
      <c r="AX33" s="11"/>
      <c r="AY33" s="1" t="s">
        <v>2</v>
      </c>
      <c r="AZ33" s="1" t="s">
        <v>1</v>
      </c>
      <c r="BA33" s="1"/>
      <c r="BB33" s="1" t="s">
        <v>2</v>
      </c>
      <c r="BC33" s="1" t="s">
        <v>1</v>
      </c>
      <c r="BD33" s="1"/>
      <c r="BE33" s="1" t="s">
        <v>2</v>
      </c>
      <c r="BF33" s="1" t="s">
        <v>1</v>
      </c>
      <c r="BG33" s="1"/>
      <c r="BH33" s="9" t="s">
        <v>2</v>
      </c>
      <c r="BI33" s="9"/>
      <c r="BJ33" s="1"/>
      <c r="BK33" s="9" t="s">
        <v>2</v>
      </c>
      <c r="BL33" s="9"/>
      <c r="BM33" s="1"/>
      <c r="BN33" s="9" t="s">
        <v>2</v>
      </c>
      <c r="BO33" s="9"/>
      <c r="BP33" s="1"/>
      <c r="BQ33" s="1" t="s">
        <v>2</v>
      </c>
      <c r="BR33" s="1" t="s">
        <v>1</v>
      </c>
      <c r="BS33" s="1"/>
      <c r="BT33" s="1" t="s">
        <v>2</v>
      </c>
      <c r="BU33" s="2" t="s">
        <v>1</v>
      </c>
      <c r="BV33" s="1"/>
      <c r="BW33" s="2"/>
      <c r="BX33" s="2"/>
      <c r="BY33" s="24"/>
      <c r="BZ33" s="24"/>
    </row>
    <row r="34" spans="1:78" hidden="1" x14ac:dyDescent="0.3">
      <c r="B34" s="1" t="s">
        <v>314</v>
      </c>
      <c r="C34" s="4" t="s">
        <v>23</v>
      </c>
      <c r="D34" s="19" t="s">
        <v>192</v>
      </c>
      <c r="E34" s="19"/>
      <c r="F34" s="19"/>
      <c r="G34" s="19"/>
      <c r="H34" s="19"/>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2"/>
      <c r="BV34" s="1"/>
      <c r="BX34" s="24"/>
      <c r="BY34" s="24"/>
      <c r="BZ34" s="24"/>
    </row>
    <row r="35" spans="1:78" hidden="1" x14ac:dyDescent="0.3">
      <c r="B35" s="1" t="s">
        <v>307</v>
      </c>
      <c r="C35" s="4" t="s">
        <v>20</v>
      </c>
      <c r="D35" s="19" t="s">
        <v>191</v>
      </c>
      <c r="E35" s="19"/>
      <c r="F35" s="19"/>
      <c r="G35" s="19"/>
      <c r="H35" s="19"/>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2"/>
      <c r="BV35" s="1"/>
      <c r="BX35" s="24"/>
      <c r="BY35" s="24"/>
      <c r="BZ35" s="24"/>
    </row>
    <row r="36" spans="1:78" hidden="1" x14ac:dyDescent="0.3">
      <c r="B36" s="1" t="s">
        <v>307</v>
      </c>
      <c r="C36" s="4" t="s">
        <v>17</v>
      </c>
      <c r="D36" s="19" t="s">
        <v>190</v>
      </c>
      <c r="E36" s="19"/>
      <c r="F36" s="19"/>
      <c r="G36" s="19"/>
      <c r="H36" s="19"/>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2"/>
      <c r="BV36" s="1"/>
      <c r="BX36" s="24"/>
      <c r="BY36" s="24"/>
      <c r="BZ36" s="24"/>
    </row>
    <row r="37" spans="1:78" hidden="1" x14ac:dyDescent="0.3">
      <c r="B37" s="1" t="s">
        <v>316</v>
      </c>
      <c r="C37" s="4" t="s">
        <v>15</v>
      </c>
      <c r="D37" s="19" t="s">
        <v>189</v>
      </c>
      <c r="E37" s="19"/>
      <c r="F37" s="19"/>
      <c r="G37" s="19"/>
      <c r="H37" s="19"/>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2"/>
      <c r="BV37" s="1"/>
      <c r="BX37" s="24"/>
      <c r="BY37" s="24"/>
      <c r="BZ37" s="24"/>
    </row>
    <row r="38" spans="1:78" hidden="1" x14ac:dyDescent="0.3">
      <c r="B38" s="1" t="s">
        <v>317</v>
      </c>
      <c r="C38" s="4" t="s">
        <v>63</v>
      </c>
      <c r="D38" s="19" t="s">
        <v>188</v>
      </c>
      <c r="E38" s="19"/>
      <c r="F38" s="19"/>
      <c r="G38" s="19"/>
      <c r="H38" s="19"/>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2"/>
      <c r="BV38" s="1"/>
      <c r="BX38" s="24"/>
      <c r="BY38" s="24"/>
      <c r="BZ38" s="24"/>
    </row>
    <row r="39" spans="1:78" hidden="1" x14ac:dyDescent="0.3">
      <c r="B39" s="1" t="s">
        <v>318</v>
      </c>
      <c r="C39" s="4" t="s">
        <v>8</v>
      </c>
      <c r="D39" s="19" t="s">
        <v>187</v>
      </c>
      <c r="E39" s="19"/>
      <c r="F39" s="19"/>
      <c r="G39" s="19"/>
      <c r="H39" s="19"/>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2"/>
      <c r="BV39" s="1"/>
    </row>
    <row r="40" spans="1:78" hidden="1" x14ac:dyDescent="0.3">
      <c r="B40" s="1" t="s">
        <v>318</v>
      </c>
      <c r="C40" s="4" t="s">
        <v>20</v>
      </c>
      <c r="D40" s="19" t="s">
        <v>186</v>
      </c>
      <c r="E40" s="19"/>
      <c r="F40" s="19"/>
      <c r="G40" s="19"/>
      <c r="H40" s="19"/>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2"/>
      <c r="BV40" s="1"/>
    </row>
    <row r="41" spans="1:78" hidden="1" x14ac:dyDescent="0.3">
      <c r="B41" s="1" t="s">
        <v>319</v>
      </c>
      <c r="C41" s="4" t="s">
        <v>20</v>
      </c>
      <c r="D41" s="19" t="s">
        <v>185</v>
      </c>
      <c r="E41" s="19"/>
      <c r="F41" s="19"/>
      <c r="G41" s="19"/>
      <c r="H41" s="19"/>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2"/>
      <c r="BV41" s="1"/>
    </row>
    <row r="42" spans="1:78" hidden="1" x14ac:dyDescent="0.3">
      <c r="B42" s="1" t="s">
        <v>310</v>
      </c>
      <c r="C42" s="4" t="s">
        <v>17</v>
      </c>
      <c r="D42" s="19" t="s">
        <v>184</v>
      </c>
      <c r="E42" s="19"/>
      <c r="F42" s="19"/>
      <c r="G42" s="19"/>
      <c r="H42" s="19"/>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2"/>
      <c r="BV42" s="1"/>
    </row>
    <row r="43" spans="1:78" hidden="1" x14ac:dyDescent="0.3">
      <c r="B43" s="1" t="s">
        <v>307</v>
      </c>
      <c r="C43" s="4" t="s">
        <v>20</v>
      </c>
      <c r="D43" s="19" t="s">
        <v>183</v>
      </c>
      <c r="E43" s="19"/>
      <c r="F43" s="19"/>
      <c r="G43" s="19"/>
      <c r="H43" s="19"/>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2"/>
      <c r="BV43" s="1"/>
    </row>
    <row r="44" spans="1:78" x14ac:dyDescent="0.3">
      <c r="A44" s="1">
        <v>197</v>
      </c>
      <c r="B44" s="1" t="s">
        <v>320</v>
      </c>
      <c r="C44" s="4" t="s">
        <v>8</v>
      </c>
      <c r="D44" s="6" t="s">
        <v>182</v>
      </c>
      <c r="E44" s="6">
        <v>4</v>
      </c>
      <c r="F44" s="6" t="s">
        <v>6</v>
      </c>
      <c r="G44" s="6" t="s">
        <v>181</v>
      </c>
      <c r="H44" s="6" t="s">
        <v>180</v>
      </c>
      <c r="I44" s="1" t="s">
        <v>2</v>
      </c>
      <c r="J44" s="1"/>
      <c r="K44" s="1"/>
      <c r="L44" s="1" t="s">
        <v>2</v>
      </c>
      <c r="M44" s="1"/>
      <c r="N44" s="1"/>
      <c r="O44" s="1" t="s">
        <v>2</v>
      </c>
      <c r="P44" s="1"/>
      <c r="Q44" s="1"/>
      <c r="R44" s="1" t="s">
        <v>2</v>
      </c>
      <c r="S44" s="1"/>
      <c r="T44" s="1"/>
      <c r="U44" s="1" t="s">
        <v>0</v>
      </c>
      <c r="V44" s="1"/>
      <c r="W44" s="1"/>
      <c r="X44" s="1" t="s">
        <v>0</v>
      </c>
      <c r="Y44" s="1"/>
      <c r="Z44" s="1"/>
      <c r="AA44" s="1" t="s">
        <v>2</v>
      </c>
      <c r="AB44" s="1"/>
      <c r="AC44" s="1"/>
      <c r="AD44" s="1" t="s">
        <v>2</v>
      </c>
      <c r="AE44" s="1"/>
      <c r="AF44" s="1"/>
      <c r="AG44" s="1" t="s">
        <v>2</v>
      </c>
      <c r="AH44" s="1"/>
      <c r="AI44" s="1"/>
      <c r="AJ44" s="1" t="s">
        <v>0</v>
      </c>
      <c r="AK44" s="1"/>
      <c r="AL44" s="1"/>
      <c r="AM44" s="1" t="s">
        <v>2</v>
      </c>
      <c r="AN44" s="1"/>
      <c r="AO44" s="1"/>
      <c r="AP44" s="1" t="s">
        <v>0</v>
      </c>
      <c r="AQ44" s="1"/>
      <c r="AR44" s="1"/>
      <c r="AS44" s="1" t="s">
        <v>2</v>
      </c>
      <c r="AT44" s="1"/>
      <c r="AU44" s="1"/>
      <c r="AV44" s="1"/>
      <c r="AW44" s="1"/>
      <c r="AX44" s="1"/>
      <c r="AY44" s="1" t="s">
        <v>2</v>
      </c>
      <c r="AZ44" s="1"/>
      <c r="BA44" s="1"/>
      <c r="BB44" s="1"/>
      <c r="BC44" s="1"/>
      <c r="BD44" s="1"/>
      <c r="BE44" s="1"/>
      <c r="BF44" s="1"/>
      <c r="BG44" s="1"/>
      <c r="BH44" s="1"/>
      <c r="BI44" s="1"/>
      <c r="BJ44" s="1"/>
      <c r="BK44" s="1"/>
      <c r="BL44" s="1"/>
      <c r="BM44" s="1"/>
      <c r="BN44" s="1"/>
      <c r="BO44" s="1"/>
      <c r="BP44" s="1"/>
      <c r="BQ44" s="1"/>
      <c r="BR44" s="1"/>
      <c r="BS44" s="1"/>
      <c r="BT44" s="1"/>
      <c r="BU44" s="2"/>
      <c r="BV44" s="1"/>
      <c r="BW44" s="2"/>
      <c r="BX44" s="2"/>
    </row>
    <row r="45" spans="1:78" hidden="1" x14ac:dyDescent="0.3">
      <c r="B45" s="1" t="s">
        <v>314</v>
      </c>
      <c r="C45" s="4" t="s">
        <v>20</v>
      </c>
      <c r="D45" s="19" t="s">
        <v>179</v>
      </c>
      <c r="E45" s="19"/>
      <c r="F45" s="19"/>
      <c r="G45" s="19"/>
      <c r="H45" s="19"/>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2"/>
      <c r="BV45" s="1"/>
    </row>
    <row r="46" spans="1:78" hidden="1" x14ac:dyDescent="0.3">
      <c r="B46" s="1" t="s">
        <v>314</v>
      </c>
      <c r="C46" s="4" t="s">
        <v>20</v>
      </c>
      <c r="D46" s="19" t="s">
        <v>178</v>
      </c>
      <c r="E46" s="19"/>
      <c r="F46" s="19"/>
      <c r="G46" s="19"/>
      <c r="H46" s="19"/>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2"/>
      <c r="BV46" s="1"/>
    </row>
    <row r="47" spans="1:78" hidden="1" x14ac:dyDescent="0.3">
      <c r="B47" s="1" t="s">
        <v>319</v>
      </c>
      <c r="C47" s="4" t="s">
        <v>17</v>
      </c>
      <c r="D47" s="19" t="s">
        <v>177</v>
      </c>
      <c r="E47" s="19"/>
      <c r="F47" s="19"/>
      <c r="G47" s="19"/>
      <c r="H47" s="19"/>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2"/>
      <c r="BV47" s="1"/>
    </row>
    <row r="48" spans="1:78" hidden="1" x14ac:dyDescent="0.3">
      <c r="B48" s="1" t="s">
        <v>321</v>
      </c>
      <c r="C48" s="4" t="s">
        <v>15</v>
      </c>
      <c r="D48" s="19" t="s">
        <v>176</v>
      </c>
      <c r="E48" s="19"/>
      <c r="F48" s="19"/>
      <c r="G48" s="19"/>
      <c r="H48" s="19"/>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2"/>
      <c r="BV48" s="1"/>
    </row>
    <row r="49" spans="1:76" x14ac:dyDescent="0.3">
      <c r="A49" s="1">
        <v>197</v>
      </c>
      <c r="B49" s="1" t="s">
        <v>307</v>
      </c>
      <c r="C49" s="4"/>
      <c r="D49" s="6" t="s">
        <v>175</v>
      </c>
      <c r="E49" s="6">
        <v>0</v>
      </c>
      <c r="F49" s="6" t="s">
        <v>140</v>
      </c>
      <c r="G49" s="6"/>
      <c r="H49" s="6"/>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2"/>
      <c r="BV49" s="1"/>
      <c r="BW49" s="2"/>
      <c r="BX49" s="2"/>
    </row>
    <row r="50" spans="1:76" x14ac:dyDescent="0.3">
      <c r="A50" s="1">
        <v>197</v>
      </c>
      <c r="B50" s="1" t="s">
        <v>307</v>
      </c>
      <c r="C50" s="4" t="s">
        <v>8</v>
      </c>
      <c r="D50" s="6" t="s">
        <v>174</v>
      </c>
      <c r="E50" s="6">
        <v>1</v>
      </c>
      <c r="F50" s="6" t="s">
        <v>173</v>
      </c>
      <c r="G50" s="6" t="s">
        <v>172</v>
      </c>
      <c r="H50" s="6" t="s">
        <v>171</v>
      </c>
      <c r="I50" s="1" t="s">
        <v>2</v>
      </c>
      <c r="J50" s="1"/>
      <c r="K50" s="1"/>
      <c r="L50" s="1" t="s">
        <v>2</v>
      </c>
      <c r="M50" s="1"/>
      <c r="N50" s="1"/>
      <c r="O50" s="1" t="s">
        <v>2</v>
      </c>
      <c r="P50" s="1"/>
      <c r="Q50" s="1"/>
      <c r="R50" s="1" t="s">
        <v>2</v>
      </c>
      <c r="S50" s="1"/>
      <c r="T50" s="1"/>
      <c r="U50" s="1" t="s">
        <v>2</v>
      </c>
      <c r="V50" s="1"/>
      <c r="W50" s="1"/>
      <c r="X50" s="1" t="s">
        <v>0</v>
      </c>
      <c r="Y50" s="1"/>
      <c r="Z50" s="1"/>
      <c r="AA50" s="1" t="s">
        <v>2</v>
      </c>
      <c r="AB50" s="1"/>
      <c r="AC50" s="1"/>
      <c r="AD50" s="1" t="s">
        <v>0</v>
      </c>
      <c r="AE50" s="1"/>
      <c r="AF50" s="1"/>
      <c r="AG50" s="1" t="s">
        <v>2</v>
      </c>
      <c r="AH50" s="1"/>
      <c r="AI50" s="1"/>
      <c r="AJ50" s="1" t="s">
        <v>0</v>
      </c>
      <c r="AK50" s="1"/>
      <c r="AL50" s="1"/>
      <c r="AM50" s="1" t="s">
        <v>0</v>
      </c>
      <c r="AN50" s="1"/>
      <c r="AO50" s="1"/>
      <c r="AP50" s="1" t="s">
        <v>0</v>
      </c>
      <c r="AQ50" s="1"/>
      <c r="AR50" s="1"/>
      <c r="AS50" s="1" t="s">
        <v>0</v>
      </c>
      <c r="AT50" s="1"/>
      <c r="AU50" s="1"/>
      <c r="AV50" s="1"/>
      <c r="AW50" s="1"/>
      <c r="AX50" s="1"/>
      <c r="AY50" s="1" t="s">
        <v>0</v>
      </c>
      <c r="AZ50" s="1"/>
      <c r="BA50" s="1"/>
      <c r="BB50" s="1" t="s">
        <v>0</v>
      </c>
      <c r="BC50" s="1"/>
      <c r="BD50" s="1"/>
      <c r="BE50" s="1" t="s">
        <v>0</v>
      </c>
      <c r="BF50" s="1"/>
      <c r="BG50" s="1"/>
      <c r="BH50" s="1" t="s">
        <v>0</v>
      </c>
      <c r="BI50" s="1"/>
      <c r="BJ50" s="1"/>
      <c r="BK50" s="1" t="s">
        <v>0</v>
      </c>
      <c r="BL50" s="1"/>
      <c r="BM50" s="1"/>
      <c r="BN50" s="1" t="s">
        <v>0</v>
      </c>
      <c r="BO50" s="1"/>
      <c r="BP50" s="1"/>
      <c r="BQ50" s="1" t="s">
        <v>0</v>
      </c>
      <c r="BR50" s="1"/>
      <c r="BS50" s="1"/>
      <c r="BT50" s="1"/>
      <c r="BU50" s="2"/>
      <c r="BV50" s="1"/>
      <c r="BW50" s="2"/>
      <c r="BX50" s="2"/>
    </row>
    <row r="51" spans="1:76" x14ac:dyDescent="0.3">
      <c r="A51" s="1">
        <v>197</v>
      </c>
      <c r="B51" s="1" t="s">
        <v>307</v>
      </c>
      <c r="C51" s="4" t="s">
        <v>17</v>
      </c>
      <c r="D51" s="6" t="s">
        <v>170</v>
      </c>
      <c r="E51" s="6">
        <v>2</v>
      </c>
      <c r="F51" s="6" t="s">
        <v>6</v>
      </c>
      <c r="G51" s="6" t="s">
        <v>285</v>
      </c>
      <c r="H51" s="6" t="s">
        <v>169</v>
      </c>
      <c r="I51" s="1" t="s">
        <v>2</v>
      </c>
      <c r="J51" s="1" t="s">
        <v>168</v>
      </c>
      <c r="K51" s="1"/>
      <c r="L51" s="1" t="s">
        <v>2</v>
      </c>
      <c r="M51" s="1" t="s">
        <v>168</v>
      </c>
      <c r="N51" s="1"/>
      <c r="O51" s="1" t="s">
        <v>2</v>
      </c>
      <c r="P51" s="1" t="s">
        <v>168</v>
      </c>
      <c r="Q51" s="1"/>
      <c r="R51" s="1" t="s">
        <v>2</v>
      </c>
      <c r="S51" s="1" t="s">
        <v>168</v>
      </c>
      <c r="T51" s="1"/>
      <c r="U51" s="1" t="s">
        <v>0</v>
      </c>
      <c r="V51" s="1"/>
      <c r="W51" s="1"/>
      <c r="X51" s="1" t="s">
        <v>0</v>
      </c>
      <c r="Y51" s="1"/>
      <c r="Z51" s="1"/>
      <c r="AA51" s="1" t="s">
        <v>0</v>
      </c>
      <c r="AB51" s="1"/>
      <c r="AC51" s="1"/>
      <c r="AD51" s="1" t="s">
        <v>0</v>
      </c>
      <c r="AE51" s="1"/>
      <c r="AF51" s="1"/>
      <c r="AG51" s="1" t="s">
        <v>2</v>
      </c>
      <c r="AH51" s="1" t="s">
        <v>168</v>
      </c>
      <c r="AI51" s="1"/>
      <c r="AJ51" s="1" t="s">
        <v>0</v>
      </c>
      <c r="AK51" s="1"/>
      <c r="AL51" s="1"/>
      <c r="AM51" s="1" t="s">
        <v>0</v>
      </c>
      <c r="AN51" s="1"/>
      <c r="AO51" s="1"/>
      <c r="AP51" s="1" t="s">
        <v>0</v>
      </c>
      <c r="AQ51" s="1"/>
      <c r="AR51" s="1"/>
      <c r="AS51" s="1" t="s">
        <v>0</v>
      </c>
      <c r="AT51" s="1"/>
      <c r="AU51" s="1"/>
      <c r="AV51" s="1"/>
      <c r="AW51" s="1"/>
      <c r="AX51" s="1"/>
      <c r="AY51" s="1" t="s">
        <v>0</v>
      </c>
      <c r="AZ51" s="1"/>
      <c r="BA51" s="1"/>
      <c r="BB51" s="1" t="s">
        <v>0</v>
      </c>
      <c r="BC51" s="1"/>
      <c r="BD51" s="1"/>
      <c r="BE51" s="1" t="s">
        <v>0</v>
      </c>
      <c r="BF51" s="1"/>
      <c r="BG51" s="1"/>
      <c r="BH51" s="1" t="s">
        <v>0</v>
      </c>
      <c r="BI51" s="1"/>
      <c r="BJ51" s="1"/>
      <c r="BK51" s="1" t="s">
        <v>0</v>
      </c>
      <c r="BL51" s="1"/>
      <c r="BM51" s="1"/>
      <c r="BN51" s="1" t="s">
        <v>0</v>
      </c>
      <c r="BO51" s="1"/>
      <c r="BP51" s="1"/>
      <c r="BQ51" s="1" t="s">
        <v>0</v>
      </c>
      <c r="BR51" s="1"/>
      <c r="BS51" s="1"/>
      <c r="BT51" s="1"/>
      <c r="BU51" s="2"/>
      <c r="BV51" s="1"/>
      <c r="BW51" s="2"/>
      <c r="BX51" s="2"/>
    </row>
    <row r="52" spans="1:76" hidden="1" x14ac:dyDescent="0.3">
      <c r="B52" s="1" t="s">
        <v>308</v>
      </c>
      <c r="C52" s="4" t="s">
        <v>17</v>
      </c>
      <c r="D52" s="19" t="s">
        <v>167</v>
      </c>
      <c r="E52" s="19"/>
      <c r="F52" s="19"/>
      <c r="G52" s="19"/>
      <c r="H52" s="19"/>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2"/>
      <c r="BV52" s="1"/>
    </row>
    <row r="53" spans="1:76" ht="28.8" x14ac:dyDescent="0.3">
      <c r="A53" s="1">
        <v>197</v>
      </c>
      <c r="B53" s="1" t="s">
        <v>309</v>
      </c>
      <c r="C53" s="4" t="s">
        <v>15</v>
      </c>
      <c r="D53" s="6" t="s">
        <v>166</v>
      </c>
      <c r="E53" s="6">
        <v>5</v>
      </c>
      <c r="F53" s="6" t="s">
        <v>6</v>
      </c>
      <c r="G53" s="6" t="s">
        <v>165</v>
      </c>
      <c r="H53" s="6" t="s">
        <v>164</v>
      </c>
      <c r="I53" s="1" t="s">
        <v>2</v>
      </c>
      <c r="J53" s="1"/>
      <c r="K53" s="1"/>
      <c r="L53" s="1" t="s">
        <v>2</v>
      </c>
      <c r="M53" s="1"/>
      <c r="N53" s="1"/>
      <c r="O53" s="1" t="s">
        <v>2</v>
      </c>
      <c r="P53" s="1"/>
      <c r="Q53" s="1"/>
      <c r="R53" s="1" t="s">
        <v>2</v>
      </c>
      <c r="S53" s="1"/>
      <c r="T53" s="1"/>
      <c r="U53" s="1" t="s">
        <v>2</v>
      </c>
      <c r="V53" s="1"/>
      <c r="W53" s="1"/>
      <c r="X53" s="1" t="s">
        <v>2</v>
      </c>
      <c r="Y53" s="1"/>
      <c r="Z53" s="1"/>
      <c r="AA53" s="1" t="s">
        <v>2</v>
      </c>
      <c r="AB53" s="1"/>
      <c r="AC53" s="1"/>
      <c r="AD53" s="1" t="s">
        <v>0</v>
      </c>
      <c r="AE53" s="1"/>
      <c r="AF53" s="1"/>
      <c r="AG53" s="1" t="s">
        <v>0</v>
      </c>
      <c r="AH53" s="1"/>
      <c r="AI53" s="1"/>
      <c r="AJ53" s="1" t="s">
        <v>2</v>
      </c>
      <c r="AK53" s="1"/>
      <c r="AL53" s="1"/>
      <c r="AM53" s="1"/>
      <c r="AN53" s="1"/>
      <c r="AO53" s="1"/>
      <c r="AP53" s="1"/>
      <c r="AQ53" s="1"/>
      <c r="AR53" s="1"/>
      <c r="AS53" s="1" t="s">
        <v>2</v>
      </c>
      <c r="AT53" s="1"/>
      <c r="AU53" s="1"/>
      <c r="AV53" s="1"/>
      <c r="AW53" s="1"/>
      <c r="AX53" s="1"/>
      <c r="AY53" s="1" t="s">
        <v>0</v>
      </c>
      <c r="AZ53" s="1"/>
      <c r="BA53" s="1"/>
      <c r="BB53" s="1" t="s">
        <v>0</v>
      </c>
      <c r="BC53" s="1"/>
      <c r="BD53" s="1"/>
      <c r="BE53" s="1" t="s">
        <v>0</v>
      </c>
      <c r="BF53" s="1"/>
      <c r="BG53" s="1"/>
      <c r="BH53" s="1" t="s">
        <v>0</v>
      </c>
      <c r="BI53" s="1"/>
      <c r="BJ53" s="1"/>
      <c r="BK53" s="1" t="s">
        <v>0</v>
      </c>
      <c r="BL53" s="1"/>
      <c r="BM53" s="1"/>
      <c r="BN53" s="1" t="s">
        <v>0</v>
      </c>
      <c r="BO53" s="1"/>
      <c r="BP53" s="1"/>
      <c r="BQ53" s="1" t="s">
        <v>0</v>
      </c>
      <c r="BR53" s="1"/>
      <c r="BS53" s="1"/>
      <c r="BT53" s="10" t="s">
        <v>163</v>
      </c>
      <c r="BU53" s="2"/>
      <c r="BV53" s="1"/>
      <c r="BW53" s="2"/>
      <c r="BX53" s="2"/>
    </row>
    <row r="54" spans="1:76" hidden="1" x14ac:dyDescent="0.3">
      <c r="B54" s="1" t="s">
        <v>322</v>
      </c>
      <c r="C54" s="4" t="s">
        <v>17</v>
      </c>
      <c r="D54" s="19" t="s">
        <v>162</v>
      </c>
      <c r="E54" s="19"/>
      <c r="F54" s="19"/>
      <c r="G54" s="19"/>
      <c r="H54" s="19"/>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2"/>
      <c r="BV54" s="1"/>
    </row>
    <row r="55" spans="1:76" hidden="1" x14ac:dyDescent="0.3">
      <c r="B55" s="1" t="s">
        <v>323</v>
      </c>
      <c r="C55" s="4" t="s">
        <v>17</v>
      </c>
      <c r="D55" s="19" t="s">
        <v>161</v>
      </c>
      <c r="E55" s="19"/>
      <c r="F55" s="19"/>
      <c r="G55" s="19"/>
      <c r="H55" s="19"/>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2"/>
      <c r="BV55" s="1"/>
    </row>
    <row r="56" spans="1:76" hidden="1" x14ac:dyDescent="0.3">
      <c r="B56" s="1" t="s">
        <v>307</v>
      </c>
      <c r="C56" s="4" t="s">
        <v>23</v>
      </c>
      <c r="D56" s="19" t="s">
        <v>160</v>
      </c>
      <c r="E56" s="19"/>
      <c r="F56" s="19"/>
      <c r="G56" s="19"/>
      <c r="H56" s="19"/>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2"/>
      <c r="BV56" s="1"/>
    </row>
    <row r="57" spans="1:76" hidden="1" x14ac:dyDescent="0.3">
      <c r="B57" s="1">
        <v>0</v>
      </c>
      <c r="C57" s="4" t="s">
        <v>23</v>
      </c>
      <c r="D57" s="19" t="s">
        <v>159</v>
      </c>
      <c r="E57" s="19"/>
      <c r="F57" s="19"/>
      <c r="G57" s="19"/>
      <c r="H57" s="19"/>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2"/>
      <c r="BV57" s="1"/>
    </row>
    <row r="58" spans="1:76" hidden="1" x14ac:dyDescent="0.3">
      <c r="B58" s="1" t="s">
        <v>314</v>
      </c>
      <c r="C58" s="4" t="s">
        <v>23</v>
      </c>
      <c r="D58" s="19" t="s">
        <v>158</v>
      </c>
      <c r="E58" s="19"/>
      <c r="F58" s="19"/>
      <c r="G58" s="19"/>
      <c r="H58" s="19"/>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2"/>
      <c r="BV58" s="1"/>
    </row>
    <row r="59" spans="1:76" hidden="1" x14ac:dyDescent="0.3">
      <c r="B59" s="1">
        <v>0</v>
      </c>
      <c r="C59" s="4" t="s">
        <v>17</v>
      </c>
      <c r="D59" s="19" t="s">
        <v>303</v>
      </c>
      <c r="E59" s="19"/>
      <c r="F59" s="19"/>
      <c r="G59" s="19"/>
      <c r="H59" s="19"/>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2"/>
      <c r="BV59" s="1"/>
    </row>
    <row r="60" spans="1:76" x14ac:dyDescent="0.3">
      <c r="A60" s="1">
        <v>196</v>
      </c>
      <c r="B60" s="1">
        <v>0</v>
      </c>
      <c r="C60" s="4"/>
      <c r="D60" s="5" t="s">
        <v>157</v>
      </c>
      <c r="E60" s="5">
        <v>1</v>
      </c>
      <c r="F60" s="5" t="s">
        <v>156</v>
      </c>
      <c r="G60" s="5" t="s">
        <v>155</v>
      </c>
      <c r="H60" s="5" t="s">
        <v>154</v>
      </c>
      <c r="I60" s="1" t="s">
        <v>2</v>
      </c>
      <c r="J60" s="1" t="s">
        <v>44</v>
      </c>
      <c r="K60" s="1"/>
      <c r="L60" s="1" t="s">
        <v>2</v>
      </c>
      <c r="M60" s="1" t="s">
        <v>3</v>
      </c>
      <c r="N60" s="1"/>
      <c r="O60" s="1" t="s">
        <v>2</v>
      </c>
      <c r="P60" s="1" t="s">
        <v>3</v>
      </c>
      <c r="Q60" s="1"/>
      <c r="R60" s="1" t="s">
        <v>2</v>
      </c>
      <c r="S60" s="1" t="s">
        <v>3</v>
      </c>
      <c r="T60" s="1"/>
      <c r="U60" s="1" t="s">
        <v>2</v>
      </c>
      <c r="V60" s="1" t="s">
        <v>3</v>
      </c>
      <c r="W60" s="1"/>
      <c r="X60" s="1" t="s">
        <v>0</v>
      </c>
      <c r="Y60" s="1"/>
      <c r="Z60" s="1"/>
      <c r="AA60" s="1" t="s">
        <v>2</v>
      </c>
      <c r="AB60" s="1" t="s">
        <v>3</v>
      </c>
      <c r="AC60" s="1"/>
      <c r="AD60" s="1" t="s">
        <v>0</v>
      </c>
      <c r="AE60" s="1"/>
      <c r="AF60" s="1"/>
      <c r="AG60" s="1" t="s">
        <v>2</v>
      </c>
      <c r="AH60" s="1" t="s">
        <v>3</v>
      </c>
      <c r="AI60" s="1"/>
      <c r="AJ60" s="1"/>
      <c r="AK60" s="1"/>
      <c r="AL60" s="1"/>
      <c r="AM60" s="1"/>
      <c r="AN60" s="1"/>
      <c r="AO60" s="1"/>
      <c r="AP60" s="1"/>
      <c r="AQ60" s="1"/>
      <c r="AR60" s="1"/>
      <c r="AS60" s="1"/>
      <c r="AT60" s="1"/>
      <c r="AU60" s="1"/>
      <c r="AV60" s="1" t="s">
        <v>0</v>
      </c>
      <c r="AW60" s="1"/>
      <c r="AX60" s="1"/>
      <c r="AY60" s="1"/>
      <c r="AZ60" s="1"/>
      <c r="BA60" s="1"/>
      <c r="BB60" s="1"/>
      <c r="BC60" s="1"/>
      <c r="BD60" s="1"/>
      <c r="BE60" s="1"/>
      <c r="BF60" s="1"/>
      <c r="BG60" s="1"/>
      <c r="BH60" s="1"/>
      <c r="BI60" s="1"/>
      <c r="BJ60" s="1"/>
      <c r="BK60" s="1"/>
      <c r="BL60" s="1"/>
      <c r="BM60" s="1"/>
      <c r="BN60" s="1"/>
      <c r="BO60" s="1"/>
      <c r="BP60" s="1"/>
      <c r="BQ60" s="1"/>
      <c r="BR60" s="1"/>
      <c r="BS60" s="1"/>
      <c r="BT60" s="1" t="s">
        <v>0</v>
      </c>
      <c r="BU60" s="2"/>
      <c r="BV60" s="1"/>
      <c r="BW60" s="2"/>
      <c r="BX60" s="2"/>
    </row>
    <row r="61" spans="1:76" x14ac:dyDescent="0.3">
      <c r="A61" s="1">
        <v>196</v>
      </c>
      <c r="B61" s="1">
        <v>0</v>
      </c>
      <c r="C61" s="4"/>
      <c r="D61" s="5" t="s">
        <v>153</v>
      </c>
      <c r="E61" s="5">
        <v>1</v>
      </c>
      <c r="F61" s="5" t="s">
        <v>277</v>
      </c>
      <c r="G61" s="5" t="s">
        <v>282</v>
      </c>
      <c r="H61" s="5" t="s">
        <v>283</v>
      </c>
      <c r="I61" s="1" t="s">
        <v>2</v>
      </c>
      <c r="J61" s="1" t="s">
        <v>3</v>
      </c>
      <c r="K61" s="1"/>
      <c r="L61" s="1" t="s">
        <v>2</v>
      </c>
      <c r="M61" s="1" t="s">
        <v>3</v>
      </c>
      <c r="N61" s="1"/>
      <c r="O61" s="1" t="s">
        <v>2</v>
      </c>
      <c r="P61" s="1" t="s">
        <v>3</v>
      </c>
      <c r="Q61" s="1"/>
      <c r="R61" s="1" t="s">
        <v>2</v>
      </c>
      <c r="S61" s="1" t="s">
        <v>3</v>
      </c>
      <c r="T61" s="1"/>
      <c r="U61" s="1" t="s">
        <v>2</v>
      </c>
      <c r="V61" s="1" t="s">
        <v>44</v>
      </c>
      <c r="W61" s="1"/>
      <c r="X61" s="1" t="s">
        <v>0</v>
      </c>
      <c r="Y61" s="1"/>
      <c r="Z61" s="1"/>
      <c r="AA61" s="1" t="s">
        <v>2</v>
      </c>
      <c r="AB61" s="1" t="s">
        <v>44</v>
      </c>
      <c r="AC61" s="1"/>
      <c r="AD61" s="1" t="s">
        <v>0</v>
      </c>
      <c r="AE61" s="1"/>
      <c r="AF61" s="1"/>
      <c r="AG61" s="1" t="s">
        <v>2</v>
      </c>
      <c r="AH61" s="1" t="s">
        <v>3</v>
      </c>
      <c r="AI61" s="1"/>
      <c r="AJ61" s="1"/>
      <c r="AK61" s="1"/>
      <c r="AL61" s="1"/>
      <c r="AM61" s="1"/>
      <c r="AN61" s="1"/>
      <c r="AO61" s="1"/>
      <c r="AP61" s="1"/>
      <c r="AQ61" s="1"/>
      <c r="AR61" s="1"/>
      <c r="AS61" s="1"/>
      <c r="AT61" s="1"/>
      <c r="AU61" s="1"/>
      <c r="AV61" s="1" t="s">
        <v>0</v>
      </c>
      <c r="AW61" s="1"/>
      <c r="AX61" s="1"/>
      <c r="AY61" s="1"/>
      <c r="AZ61" s="1"/>
      <c r="BA61" s="1"/>
      <c r="BB61" s="1"/>
      <c r="BC61" s="1"/>
      <c r="BD61" s="1"/>
      <c r="BE61" s="1"/>
      <c r="BF61" s="1"/>
      <c r="BG61" s="1"/>
      <c r="BH61" s="1"/>
      <c r="BI61" s="1"/>
      <c r="BJ61" s="1"/>
      <c r="BK61" s="1"/>
      <c r="BL61" s="1"/>
      <c r="BM61" s="1"/>
      <c r="BN61" s="1"/>
      <c r="BO61" s="1"/>
      <c r="BP61" s="1"/>
      <c r="BQ61" s="1"/>
      <c r="BR61" s="1"/>
      <c r="BS61" s="1"/>
      <c r="BT61" s="1" t="s">
        <v>0</v>
      </c>
      <c r="BU61" s="2"/>
      <c r="BV61" s="1"/>
      <c r="BW61" s="2"/>
      <c r="BX61" s="2"/>
    </row>
    <row r="62" spans="1:76" hidden="1" x14ac:dyDescent="0.3">
      <c r="B62" s="1" t="s">
        <v>324</v>
      </c>
      <c r="C62" s="4" t="s">
        <v>17</v>
      </c>
      <c r="D62" s="19" t="s">
        <v>151</v>
      </c>
      <c r="E62" s="19"/>
      <c r="F62" s="19"/>
      <c r="G62" s="19"/>
      <c r="H62" s="19"/>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2"/>
      <c r="BV62" s="1"/>
    </row>
    <row r="63" spans="1:76" hidden="1" x14ac:dyDescent="0.3">
      <c r="B63" s="1" t="s">
        <v>319</v>
      </c>
      <c r="C63" s="4" t="s">
        <v>17</v>
      </c>
      <c r="D63" s="19" t="s">
        <v>150</v>
      </c>
      <c r="E63" s="19"/>
      <c r="F63" s="19"/>
      <c r="G63" s="19"/>
      <c r="H63" s="19"/>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2"/>
      <c r="BV63" s="1"/>
    </row>
    <row r="64" spans="1:76" x14ac:dyDescent="0.3">
      <c r="A64" s="1">
        <v>195</v>
      </c>
      <c r="B64" s="1" t="s">
        <v>319</v>
      </c>
      <c r="C64" s="4"/>
      <c r="D64" s="3" t="s">
        <v>149</v>
      </c>
      <c r="E64" s="3">
        <v>1</v>
      </c>
      <c r="F64" s="3" t="s">
        <v>140</v>
      </c>
      <c r="G64" s="3" t="s">
        <v>148</v>
      </c>
      <c r="H64" s="3" t="s">
        <v>147</v>
      </c>
      <c r="I64" s="1" t="s">
        <v>2</v>
      </c>
      <c r="J64" s="1" t="s">
        <v>3</v>
      </c>
      <c r="K64" s="1"/>
      <c r="L64" s="1" t="s">
        <v>2</v>
      </c>
      <c r="M64" s="1" t="s">
        <v>3</v>
      </c>
      <c r="N64" s="1"/>
      <c r="O64" s="1" t="s">
        <v>2</v>
      </c>
      <c r="P64" s="1" t="s">
        <v>3</v>
      </c>
      <c r="Q64" s="1"/>
      <c r="R64" s="1" t="s">
        <v>2</v>
      </c>
      <c r="S64" s="1" t="s">
        <v>3</v>
      </c>
      <c r="T64" s="1"/>
      <c r="U64" s="1" t="s">
        <v>2</v>
      </c>
      <c r="V64" s="1" t="s">
        <v>3</v>
      </c>
      <c r="W64" s="1"/>
      <c r="X64" s="1"/>
      <c r="Y64" s="1"/>
      <c r="Z64" s="1"/>
      <c r="AA64" s="1" t="s">
        <v>2</v>
      </c>
      <c r="AB64" s="1" t="s">
        <v>3</v>
      </c>
      <c r="AC64" s="1"/>
      <c r="AD64" s="1" t="s">
        <v>2</v>
      </c>
      <c r="AE64" s="1" t="s">
        <v>43</v>
      </c>
      <c r="AF64" s="1"/>
      <c r="AG64" s="1" t="s">
        <v>2</v>
      </c>
      <c r="AH64" s="1" t="s">
        <v>3</v>
      </c>
      <c r="AI64" s="1"/>
      <c r="AJ64" s="1"/>
      <c r="AK64" s="1"/>
      <c r="AL64" s="1"/>
      <c r="AM64" s="1"/>
      <c r="AN64" s="1"/>
      <c r="AO64" s="1"/>
      <c r="AP64" s="1"/>
      <c r="AQ64" s="1"/>
      <c r="AR64" s="1"/>
      <c r="AS64" s="1"/>
      <c r="AT64" s="1"/>
      <c r="AU64" s="1"/>
      <c r="AV64" s="1" t="s">
        <v>0</v>
      </c>
      <c r="AW64" s="1"/>
      <c r="AX64" s="1"/>
      <c r="AY64" s="1"/>
      <c r="AZ64" s="1"/>
      <c r="BA64" s="1"/>
      <c r="BB64" s="1"/>
      <c r="BC64" s="1"/>
      <c r="BD64" s="1"/>
      <c r="BE64" s="1"/>
      <c r="BF64" s="1"/>
      <c r="BG64" s="1"/>
      <c r="BH64" s="1"/>
      <c r="BI64" s="1"/>
      <c r="BJ64" s="1"/>
      <c r="BK64" s="1"/>
      <c r="BL64" s="1"/>
      <c r="BM64" s="1"/>
      <c r="BN64" s="1"/>
      <c r="BO64" s="1"/>
      <c r="BP64" s="1"/>
      <c r="BQ64" s="1"/>
      <c r="BR64" s="1"/>
      <c r="BS64" s="1"/>
      <c r="BT64" s="1" t="s">
        <v>0</v>
      </c>
      <c r="BU64" s="2"/>
      <c r="BV64" s="1"/>
      <c r="BW64" s="2"/>
      <c r="BX64" s="2"/>
    </row>
    <row r="65" spans="1:76" x14ac:dyDescent="0.3">
      <c r="A65" s="1">
        <v>195</v>
      </c>
      <c r="B65" s="1" t="s">
        <v>312</v>
      </c>
      <c r="C65" s="4" t="s">
        <v>8</v>
      </c>
      <c r="D65" s="3" t="s">
        <v>146</v>
      </c>
      <c r="E65" s="3">
        <v>1</v>
      </c>
      <c r="F65" s="3" t="s">
        <v>145</v>
      </c>
      <c r="G65" s="3" t="s">
        <v>144</v>
      </c>
      <c r="H65" s="3" t="s">
        <v>143</v>
      </c>
      <c r="I65" s="1" t="s">
        <v>2</v>
      </c>
      <c r="J65" s="1" t="s">
        <v>3</v>
      </c>
      <c r="K65" s="1"/>
      <c r="L65" s="1" t="s">
        <v>2</v>
      </c>
      <c r="M65" s="1" t="s">
        <v>3</v>
      </c>
      <c r="N65" s="1"/>
      <c r="O65" s="1" t="s">
        <v>2</v>
      </c>
      <c r="P65" s="1" t="s">
        <v>3</v>
      </c>
      <c r="Q65" s="1"/>
      <c r="R65" s="1" t="s">
        <v>2</v>
      </c>
      <c r="S65" s="1" t="s">
        <v>3</v>
      </c>
      <c r="T65" s="1"/>
      <c r="U65" s="1" t="s">
        <v>2</v>
      </c>
      <c r="V65" s="1" t="s">
        <v>3</v>
      </c>
      <c r="W65" s="1"/>
      <c r="X65" s="1"/>
      <c r="Y65" s="1"/>
      <c r="Z65" s="1"/>
      <c r="AA65" s="1" t="s">
        <v>2</v>
      </c>
      <c r="AB65" s="1" t="s">
        <v>3</v>
      </c>
      <c r="AC65" s="1"/>
      <c r="AD65" s="1" t="s">
        <v>2</v>
      </c>
      <c r="AE65" s="1" t="s">
        <v>3</v>
      </c>
      <c r="AF65" s="1"/>
      <c r="AG65" s="1" t="s">
        <v>2</v>
      </c>
      <c r="AH65" s="1" t="s">
        <v>3</v>
      </c>
      <c r="AI65" s="1"/>
      <c r="AJ65" s="1"/>
      <c r="AK65" s="1"/>
      <c r="AL65" s="1"/>
      <c r="AM65" s="1"/>
      <c r="AN65" s="1"/>
      <c r="AO65" s="1"/>
      <c r="AP65" s="1"/>
      <c r="AQ65" s="1"/>
      <c r="AR65" s="1"/>
      <c r="AS65" s="1"/>
      <c r="AT65" s="1"/>
      <c r="AU65" s="1"/>
      <c r="AV65" s="1" t="s">
        <v>0</v>
      </c>
      <c r="AW65" s="1"/>
      <c r="AX65" s="1"/>
      <c r="AY65" s="1"/>
      <c r="AZ65" s="1"/>
      <c r="BA65" s="1"/>
      <c r="BB65" s="1"/>
      <c r="BC65" s="1"/>
      <c r="BD65" s="1"/>
      <c r="BE65" s="1"/>
      <c r="BF65" s="1"/>
      <c r="BG65" s="1"/>
      <c r="BH65" s="1"/>
      <c r="BI65" s="1"/>
      <c r="BJ65" s="1"/>
      <c r="BK65" s="1"/>
      <c r="BL65" s="1"/>
      <c r="BM65" s="1"/>
      <c r="BN65" s="1"/>
      <c r="BO65" s="1"/>
      <c r="BP65" s="1"/>
      <c r="BQ65" s="1"/>
      <c r="BR65" s="1"/>
      <c r="BS65" s="1"/>
      <c r="BT65" s="1" t="s">
        <v>0</v>
      </c>
      <c r="BU65" s="2"/>
      <c r="BV65" s="1"/>
      <c r="BW65" s="2"/>
      <c r="BX65" s="2"/>
    </row>
    <row r="66" spans="1:76" hidden="1" x14ac:dyDescent="0.3">
      <c r="B66" s="1" t="s">
        <v>325</v>
      </c>
      <c r="C66" s="4" t="s">
        <v>20</v>
      </c>
      <c r="D66" s="19" t="s">
        <v>142</v>
      </c>
      <c r="E66" s="19"/>
      <c r="F66" s="19"/>
      <c r="G66" s="19"/>
      <c r="H66" s="19"/>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2"/>
      <c r="BV66" s="1"/>
    </row>
    <row r="67" spans="1:76" x14ac:dyDescent="0.3">
      <c r="A67" s="1">
        <v>195</v>
      </c>
      <c r="B67" s="1" t="s">
        <v>325</v>
      </c>
      <c r="C67" s="4" t="s">
        <v>8</v>
      </c>
      <c r="D67" s="3" t="s">
        <v>141</v>
      </c>
      <c r="E67" s="3">
        <v>1</v>
      </c>
      <c r="F67" s="3" t="s">
        <v>140</v>
      </c>
      <c r="G67" s="3" t="s">
        <v>139</v>
      </c>
      <c r="H67" s="3" t="s">
        <v>138</v>
      </c>
      <c r="I67" s="1" t="s">
        <v>2</v>
      </c>
      <c r="J67" s="1" t="s">
        <v>3</v>
      </c>
      <c r="K67" s="1"/>
      <c r="L67" s="1" t="s">
        <v>2</v>
      </c>
      <c r="M67" s="1" t="s">
        <v>3</v>
      </c>
      <c r="N67" s="1"/>
      <c r="O67" s="1" t="s">
        <v>2</v>
      </c>
      <c r="P67" s="1" t="s">
        <v>3</v>
      </c>
      <c r="Q67" s="1"/>
      <c r="R67" s="1" t="s">
        <v>2</v>
      </c>
      <c r="S67" s="1" t="s">
        <v>3</v>
      </c>
      <c r="T67" s="1"/>
      <c r="U67" s="1" t="s">
        <v>2</v>
      </c>
      <c r="V67" s="1" t="s">
        <v>3</v>
      </c>
      <c r="W67" s="1"/>
      <c r="X67" s="1"/>
      <c r="Y67" s="1"/>
      <c r="Z67" s="1"/>
      <c r="AA67" s="1" t="s">
        <v>2</v>
      </c>
      <c r="AB67" s="1" t="s">
        <v>3</v>
      </c>
      <c r="AC67" s="1"/>
      <c r="AD67" s="1" t="s">
        <v>2</v>
      </c>
      <c r="AE67" s="1" t="s">
        <v>43</v>
      </c>
      <c r="AF67" s="1"/>
      <c r="AG67" s="1" t="s">
        <v>2</v>
      </c>
      <c r="AH67" s="1" t="s">
        <v>3</v>
      </c>
      <c r="AI67" s="1"/>
      <c r="AJ67" s="1"/>
      <c r="AK67" s="1"/>
      <c r="AL67" s="1"/>
      <c r="AM67" s="1"/>
      <c r="AN67" s="1"/>
      <c r="AO67" s="1"/>
      <c r="AP67" s="1"/>
      <c r="AQ67" s="1"/>
      <c r="AR67" s="1"/>
      <c r="AS67" s="1"/>
      <c r="AT67" s="1"/>
      <c r="AU67" s="1"/>
      <c r="AV67" s="1" t="s">
        <v>0</v>
      </c>
      <c r="AW67" s="1"/>
      <c r="AX67" s="1"/>
      <c r="AY67" s="1"/>
      <c r="AZ67" s="1"/>
      <c r="BA67" s="1"/>
      <c r="BB67" s="1"/>
      <c r="BC67" s="1"/>
      <c r="BD67" s="1"/>
      <c r="BE67" s="1"/>
      <c r="BF67" s="1"/>
      <c r="BG67" s="1"/>
      <c r="BH67" s="1"/>
      <c r="BI67" s="1"/>
      <c r="BJ67" s="1"/>
      <c r="BK67" s="1"/>
      <c r="BL67" s="1"/>
      <c r="BM67" s="1"/>
      <c r="BN67" s="1"/>
      <c r="BO67" s="1"/>
      <c r="BP67" s="1"/>
      <c r="BQ67" s="1"/>
      <c r="BR67" s="1"/>
      <c r="BS67" s="1"/>
      <c r="BT67" s="1" t="s">
        <v>0</v>
      </c>
      <c r="BU67" s="2"/>
      <c r="BV67" s="1"/>
      <c r="BW67" s="2"/>
      <c r="BX67" s="2"/>
    </row>
    <row r="68" spans="1:76" hidden="1" x14ac:dyDescent="0.3">
      <c r="B68" s="1" t="s">
        <v>307</v>
      </c>
      <c r="C68" s="4" t="s">
        <v>20</v>
      </c>
      <c r="D68" s="19" t="s">
        <v>137</v>
      </c>
      <c r="E68" s="19"/>
      <c r="F68" s="19"/>
      <c r="G68" s="19"/>
      <c r="H68" s="19"/>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2"/>
      <c r="BV68" s="1"/>
    </row>
    <row r="69" spans="1:76" x14ac:dyDescent="0.3">
      <c r="A69" s="1">
        <v>195</v>
      </c>
      <c r="B69" s="1" t="s">
        <v>326</v>
      </c>
      <c r="C69" s="4"/>
      <c r="D69" s="3" t="s">
        <v>136</v>
      </c>
      <c r="E69" s="3">
        <v>1</v>
      </c>
      <c r="F69" s="3" t="s">
        <v>29</v>
      </c>
      <c r="G69" s="3" t="s">
        <v>135</v>
      </c>
      <c r="H69" s="3" t="s">
        <v>134</v>
      </c>
      <c r="I69" s="1" t="s">
        <v>2</v>
      </c>
      <c r="J69" s="1" t="s">
        <v>133</v>
      </c>
      <c r="K69" s="1"/>
      <c r="L69" s="1" t="s">
        <v>2</v>
      </c>
      <c r="M69" s="1" t="s">
        <v>133</v>
      </c>
      <c r="N69" s="1"/>
      <c r="O69" s="1" t="s">
        <v>0</v>
      </c>
      <c r="P69" s="1"/>
      <c r="Q69" s="1"/>
      <c r="R69" s="1" t="s">
        <v>0</v>
      </c>
      <c r="S69" s="1"/>
      <c r="T69" s="1"/>
      <c r="U69" s="1" t="s">
        <v>0</v>
      </c>
      <c r="V69" s="1"/>
      <c r="W69" s="1"/>
      <c r="X69" s="1" t="s">
        <v>0</v>
      </c>
      <c r="Y69" s="1"/>
      <c r="Z69" s="1"/>
      <c r="AA69" s="1" t="s">
        <v>0</v>
      </c>
      <c r="AB69" s="1"/>
      <c r="AC69" s="1"/>
      <c r="AD69" s="1" t="s">
        <v>0</v>
      </c>
      <c r="AE69" s="1"/>
      <c r="AF69" s="1"/>
      <c r="AG69" s="1" t="s">
        <v>0</v>
      </c>
      <c r="AH69" s="1"/>
      <c r="AI69" s="1"/>
      <c r="AJ69" s="1"/>
      <c r="AK69" s="1"/>
      <c r="AL69" s="1"/>
      <c r="AM69" s="1"/>
      <c r="AN69" s="1"/>
      <c r="AO69" s="1"/>
      <c r="AP69" s="1"/>
      <c r="AQ69" s="1"/>
      <c r="AR69" s="1"/>
      <c r="AS69" s="1"/>
      <c r="AT69" s="1"/>
      <c r="AU69" s="1"/>
      <c r="AV69" s="1" t="s">
        <v>0</v>
      </c>
      <c r="AW69" s="1"/>
      <c r="AX69" s="1"/>
      <c r="AY69" s="1"/>
      <c r="AZ69" s="1"/>
      <c r="BA69" s="1"/>
      <c r="BB69" s="1"/>
      <c r="BC69" s="1"/>
      <c r="BD69" s="1"/>
      <c r="BE69" s="1"/>
      <c r="BF69" s="1"/>
      <c r="BG69" s="1"/>
      <c r="BH69" s="1"/>
      <c r="BI69" s="1"/>
      <c r="BJ69" s="1"/>
      <c r="BK69" s="1"/>
      <c r="BL69" s="1"/>
      <c r="BM69" s="1"/>
      <c r="BN69" s="1"/>
      <c r="BO69" s="1"/>
      <c r="BP69" s="1"/>
      <c r="BQ69" s="1"/>
      <c r="BR69" s="1"/>
      <c r="BS69" s="1"/>
      <c r="BT69" s="1" t="s">
        <v>0</v>
      </c>
      <c r="BU69" s="2"/>
      <c r="BV69" s="1"/>
      <c r="BW69" s="2"/>
      <c r="BX69" s="2"/>
    </row>
    <row r="70" spans="1:76" x14ac:dyDescent="0.3">
      <c r="A70" s="1">
        <v>195</v>
      </c>
      <c r="B70" s="1" t="s">
        <v>326</v>
      </c>
      <c r="C70" s="4"/>
      <c r="D70" s="3" t="s">
        <v>132</v>
      </c>
      <c r="E70" s="3">
        <v>1</v>
      </c>
      <c r="F70" s="3" t="s">
        <v>131</v>
      </c>
      <c r="G70" s="3" t="s">
        <v>130</v>
      </c>
      <c r="H70" s="3" t="s">
        <v>129</v>
      </c>
      <c r="I70" s="1" t="s">
        <v>0</v>
      </c>
      <c r="J70" s="1"/>
      <c r="K70" s="1"/>
      <c r="L70" s="1" t="s">
        <v>2</v>
      </c>
      <c r="M70" s="1" t="s">
        <v>96</v>
      </c>
      <c r="N70" s="1"/>
      <c r="O70" s="1" t="s">
        <v>0</v>
      </c>
      <c r="P70" s="1"/>
      <c r="Q70" s="1"/>
      <c r="R70" s="1" t="s">
        <v>0</v>
      </c>
      <c r="S70" s="1"/>
      <c r="T70" s="1"/>
      <c r="U70" s="1" t="s">
        <v>0</v>
      </c>
      <c r="V70" s="1"/>
      <c r="W70" s="1"/>
      <c r="X70" s="1" t="s">
        <v>0</v>
      </c>
      <c r="Y70" s="1"/>
      <c r="Z70" s="1"/>
      <c r="AA70" s="1" t="s">
        <v>0</v>
      </c>
      <c r="AB70" s="1"/>
      <c r="AC70" s="1"/>
      <c r="AD70" s="1" t="s">
        <v>2</v>
      </c>
      <c r="AE70" s="1" t="s">
        <v>96</v>
      </c>
      <c r="AF70" s="1"/>
      <c r="AG70" s="1" t="s">
        <v>2</v>
      </c>
      <c r="AH70" s="1" t="s">
        <v>96</v>
      </c>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2"/>
      <c r="BV70" s="1"/>
      <c r="BW70" s="2"/>
      <c r="BX70" s="2"/>
    </row>
    <row r="71" spans="1:76" x14ac:dyDescent="0.3">
      <c r="A71" s="1">
        <v>195</v>
      </c>
      <c r="B71" s="1" t="s">
        <v>326</v>
      </c>
      <c r="C71" s="4"/>
      <c r="D71" s="3" t="s">
        <v>128</v>
      </c>
      <c r="E71" s="3">
        <v>1</v>
      </c>
      <c r="F71" s="3" t="s">
        <v>29</v>
      </c>
      <c r="G71" s="3" t="s">
        <v>126</v>
      </c>
      <c r="H71" s="3" t="s">
        <v>125</v>
      </c>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2"/>
      <c r="BV71" s="1"/>
      <c r="BW71" s="2"/>
      <c r="BX71" s="2"/>
    </row>
    <row r="72" spans="1:76" x14ac:dyDescent="0.3">
      <c r="A72" s="1">
        <v>195</v>
      </c>
      <c r="B72" s="1" t="s">
        <v>326</v>
      </c>
      <c r="C72" s="4"/>
      <c r="D72" s="3" t="s">
        <v>127</v>
      </c>
      <c r="E72" s="3">
        <v>1</v>
      </c>
      <c r="F72" s="3" t="s">
        <v>29</v>
      </c>
      <c r="G72" s="3" t="s">
        <v>126</v>
      </c>
      <c r="H72" s="3" t="s">
        <v>125</v>
      </c>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2"/>
      <c r="BV72" s="1"/>
      <c r="BW72" s="2"/>
      <c r="BX72" s="2"/>
    </row>
    <row r="73" spans="1:76" x14ac:dyDescent="0.3">
      <c r="A73" s="1">
        <v>195</v>
      </c>
      <c r="B73" s="1" t="s">
        <v>326</v>
      </c>
      <c r="C73" s="4" t="s">
        <v>8</v>
      </c>
      <c r="D73" s="3" t="s">
        <v>124</v>
      </c>
      <c r="E73" s="3">
        <v>4</v>
      </c>
      <c r="F73" s="3" t="s">
        <v>6</v>
      </c>
      <c r="G73" s="3" t="s">
        <v>123</v>
      </c>
      <c r="H73" s="3" t="s">
        <v>122</v>
      </c>
      <c r="I73" s="1" t="s">
        <v>2</v>
      </c>
      <c r="J73" s="1" t="s">
        <v>3</v>
      </c>
      <c r="K73" s="1"/>
      <c r="L73" s="1" t="s">
        <v>2</v>
      </c>
      <c r="M73" s="1" t="s">
        <v>3</v>
      </c>
      <c r="N73" s="1"/>
      <c r="O73" s="1" t="s">
        <v>2</v>
      </c>
      <c r="P73" s="1" t="s">
        <v>3</v>
      </c>
      <c r="Q73" s="1"/>
      <c r="R73" s="1" t="s">
        <v>2</v>
      </c>
      <c r="S73" s="1" t="s">
        <v>3</v>
      </c>
      <c r="T73" s="1"/>
      <c r="U73" s="1" t="s">
        <v>2</v>
      </c>
      <c r="V73" s="1" t="s">
        <v>3</v>
      </c>
      <c r="W73" s="1"/>
      <c r="X73" s="1" t="s">
        <v>2</v>
      </c>
      <c r="Y73" s="1" t="s">
        <v>10</v>
      </c>
      <c r="Z73" s="1"/>
      <c r="AA73" s="1" t="s">
        <v>2</v>
      </c>
      <c r="AB73" s="1" t="s">
        <v>10</v>
      </c>
      <c r="AC73" s="1"/>
      <c r="AD73" s="1" t="s">
        <v>2</v>
      </c>
      <c r="AE73" s="1" t="s">
        <v>1</v>
      </c>
      <c r="AF73" s="1"/>
      <c r="AG73" s="1" t="s">
        <v>2</v>
      </c>
      <c r="AH73" s="1" t="s">
        <v>3</v>
      </c>
      <c r="AI73" s="1"/>
      <c r="AJ73" s="9" t="s">
        <v>0</v>
      </c>
      <c r="AK73" s="9"/>
      <c r="AL73" s="1"/>
      <c r="AM73" s="9" t="s">
        <v>0</v>
      </c>
      <c r="AN73" s="9"/>
      <c r="AO73" s="1"/>
      <c r="AP73" s="9" t="s">
        <v>0</v>
      </c>
      <c r="AQ73" s="9"/>
      <c r="AR73" s="1"/>
      <c r="AS73" s="9" t="s">
        <v>2</v>
      </c>
      <c r="AT73" s="9"/>
      <c r="AU73" s="1"/>
      <c r="AV73" s="1" t="s">
        <v>2</v>
      </c>
      <c r="AW73" s="1" t="s">
        <v>1</v>
      </c>
      <c r="AX73" s="1"/>
      <c r="AY73" s="1" t="s">
        <v>2</v>
      </c>
      <c r="AZ73" s="1" t="s">
        <v>1</v>
      </c>
      <c r="BA73" s="1"/>
      <c r="BB73" s="8" t="s">
        <v>121</v>
      </c>
      <c r="BC73" s="1"/>
      <c r="BD73" s="1"/>
      <c r="BE73" s="1"/>
      <c r="BF73" s="1"/>
      <c r="BG73" s="1"/>
      <c r="BH73" s="1"/>
      <c r="BI73" s="1"/>
      <c r="BJ73" s="1"/>
      <c r="BK73" s="1"/>
      <c r="BL73" s="1"/>
      <c r="BM73" s="1"/>
      <c r="BN73" s="1"/>
      <c r="BO73" s="1"/>
      <c r="BP73" s="1"/>
      <c r="BQ73" s="1"/>
      <c r="BR73" s="1"/>
      <c r="BS73" s="1"/>
      <c r="BT73" s="1" t="s">
        <v>0</v>
      </c>
      <c r="BU73" s="2"/>
      <c r="BV73" s="1"/>
      <c r="BW73" s="2"/>
      <c r="BX73" s="2"/>
    </row>
    <row r="74" spans="1:76" hidden="1" x14ac:dyDescent="0.3">
      <c r="B74" s="1" t="s">
        <v>326</v>
      </c>
      <c r="C74" s="4" t="s">
        <v>20</v>
      </c>
      <c r="D74" s="19" t="s">
        <v>120</v>
      </c>
      <c r="E74" s="19"/>
      <c r="F74" s="19"/>
      <c r="G74" s="19"/>
      <c r="H74" s="19"/>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2"/>
      <c r="BV74" s="1"/>
    </row>
    <row r="75" spans="1:76" x14ac:dyDescent="0.3">
      <c r="A75" s="1">
        <v>195</v>
      </c>
      <c r="B75" s="1" t="s">
        <v>327</v>
      </c>
      <c r="C75" s="4" t="s">
        <v>8</v>
      </c>
      <c r="D75" s="3" t="s">
        <v>119</v>
      </c>
      <c r="E75" s="3">
        <v>1</v>
      </c>
      <c r="F75" s="3" t="s">
        <v>48</v>
      </c>
      <c r="G75" s="3" t="s">
        <v>118</v>
      </c>
      <c r="H75" s="3" t="s">
        <v>117</v>
      </c>
      <c r="I75" s="1" t="s">
        <v>2</v>
      </c>
      <c r="J75" s="1" t="s">
        <v>3</v>
      </c>
      <c r="K75" s="1"/>
      <c r="L75" s="1" t="s">
        <v>2</v>
      </c>
      <c r="M75" s="1" t="s">
        <v>3</v>
      </c>
      <c r="N75" s="1"/>
      <c r="O75" s="1" t="s">
        <v>2</v>
      </c>
      <c r="P75" s="1" t="s">
        <v>3</v>
      </c>
      <c r="Q75" s="1"/>
      <c r="R75" s="1" t="s">
        <v>2</v>
      </c>
      <c r="S75" s="1" t="s">
        <v>3</v>
      </c>
      <c r="T75" s="1"/>
      <c r="U75" s="1" t="s">
        <v>0</v>
      </c>
      <c r="V75" s="1"/>
      <c r="W75" s="1"/>
      <c r="X75" s="1" t="s">
        <v>0</v>
      </c>
      <c r="Y75" s="1"/>
      <c r="Z75" s="1"/>
      <c r="AA75" s="1" t="s">
        <v>2</v>
      </c>
      <c r="AB75" s="1" t="s">
        <v>3</v>
      </c>
      <c r="AC75" s="1"/>
      <c r="AD75" s="1" t="s">
        <v>2</v>
      </c>
      <c r="AE75" s="1" t="s">
        <v>3</v>
      </c>
      <c r="AF75" s="1"/>
      <c r="AG75" s="1" t="s">
        <v>2</v>
      </c>
      <c r="AH75" s="1" t="s">
        <v>3</v>
      </c>
      <c r="AI75" s="1"/>
      <c r="AJ75" s="1"/>
      <c r="AK75" s="1"/>
      <c r="AL75" s="1"/>
      <c r="AM75" s="1"/>
      <c r="AN75" s="1"/>
      <c r="AO75" s="1"/>
      <c r="AP75" s="1"/>
      <c r="AQ75" s="1"/>
      <c r="AR75" s="1"/>
      <c r="AS75" s="1"/>
      <c r="AT75" s="1"/>
      <c r="AU75" s="1"/>
      <c r="AV75" s="1" t="s">
        <v>0</v>
      </c>
      <c r="AW75" s="1"/>
      <c r="AX75" s="1"/>
      <c r="AY75" s="1"/>
      <c r="AZ75" s="1"/>
      <c r="BA75" s="1"/>
      <c r="BB75" s="1"/>
      <c r="BC75" s="1"/>
      <c r="BD75" s="1"/>
      <c r="BE75" s="1"/>
      <c r="BF75" s="1"/>
      <c r="BG75" s="1"/>
      <c r="BH75" s="1"/>
      <c r="BI75" s="1"/>
      <c r="BJ75" s="1"/>
      <c r="BK75" s="1"/>
      <c r="BL75" s="1"/>
      <c r="BM75" s="1"/>
      <c r="BN75" s="1"/>
      <c r="BO75" s="1"/>
      <c r="BP75" s="1"/>
      <c r="BQ75" s="1"/>
      <c r="BR75" s="1"/>
      <c r="BS75" s="1"/>
      <c r="BT75" s="1" t="s">
        <v>0</v>
      </c>
      <c r="BU75" s="2"/>
      <c r="BV75" s="1"/>
      <c r="BW75" s="2"/>
      <c r="BX75" s="2"/>
    </row>
    <row r="76" spans="1:76" hidden="1" x14ac:dyDescent="0.3">
      <c r="B76" s="1" t="s">
        <v>309</v>
      </c>
      <c r="C76" s="4" t="s">
        <v>58</v>
      </c>
      <c r="D76" s="19" t="s">
        <v>116</v>
      </c>
      <c r="E76" s="19"/>
      <c r="F76" s="19"/>
      <c r="G76" s="19"/>
      <c r="H76" s="19"/>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2"/>
      <c r="BV76" s="1"/>
    </row>
    <row r="77" spans="1:76" hidden="1" x14ac:dyDescent="0.3">
      <c r="B77" s="1" t="s">
        <v>307</v>
      </c>
      <c r="C77" s="4" t="s">
        <v>82</v>
      </c>
      <c r="D77" s="19" t="s">
        <v>115</v>
      </c>
      <c r="E77" s="19"/>
      <c r="F77" s="19"/>
      <c r="G77" s="19"/>
      <c r="H77" s="19"/>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2"/>
      <c r="BV77" s="1"/>
    </row>
    <row r="78" spans="1:76" hidden="1" x14ac:dyDescent="0.3">
      <c r="B78" s="1" t="s">
        <v>307</v>
      </c>
      <c r="C78" s="4" t="s">
        <v>20</v>
      </c>
      <c r="D78" s="19" t="s">
        <v>114</v>
      </c>
      <c r="E78" s="19"/>
      <c r="F78" s="19"/>
      <c r="G78" s="19"/>
      <c r="H78" s="19"/>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2"/>
      <c r="BV78" s="1"/>
    </row>
    <row r="79" spans="1:76" x14ac:dyDescent="0.3">
      <c r="A79" s="1">
        <v>195</v>
      </c>
      <c r="B79" s="1" t="s">
        <v>328</v>
      </c>
      <c r="C79" s="4" t="s">
        <v>8</v>
      </c>
      <c r="D79" s="3" t="s">
        <v>113</v>
      </c>
      <c r="E79" s="3">
        <v>4</v>
      </c>
      <c r="F79" s="3" t="s">
        <v>6</v>
      </c>
      <c r="G79" s="3" t="s">
        <v>112</v>
      </c>
      <c r="H79" s="3" t="s">
        <v>111</v>
      </c>
      <c r="I79" s="1" t="s">
        <v>2</v>
      </c>
      <c r="J79" s="1" t="s">
        <v>3</v>
      </c>
      <c r="K79" s="1"/>
      <c r="L79" s="1" t="s">
        <v>2</v>
      </c>
      <c r="M79" s="1" t="s">
        <v>3</v>
      </c>
      <c r="N79" s="1"/>
      <c r="O79" s="1" t="s">
        <v>2</v>
      </c>
      <c r="P79" s="1" t="s">
        <v>3</v>
      </c>
      <c r="Q79" s="1"/>
      <c r="R79" s="1" t="s">
        <v>2</v>
      </c>
      <c r="S79" s="1" t="s">
        <v>3</v>
      </c>
      <c r="T79" s="1"/>
      <c r="U79" s="1" t="s">
        <v>2</v>
      </c>
      <c r="V79" s="1" t="s">
        <v>45</v>
      </c>
      <c r="W79" s="1"/>
      <c r="X79" s="1" t="s">
        <v>0</v>
      </c>
      <c r="Y79" s="1"/>
      <c r="Z79" s="1"/>
      <c r="AA79" s="1" t="s">
        <v>2</v>
      </c>
      <c r="AB79" s="1" t="s">
        <v>3</v>
      </c>
      <c r="AC79" s="1"/>
      <c r="AD79" s="1" t="s">
        <v>2</v>
      </c>
      <c r="AE79" s="1" t="s">
        <v>3</v>
      </c>
      <c r="AF79" s="1"/>
      <c r="AG79" s="1" t="s">
        <v>2</v>
      </c>
      <c r="AH79" s="1" t="s">
        <v>44</v>
      </c>
      <c r="AI79" s="1"/>
      <c r="AJ79" s="1"/>
      <c r="AK79" s="1"/>
      <c r="AL79" s="1"/>
      <c r="AM79" s="1"/>
      <c r="AN79" s="1"/>
      <c r="AO79" s="1"/>
      <c r="AP79" s="1"/>
      <c r="AQ79" s="1"/>
      <c r="AR79" s="1"/>
      <c r="AS79" s="1"/>
      <c r="AT79" s="1"/>
      <c r="AU79" s="1"/>
      <c r="AV79" s="1" t="s">
        <v>2</v>
      </c>
      <c r="AW79" s="1" t="s">
        <v>1</v>
      </c>
      <c r="AX79" s="1"/>
      <c r="AY79" s="1" t="s">
        <v>2</v>
      </c>
      <c r="AZ79" s="1" t="s">
        <v>1</v>
      </c>
      <c r="BA79" s="1"/>
      <c r="BB79" s="1"/>
      <c r="BC79" s="1"/>
      <c r="BD79" s="1"/>
      <c r="BE79" s="1"/>
      <c r="BF79" s="1"/>
      <c r="BG79" s="1"/>
      <c r="BH79" s="1"/>
      <c r="BI79" s="1"/>
      <c r="BJ79" s="1"/>
      <c r="BK79" s="1"/>
      <c r="BL79" s="1"/>
      <c r="BM79" s="1"/>
      <c r="BN79" s="1"/>
      <c r="BO79" s="1"/>
      <c r="BP79" s="1"/>
      <c r="BQ79" s="1"/>
      <c r="BR79" s="1"/>
      <c r="BS79" s="1"/>
      <c r="BT79" s="1" t="s">
        <v>2</v>
      </c>
      <c r="BU79" s="2" t="s">
        <v>1</v>
      </c>
      <c r="BV79" s="1"/>
      <c r="BW79" s="2"/>
      <c r="BX79" s="2"/>
    </row>
    <row r="80" spans="1:76" hidden="1" x14ac:dyDescent="0.3">
      <c r="B80" s="1" t="s">
        <v>329</v>
      </c>
      <c r="C80" s="4" t="s">
        <v>15</v>
      </c>
      <c r="D80" s="19" t="s">
        <v>110</v>
      </c>
      <c r="E80" s="19"/>
      <c r="F80" s="19"/>
      <c r="G80" s="19"/>
      <c r="H80" s="19"/>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2"/>
      <c r="BV80" s="1"/>
    </row>
    <row r="81" spans="1:76" hidden="1" x14ac:dyDescent="0.3">
      <c r="B81" s="1" t="s">
        <v>307</v>
      </c>
      <c r="C81" s="4" t="s">
        <v>63</v>
      </c>
      <c r="D81" s="19" t="s">
        <v>109</v>
      </c>
      <c r="E81" s="19"/>
      <c r="F81" s="19"/>
      <c r="G81" s="19"/>
      <c r="H81" s="19"/>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2"/>
      <c r="BV81" s="1"/>
    </row>
    <row r="82" spans="1:76" hidden="1" x14ac:dyDescent="0.3">
      <c r="B82" s="1" t="s">
        <v>309</v>
      </c>
      <c r="C82" s="4" t="s">
        <v>23</v>
      </c>
      <c r="D82" s="19" t="s">
        <v>108</v>
      </c>
      <c r="E82" s="19"/>
      <c r="F82" s="19"/>
      <c r="G82" s="19"/>
      <c r="H82" s="19"/>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2"/>
      <c r="BV82" s="1"/>
    </row>
    <row r="83" spans="1:76" x14ac:dyDescent="0.3">
      <c r="A83" s="1">
        <v>197</v>
      </c>
      <c r="B83" s="1" t="s">
        <v>307</v>
      </c>
      <c r="C83" s="4" t="s">
        <v>8</v>
      </c>
      <c r="D83" s="6" t="s">
        <v>107</v>
      </c>
      <c r="E83" s="6">
        <v>3</v>
      </c>
      <c r="F83" s="6" t="s">
        <v>6</v>
      </c>
      <c r="G83" s="6" t="s">
        <v>106</v>
      </c>
      <c r="H83" s="6" t="s">
        <v>105</v>
      </c>
      <c r="I83" s="1" t="s">
        <v>2</v>
      </c>
      <c r="J83" s="1"/>
      <c r="K83" s="1"/>
      <c r="L83" s="1" t="s">
        <v>2</v>
      </c>
      <c r="M83" s="1"/>
      <c r="N83" s="1"/>
      <c r="O83" s="1" t="s">
        <v>2</v>
      </c>
      <c r="P83" s="1"/>
      <c r="Q83" s="1"/>
      <c r="R83" s="1" t="s">
        <v>2</v>
      </c>
      <c r="S83" s="1"/>
      <c r="T83" s="1"/>
      <c r="U83" s="1" t="s">
        <v>2</v>
      </c>
      <c r="V83" s="1"/>
      <c r="W83" s="1"/>
      <c r="X83" s="1"/>
      <c r="Y83" s="1"/>
      <c r="Z83" s="1"/>
      <c r="AA83" s="1" t="s">
        <v>2</v>
      </c>
      <c r="AB83" s="1"/>
      <c r="AC83" s="1"/>
      <c r="AD83" s="1"/>
      <c r="AE83" s="1"/>
      <c r="AF83" s="1"/>
      <c r="AG83" s="1"/>
      <c r="AH83" s="1"/>
      <c r="AI83" s="1"/>
      <c r="AJ83" s="1" t="s">
        <v>2</v>
      </c>
      <c r="AK83" s="1"/>
      <c r="AL83" s="1"/>
      <c r="AM83" s="1" t="s">
        <v>0</v>
      </c>
      <c r="AN83" s="1"/>
      <c r="AO83" s="1"/>
      <c r="AP83" s="1" t="s">
        <v>0</v>
      </c>
      <c r="AQ83" s="1"/>
      <c r="AR83" s="1"/>
      <c r="AS83" s="1" t="s">
        <v>2</v>
      </c>
      <c r="AT83" s="1"/>
      <c r="AU83" s="1"/>
      <c r="AV83" s="1" t="s">
        <v>2</v>
      </c>
      <c r="AW83" s="1"/>
      <c r="AX83" s="1"/>
      <c r="AY83" s="1" t="s">
        <v>2</v>
      </c>
      <c r="AZ83" s="1"/>
      <c r="BA83" s="1"/>
      <c r="BB83" s="1"/>
      <c r="BC83" s="1"/>
      <c r="BD83" s="1"/>
      <c r="BE83" s="1"/>
      <c r="BF83" s="1"/>
      <c r="BG83" s="1"/>
      <c r="BH83" s="1"/>
      <c r="BI83" s="1"/>
      <c r="BJ83" s="1"/>
      <c r="BK83" s="1"/>
      <c r="BL83" s="1"/>
      <c r="BM83" s="1"/>
      <c r="BN83" s="1"/>
      <c r="BO83" s="1"/>
      <c r="BP83" s="1"/>
      <c r="BQ83" s="1"/>
      <c r="BR83" s="1"/>
      <c r="BS83" s="1"/>
      <c r="BT83" s="1"/>
      <c r="BU83" s="2"/>
      <c r="BV83" s="1"/>
      <c r="BW83" s="2"/>
      <c r="BX83" s="2"/>
    </row>
    <row r="84" spans="1:76" hidden="1" x14ac:dyDescent="0.3">
      <c r="B84" s="1" t="s">
        <v>330</v>
      </c>
      <c r="C84" s="4" t="s">
        <v>15</v>
      </c>
      <c r="D84" s="19" t="s">
        <v>104</v>
      </c>
      <c r="E84" s="19"/>
      <c r="F84" s="19"/>
      <c r="G84" s="19"/>
      <c r="H84" s="19"/>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2"/>
      <c r="BV84" s="1"/>
    </row>
    <row r="85" spans="1:76" hidden="1" x14ac:dyDescent="0.3">
      <c r="B85" s="1" t="s">
        <v>330</v>
      </c>
      <c r="C85" s="4" t="s">
        <v>17</v>
      </c>
      <c r="D85" s="19" t="s">
        <v>103</v>
      </c>
      <c r="E85" s="19"/>
      <c r="F85" s="19"/>
      <c r="G85" s="19"/>
      <c r="H85" s="19"/>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2"/>
      <c r="BV85" s="1"/>
    </row>
    <row r="86" spans="1:76" hidden="1" x14ac:dyDescent="0.3">
      <c r="B86" s="1" t="s">
        <v>331</v>
      </c>
      <c r="C86" s="4" t="s">
        <v>17</v>
      </c>
      <c r="D86" s="19" t="s">
        <v>102</v>
      </c>
      <c r="E86" s="19"/>
      <c r="F86" s="19"/>
      <c r="G86" s="19"/>
      <c r="H86" s="19"/>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2"/>
      <c r="BV86" s="1"/>
    </row>
    <row r="87" spans="1:76" hidden="1" x14ac:dyDescent="0.3">
      <c r="B87" s="1" t="s">
        <v>317</v>
      </c>
      <c r="C87" s="4" t="s">
        <v>23</v>
      </c>
      <c r="D87" s="19" t="s">
        <v>101</v>
      </c>
      <c r="E87" s="19"/>
      <c r="F87" s="19"/>
      <c r="G87" s="19"/>
      <c r="H87" s="19"/>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2"/>
      <c r="BV87" s="1"/>
    </row>
    <row r="88" spans="1:76" hidden="1" x14ac:dyDescent="0.3">
      <c r="B88" s="1" t="s">
        <v>317</v>
      </c>
      <c r="C88" s="4" t="s">
        <v>23</v>
      </c>
      <c r="D88" s="19" t="s">
        <v>100</v>
      </c>
      <c r="E88" s="19"/>
      <c r="F88" s="19"/>
      <c r="G88" s="19"/>
      <c r="H88" s="19"/>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2"/>
      <c r="BV88" s="1"/>
    </row>
    <row r="89" spans="1:76" x14ac:dyDescent="0.3">
      <c r="A89" s="1">
        <v>196</v>
      </c>
      <c r="B89" s="1" t="s">
        <v>317</v>
      </c>
      <c r="C89" s="4"/>
      <c r="D89" s="5" t="s">
        <v>99</v>
      </c>
      <c r="E89" s="5">
        <v>1</v>
      </c>
      <c r="F89" s="5" t="s">
        <v>29</v>
      </c>
      <c r="G89" s="5" t="s">
        <v>98</v>
      </c>
      <c r="H89" s="5" t="s">
        <v>97</v>
      </c>
      <c r="I89" s="1" t="s">
        <v>0</v>
      </c>
      <c r="J89" s="1"/>
      <c r="K89" s="1"/>
      <c r="L89" s="1" t="s">
        <v>2</v>
      </c>
      <c r="M89" s="1" t="s">
        <v>96</v>
      </c>
      <c r="N89" s="1"/>
      <c r="O89" s="1" t="s">
        <v>0</v>
      </c>
      <c r="P89" s="1"/>
      <c r="Q89" s="1"/>
      <c r="R89" s="1" t="s">
        <v>2</v>
      </c>
      <c r="S89" s="1" t="s">
        <v>96</v>
      </c>
      <c r="T89" s="1"/>
      <c r="U89" s="1" t="s">
        <v>0</v>
      </c>
      <c r="V89" s="1"/>
      <c r="W89" s="1"/>
      <c r="X89" s="1" t="s">
        <v>0</v>
      </c>
      <c r="Y89" s="1"/>
      <c r="Z89" s="1"/>
      <c r="AA89" s="1" t="s">
        <v>0</v>
      </c>
      <c r="AB89" s="1"/>
      <c r="AC89" s="1"/>
      <c r="AD89" s="1" t="s">
        <v>2</v>
      </c>
      <c r="AE89" s="1" t="s">
        <v>96</v>
      </c>
      <c r="AF89" s="1"/>
      <c r="AG89" s="1" t="s">
        <v>2</v>
      </c>
      <c r="AH89" s="1" t="s">
        <v>96</v>
      </c>
      <c r="AI89" s="1"/>
      <c r="AJ89" s="1"/>
      <c r="AK89" s="1"/>
      <c r="AL89" s="1"/>
      <c r="AM89" s="1"/>
      <c r="AN89" s="1"/>
      <c r="AO89" s="1"/>
      <c r="AP89" s="1"/>
      <c r="AQ89" s="1"/>
      <c r="AR89" s="1"/>
      <c r="AS89" s="1"/>
      <c r="AT89" s="1"/>
      <c r="AU89" s="1"/>
      <c r="AV89" s="1" t="s">
        <v>0</v>
      </c>
      <c r="AW89" s="1"/>
      <c r="AX89" s="1"/>
      <c r="AY89" s="1"/>
      <c r="AZ89" s="1"/>
      <c r="BA89" s="1"/>
      <c r="BB89" s="1"/>
      <c r="BC89" s="1"/>
      <c r="BD89" s="1"/>
      <c r="BE89" s="1"/>
      <c r="BF89" s="1"/>
      <c r="BG89" s="1"/>
      <c r="BH89" s="1"/>
      <c r="BI89" s="1"/>
      <c r="BJ89" s="1"/>
      <c r="BK89" s="1"/>
      <c r="BL89" s="1"/>
      <c r="BM89" s="1"/>
      <c r="BN89" s="1"/>
      <c r="BO89" s="1"/>
      <c r="BP89" s="1"/>
      <c r="BQ89" s="1"/>
      <c r="BR89" s="1"/>
      <c r="BS89" s="1"/>
      <c r="BT89" s="1" t="s">
        <v>0</v>
      </c>
      <c r="BU89" s="2"/>
      <c r="BV89" s="1"/>
      <c r="BW89" s="2"/>
      <c r="BX89" s="2"/>
    </row>
    <row r="90" spans="1:76" x14ac:dyDescent="0.3">
      <c r="A90" s="1">
        <v>196</v>
      </c>
      <c r="B90" s="1" t="s">
        <v>323</v>
      </c>
      <c r="C90" s="4" t="s">
        <v>8</v>
      </c>
      <c r="D90" s="5" t="s">
        <v>95</v>
      </c>
      <c r="E90" s="5">
        <v>2</v>
      </c>
      <c r="F90" s="5" t="s">
        <v>94</v>
      </c>
      <c r="G90" s="5" t="s">
        <v>93</v>
      </c>
      <c r="H90" s="5" t="s">
        <v>92</v>
      </c>
      <c r="I90" s="1" t="s">
        <v>2</v>
      </c>
      <c r="J90" s="1" t="s">
        <v>3</v>
      </c>
      <c r="K90" s="1"/>
      <c r="L90" s="1" t="s">
        <v>2</v>
      </c>
      <c r="M90" s="1" t="s">
        <v>3</v>
      </c>
      <c r="N90" s="1"/>
      <c r="O90" s="1" t="s">
        <v>2</v>
      </c>
      <c r="P90" s="1" t="s">
        <v>3</v>
      </c>
      <c r="Q90" s="1"/>
      <c r="R90" s="1" t="s">
        <v>2</v>
      </c>
      <c r="S90" s="1" t="s">
        <v>3</v>
      </c>
      <c r="T90" s="1"/>
      <c r="U90" s="1" t="s">
        <v>0</v>
      </c>
      <c r="V90" s="1"/>
      <c r="W90" s="1"/>
      <c r="X90" s="1" t="s">
        <v>0</v>
      </c>
      <c r="Y90" s="1"/>
      <c r="Z90" s="1"/>
      <c r="AA90" s="1" t="s">
        <v>2</v>
      </c>
      <c r="AB90" s="1" t="s">
        <v>3</v>
      </c>
      <c r="AC90" s="1"/>
      <c r="AD90" s="1" t="s">
        <v>2</v>
      </c>
      <c r="AE90" s="1" t="s">
        <v>43</v>
      </c>
      <c r="AF90" s="1"/>
      <c r="AG90" s="1" t="s">
        <v>2</v>
      </c>
      <c r="AH90" s="1" t="s">
        <v>3</v>
      </c>
      <c r="AI90" s="1"/>
      <c r="AJ90" s="1"/>
      <c r="AK90" s="1"/>
      <c r="AL90" s="1"/>
      <c r="AM90" s="1"/>
      <c r="AN90" s="1"/>
      <c r="AO90" s="1"/>
      <c r="AP90" s="1"/>
      <c r="AQ90" s="1"/>
      <c r="AR90" s="1"/>
      <c r="AS90" s="1"/>
      <c r="AT90" s="1"/>
      <c r="AU90" s="1"/>
      <c r="AV90" s="1" t="s">
        <v>2</v>
      </c>
      <c r="AW90" s="1" t="s">
        <v>1</v>
      </c>
      <c r="AX90" s="1"/>
      <c r="AY90" s="1" t="s">
        <v>2</v>
      </c>
      <c r="AZ90" s="1" t="s">
        <v>1</v>
      </c>
      <c r="BA90" s="1"/>
      <c r="BB90" s="1"/>
      <c r="BC90" s="1"/>
      <c r="BD90" s="1"/>
      <c r="BE90" s="1"/>
      <c r="BF90" s="1"/>
      <c r="BG90" s="1"/>
      <c r="BH90" s="1"/>
      <c r="BI90" s="1"/>
      <c r="BJ90" s="1"/>
      <c r="BK90" s="1"/>
      <c r="BL90" s="1"/>
      <c r="BM90" s="1"/>
      <c r="BN90" s="1"/>
      <c r="BO90" s="1"/>
      <c r="BP90" s="1"/>
      <c r="BQ90" s="1"/>
      <c r="BR90" s="1"/>
      <c r="BS90" s="1"/>
      <c r="BT90" s="1" t="s">
        <v>2</v>
      </c>
      <c r="BU90" s="2"/>
      <c r="BV90" s="1"/>
      <c r="BW90" s="2"/>
      <c r="BX90" s="2"/>
    </row>
    <row r="91" spans="1:76" hidden="1" x14ac:dyDescent="0.3">
      <c r="B91" s="1" t="s">
        <v>307</v>
      </c>
      <c r="C91" s="4" t="s">
        <v>15</v>
      </c>
      <c r="D91" s="19" t="s">
        <v>91</v>
      </c>
      <c r="E91" s="19"/>
      <c r="F91" s="19"/>
      <c r="G91" s="19"/>
      <c r="H91" s="19"/>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2"/>
      <c r="BV91" s="1"/>
    </row>
    <row r="92" spans="1:76" hidden="1" x14ac:dyDescent="0.3">
      <c r="B92" s="1" t="s">
        <v>308</v>
      </c>
      <c r="C92" s="4" t="s">
        <v>17</v>
      </c>
      <c r="D92" s="19" t="s">
        <v>90</v>
      </c>
      <c r="E92" s="19"/>
      <c r="F92" s="19"/>
      <c r="G92" s="19"/>
      <c r="H92" s="19"/>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2"/>
      <c r="BV92" s="1"/>
    </row>
    <row r="93" spans="1:76" hidden="1" x14ac:dyDescent="0.3">
      <c r="B93" s="1" t="s">
        <v>307</v>
      </c>
      <c r="C93" s="4" t="s">
        <v>15</v>
      </c>
      <c r="D93" s="19" t="s">
        <v>89</v>
      </c>
      <c r="E93" s="19"/>
      <c r="F93" s="19"/>
      <c r="G93" s="19"/>
      <c r="H93" s="19"/>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2"/>
      <c r="BV93" s="1"/>
    </row>
    <row r="94" spans="1:76" hidden="1" x14ac:dyDescent="0.3">
      <c r="B94" s="1" t="s">
        <v>332</v>
      </c>
      <c r="C94" s="4" t="s">
        <v>17</v>
      </c>
      <c r="D94" s="19" t="s">
        <v>85</v>
      </c>
      <c r="E94" s="19"/>
      <c r="F94" s="19"/>
      <c r="G94" s="19"/>
      <c r="H94" s="19"/>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2"/>
      <c r="BV94" s="1"/>
    </row>
    <row r="95" spans="1:76" hidden="1" x14ac:dyDescent="0.3">
      <c r="B95" s="1" t="s">
        <v>308</v>
      </c>
      <c r="C95" s="4" t="s">
        <v>15</v>
      </c>
      <c r="D95" s="19" t="s">
        <v>84</v>
      </c>
      <c r="E95" s="19"/>
      <c r="F95" s="19"/>
      <c r="G95" s="19"/>
      <c r="H95" s="19"/>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2"/>
      <c r="BV95" s="1"/>
    </row>
    <row r="96" spans="1:76" x14ac:dyDescent="0.3">
      <c r="A96" s="1">
        <v>196</v>
      </c>
      <c r="B96" s="1">
        <v>0</v>
      </c>
      <c r="C96" s="4" t="s">
        <v>8</v>
      </c>
      <c r="D96" s="5" t="s">
        <v>288</v>
      </c>
      <c r="E96" s="5">
        <v>5</v>
      </c>
      <c r="F96" s="5" t="s">
        <v>29</v>
      </c>
      <c r="G96" s="5" t="s">
        <v>88</v>
      </c>
      <c r="H96" s="5" t="s">
        <v>87</v>
      </c>
      <c r="I96" s="1" t="s">
        <v>2</v>
      </c>
      <c r="J96" s="1" t="s">
        <v>3</v>
      </c>
      <c r="K96" s="1"/>
      <c r="L96" s="1" t="s">
        <v>2</v>
      </c>
      <c r="M96" s="1" t="s">
        <v>3</v>
      </c>
      <c r="N96" s="1"/>
      <c r="O96" s="1" t="s">
        <v>2</v>
      </c>
      <c r="P96" s="1" t="s">
        <v>3</v>
      </c>
      <c r="Q96" s="1"/>
      <c r="R96" s="1" t="s">
        <v>2</v>
      </c>
      <c r="S96" s="1" t="s">
        <v>3</v>
      </c>
      <c r="T96" s="1"/>
      <c r="U96" s="1" t="s">
        <v>2</v>
      </c>
      <c r="V96" s="1" t="s">
        <v>45</v>
      </c>
      <c r="W96" s="1"/>
      <c r="X96" s="1" t="s">
        <v>0</v>
      </c>
      <c r="Y96" s="1"/>
      <c r="Z96" s="1"/>
      <c r="AA96" s="1" t="s">
        <v>2</v>
      </c>
      <c r="AB96" s="1" t="s">
        <v>3</v>
      </c>
      <c r="AC96" s="1"/>
      <c r="AD96" s="1"/>
      <c r="AE96" s="1"/>
      <c r="AF96" s="1"/>
      <c r="AG96" s="1" t="s">
        <v>2</v>
      </c>
      <c r="AH96" s="1" t="s">
        <v>3</v>
      </c>
      <c r="AI96" s="1"/>
      <c r="AJ96" s="1"/>
      <c r="AK96" s="1"/>
      <c r="AL96" s="1"/>
      <c r="AM96" s="1"/>
      <c r="AN96" s="1"/>
      <c r="AO96" s="1"/>
      <c r="AP96" s="1"/>
      <c r="AQ96" s="1"/>
      <c r="AR96" s="1"/>
      <c r="AS96" s="1"/>
      <c r="AT96" s="1"/>
      <c r="AU96" s="1"/>
      <c r="AV96" s="1" t="s">
        <v>2</v>
      </c>
      <c r="AW96" s="1" t="s">
        <v>1</v>
      </c>
      <c r="AX96" s="1"/>
      <c r="AY96" s="1" t="s">
        <v>2</v>
      </c>
      <c r="AZ96" s="1" t="s">
        <v>1</v>
      </c>
      <c r="BA96" s="1"/>
      <c r="BB96" s="1" t="s">
        <v>0</v>
      </c>
      <c r="BC96" s="1"/>
      <c r="BD96" s="1"/>
      <c r="BE96" s="1" t="s">
        <v>2</v>
      </c>
      <c r="BF96" s="1" t="s">
        <v>86</v>
      </c>
      <c r="BG96" s="1"/>
      <c r="BH96" s="1" t="s">
        <v>0</v>
      </c>
      <c r="BI96" s="1"/>
      <c r="BJ96" s="1"/>
      <c r="BK96" s="1" t="s">
        <v>0</v>
      </c>
      <c r="BL96" s="1"/>
      <c r="BM96" s="1"/>
      <c r="BN96" s="1" t="s">
        <v>2</v>
      </c>
      <c r="BO96" s="1" t="s">
        <v>86</v>
      </c>
      <c r="BP96" s="1"/>
      <c r="BQ96" s="1" t="s">
        <v>2</v>
      </c>
      <c r="BR96" s="1" t="s">
        <v>86</v>
      </c>
      <c r="BS96" s="1"/>
      <c r="BT96" s="1" t="s">
        <v>2</v>
      </c>
      <c r="BU96" s="2"/>
      <c r="BV96" s="1"/>
      <c r="BW96" s="2" t="s">
        <v>2</v>
      </c>
      <c r="BX96" s="2"/>
    </row>
    <row r="97" spans="1:76" hidden="1" x14ac:dyDescent="0.3">
      <c r="B97" s="1" t="s">
        <v>309</v>
      </c>
      <c r="C97" s="4" t="s">
        <v>17</v>
      </c>
      <c r="D97" s="19" t="s">
        <v>304</v>
      </c>
      <c r="E97" s="19"/>
      <c r="F97" s="19"/>
      <c r="G97" s="19"/>
      <c r="H97" s="19"/>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2"/>
      <c r="BV97" s="1"/>
    </row>
    <row r="98" spans="1:76" hidden="1" x14ac:dyDescent="0.3">
      <c r="B98" s="1" t="s">
        <v>319</v>
      </c>
      <c r="C98" s="4" t="s">
        <v>17</v>
      </c>
      <c r="D98" s="19" t="s">
        <v>83</v>
      </c>
      <c r="E98" s="19"/>
      <c r="F98" s="19"/>
      <c r="G98" s="19"/>
      <c r="H98" s="19"/>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2"/>
      <c r="BV98" s="1"/>
    </row>
    <row r="99" spans="1:76" hidden="1" x14ac:dyDescent="0.3">
      <c r="B99" s="1" t="s">
        <v>307</v>
      </c>
      <c r="C99" s="4" t="s">
        <v>82</v>
      </c>
      <c r="D99" s="19" t="s">
        <v>81</v>
      </c>
      <c r="E99" s="19"/>
      <c r="F99" s="19"/>
      <c r="G99" s="19"/>
      <c r="H99" s="19"/>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2"/>
      <c r="BV99" s="1"/>
    </row>
    <row r="100" spans="1:76" hidden="1" x14ac:dyDescent="0.3">
      <c r="B100" s="1" t="s">
        <v>314</v>
      </c>
      <c r="C100" s="4" t="s">
        <v>17</v>
      </c>
      <c r="D100" s="19" t="s">
        <v>80</v>
      </c>
      <c r="E100" s="19"/>
      <c r="F100" s="19"/>
      <c r="G100" s="19"/>
      <c r="H100" s="19"/>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2"/>
      <c r="BV100" s="1"/>
    </row>
    <row r="101" spans="1:76" hidden="1" x14ac:dyDescent="0.3">
      <c r="B101" s="1" t="s">
        <v>314</v>
      </c>
      <c r="C101" s="4" t="s">
        <v>20</v>
      </c>
      <c r="D101" s="19" t="s">
        <v>79</v>
      </c>
      <c r="E101" s="19"/>
      <c r="F101" s="19"/>
      <c r="G101" s="19"/>
      <c r="H101" s="19"/>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2"/>
      <c r="BV101" s="1"/>
    </row>
    <row r="102" spans="1:76" hidden="1" x14ac:dyDescent="0.3">
      <c r="B102" s="1" t="s">
        <v>307</v>
      </c>
      <c r="C102" s="4" t="s">
        <v>20</v>
      </c>
      <c r="D102" s="19" t="s">
        <v>78</v>
      </c>
      <c r="E102" s="19"/>
      <c r="F102" s="19"/>
      <c r="G102" s="19"/>
      <c r="H102" s="19"/>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2"/>
      <c r="BV102" s="1"/>
    </row>
    <row r="103" spans="1:76" hidden="1" x14ac:dyDescent="0.3">
      <c r="B103" s="1" t="s">
        <v>307</v>
      </c>
      <c r="C103" s="4" t="s">
        <v>20</v>
      </c>
      <c r="D103" s="19" t="s">
        <v>77</v>
      </c>
      <c r="E103" s="19"/>
      <c r="F103" s="19"/>
      <c r="G103" s="19"/>
      <c r="H103" s="19"/>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2"/>
      <c r="BV103" s="1"/>
    </row>
    <row r="104" spans="1:76" x14ac:dyDescent="0.3">
      <c r="A104" s="1">
        <v>195</v>
      </c>
      <c r="B104" s="1" t="s">
        <v>307</v>
      </c>
      <c r="C104" s="4" t="s">
        <v>8</v>
      </c>
      <c r="D104" s="3" t="s">
        <v>76</v>
      </c>
      <c r="E104" s="3">
        <v>1</v>
      </c>
      <c r="F104" s="3" t="s">
        <v>75</v>
      </c>
      <c r="G104" s="3" t="s">
        <v>74</v>
      </c>
      <c r="H104" s="3" t="s">
        <v>73</v>
      </c>
      <c r="I104" s="1" t="s">
        <v>2</v>
      </c>
      <c r="J104" s="1" t="s">
        <v>45</v>
      </c>
      <c r="K104" s="1"/>
      <c r="L104" s="1" t="s">
        <v>2</v>
      </c>
      <c r="M104" s="1" t="s">
        <v>45</v>
      </c>
      <c r="N104" s="1"/>
      <c r="O104" s="1" t="s">
        <v>2</v>
      </c>
      <c r="P104" s="1" t="s">
        <v>44</v>
      </c>
      <c r="Q104" s="1"/>
      <c r="R104" s="1" t="s">
        <v>0</v>
      </c>
      <c r="S104" s="1"/>
      <c r="T104" s="1"/>
      <c r="U104" s="1" t="s">
        <v>2</v>
      </c>
      <c r="V104" s="1" t="s">
        <v>44</v>
      </c>
      <c r="W104" s="1"/>
      <c r="X104" s="1" t="s">
        <v>0</v>
      </c>
      <c r="Y104" s="1"/>
      <c r="Z104" s="1"/>
      <c r="AA104" s="1" t="s">
        <v>0</v>
      </c>
      <c r="AB104" s="1"/>
      <c r="AC104" s="1"/>
      <c r="AD104" s="1" t="s">
        <v>0</v>
      </c>
      <c r="AE104" s="1"/>
      <c r="AF104" s="1"/>
      <c r="AG104" s="1" t="s">
        <v>0</v>
      </c>
      <c r="AH104" s="1"/>
      <c r="AI104" s="1"/>
      <c r="AJ104" s="1"/>
      <c r="AK104" s="1"/>
      <c r="AL104" s="1"/>
      <c r="AM104" s="1"/>
      <c r="AN104" s="1"/>
      <c r="AO104" s="1"/>
      <c r="AP104" s="1"/>
      <c r="AQ104" s="1"/>
      <c r="AR104" s="1"/>
      <c r="AS104" s="1"/>
      <c r="AT104" s="1"/>
      <c r="AU104" s="1"/>
      <c r="AV104" s="1" t="s">
        <v>0</v>
      </c>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t="s">
        <v>0</v>
      </c>
      <c r="BU104" s="2"/>
      <c r="BV104" s="1"/>
      <c r="BW104" s="2"/>
      <c r="BX104" s="2"/>
    </row>
    <row r="105" spans="1:76" hidden="1" x14ac:dyDescent="0.3">
      <c r="B105" s="1" t="s">
        <v>307</v>
      </c>
      <c r="C105" s="4" t="s">
        <v>23</v>
      </c>
      <c r="D105" s="19" t="s">
        <v>72</v>
      </c>
      <c r="E105" s="19"/>
      <c r="F105" s="19"/>
      <c r="G105" s="19"/>
      <c r="H105" s="19"/>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2"/>
      <c r="BV105" s="1"/>
    </row>
    <row r="106" spans="1:76" hidden="1" x14ac:dyDescent="0.3">
      <c r="B106" s="1" t="s">
        <v>309</v>
      </c>
      <c r="C106" s="4" t="s">
        <v>63</v>
      </c>
      <c r="D106" s="19" t="s">
        <v>71</v>
      </c>
      <c r="E106" s="19"/>
      <c r="F106" s="19"/>
      <c r="G106" s="19"/>
      <c r="H106" s="19"/>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2"/>
      <c r="BV106" s="1"/>
    </row>
    <row r="107" spans="1:76" hidden="1" x14ac:dyDescent="0.3">
      <c r="B107" s="1" t="s">
        <v>309</v>
      </c>
      <c r="C107" s="4" t="s">
        <v>17</v>
      </c>
      <c r="D107" s="19" t="s">
        <v>70</v>
      </c>
      <c r="E107" s="19"/>
      <c r="F107" s="19"/>
      <c r="G107" s="19"/>
      <c r="H107" s="19"/>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2"/>
      <c r="BV107" s="1"/>
    </row>
    <row r="108" spans="1:76" hidden="1" x14ac:dyDescent="0.3">
      <c r="B108" s="1" t="s">
        <v>309</v>
      </c>
      <c r="C108" s="4" t="s">
        <v>17</v>
      </c>
      <c r="D108" s="19" t="s">
        <v>69</v>
      </c>
      <c r="E108" s="19"/>
      <c r="F108" s="19"/>
      <c r="G108" s="19"/>
      <c r="H108" s="19"/>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2"/>
      <c r="BV108" s="1"/>
    </row>
    <row r="109" spans="1:76" hidden="1" x14ac:dyDescent="0.3">
      <c r="B109" s="1" t="s">
        <v>312</v>
      </c>
      <c r="C109" s="4" t="s">
        <v>17</v>
      </c>
      <c r="D109" s="19" t="s">
        <v>68</v>
      </c>
      <c r="E109" s="19"/>
      <c r="F109" s="19"/>
      <c r="G109" s="19"/>
      <c r="H109" s="19"/>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2"/>
      <c r="BV109" s="1"/>
    </row>
    <row r="110" spans="1:76" x14ac:dyDescent="0.3">
      <c r="A110" s="1">
        <v>196</v>
      </c>
      <c r="B110" s="1" t="s">
        <v>312</v>
      </c>
      <c r="C110" s="4"/>
      <c r="D110" s="5" t="s">
        <v>67</v>
      </c>
      <c r="E110" s="5">
        <v>2</v>
      </c>
      <c r="F110" s="5" t="s">
        <v>29</v>
      </c>
      <c r="G110" s="5" t="s">
        <v>66</v>
      </c>
      <c r="H110" s="5" t="s">
        <v>65</v>
      </c>
      <c r="I110" s="1" t="s">
        <v>0</v>
      </c>
      <c r="J110" s="1"/>
      <c r="K110" s="1"/>
      <c r="L110" s="1" t="s">
        <v>2</v>
      </c>
      <c r="M110" s="1" t="s">
        <v>3</v>
      </c>
      <c r="N110" s="1"/>
      <c r="O110" s="1" t="s">
        <v>2</v>
      </c>
      <c r="P110" s="1" t="s">
        <v>3</v>
      </c>
      <c r="Q110" s="1"/>
      <c r="R110" s="1" t="s">
        <v>2</v>
      </c>
      <c r="S110" s="1" t="s">
        <v>3</v>
      </c>
      <c r="T110" s="1"/>
      <c r="U110" s="1" t="s">
        <v>2</v>
      </c>
      <c r="V110" s="1" t="s">
        <v>3</v>
      </c>
      <c r="W110" s="1"/>
      <c r="X110" s="1" t="s">
        <v>0</v>
      </c>
      <c r="Y110" s="1"/>
      <c r="Z110" s="1"/>
      <c r="AA110" s="1" t="s">
        <v>2</v>
      </c>
      <c r="AB110" s="1" t="s">
        <v>3</v>
      </c>
      <c r="AC110" s="1"/>
      <c r="AD110" s="1" t="s">
        <v>2</v>
      </c>
      <c r="AE110" s="1" t="s">
        <v>45</v>
      </c>
      <c r="AF110" s="1"/>
      <c r="AG110" s="1" t="s">
        <v>2</v>
      </c>
      <c r="AH110" s="1" t="s">
        <v>3</v>
      </c>
      <c r="AI110" s="1"/>
      <c r="AJ110" s="1"/>
      <c r="AK110" s="1"/>
      <c r="AL110" s="1"/>
      <c r="AM110" s="1"/>
      <c r="AN110" s="1"/>
      <c r="AO110" s="1"/>
      <c r="AP110" s="1"/>
      <c r="AQ110" s="1"/>
      <c r="AR110" s="1"/>
      <c r="AS110" s="1"/>
      <c r="AT110" s="1"/>
      <c r="AU110" s="1"/>
      <c r="AV110" s="1" t="s">
        <v>0</v>
      </c>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t="s">
        <v>0</v>
      </c>
      <c r="BU110" s="2"/>
      <c r="BV110" s="1"/>
      <c r="BW110" s="2"/>
      <c r="BX110" s="2"/>
    </row>
    <row r="111" spans="1:76" hidden="1" x14ac:dyDescent="0.3">
      <c r="B111" s="1" t="s">
        <v>307</v>
      </c>
      <c r="C111" s="4" t="s">
        <v>20</v>
      </c>
      <c r="D111" s="19" t="s">
        <v>64</v>
      </c>
      <c r="E111" s="19"/>
      <c r="F111" s="19"/>
      <c r="G111" s="19"/>
      <c r="H111" s="19"/>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2"/>
      <c r="BV111" s="1"/>
    </row>
    <row r="112" spans="1:76" hidden="1" x14ac:dyDescent="0.3">
      <c r="B112" s="1" t="s">
        <v>333</v>
      </c>
      <c r="C112" s="4" t="s">
        <v>63</v>
      </c>
      <c r="D112" s="19" t="s">
        <v>62</v>
      </c>
      <c r="E112" s="19"/>
      <c r="F112" s="19"/>
      <c r="G112" s="19"/>
      <c r="H112" s="19"/>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2"/>
      <c r="BV112" s="1"/>
    </row>
    <row r="113" spans="1:76" hidden="1" x14ac:dyDescent="0.3">
      <c r="B113" s="1" t="s">
        <v>309</v>
      </c>
      <c r="C113" s="4" t="s">
        <v>17</v>
      </c>
      <c r="D113" s="19" t="s">
        <v>61</v>
      </c>
      <c r="E113" s="19"/>
      <c r="F113" s="19"/>
      <c r="G113" s="19"/>
      <c r="H113" s="19"/>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2"/>
      <c r="BV113" s="1"/>
    </row>
    <row r="114" spans="1:76" hidden="1" x14ac:dyDescent="0.3">
      <c r="B114" s="1">
        <v>0</v>
      </c>
      <c r="C114" s="4" t="s">
        <v>15</v>
      </c>
      <c r="D114" s="19" t="s">
        <v>305</v>
      </c>
      <c r="E114" s="19"/>
      <c r="F114" s="19"/>
      <c r="G114" s="19"/>
      <c r="H114" s="19"/>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2"/>
      <c r="BV114" s="1"/>
    </row>
    <row r="115" spans="1:76" hidden="1" x14ac:dyDescent="0.3">
      <c r="B115" s="1" t="s">
        <v>313</v>
      </c>
      <c r="C115" s="4" t="s">
        <v>17</v>
      </c>
      <c r="D115" s="19" t="s">
        <v>60</v>
      </c>
      <c r="E115" s="19"/>
      <c r="F115" s="19"/>
      <c r="G115" s="19"/>
      <c r="H115" s="19"/>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2"/>
      <c r="BV115" s="1"/>
    </row>
    <row r="116" spans="1:76" hidden="1" x14ac:dyDescent="0.3">
      <c r="B116" s="1" t="s">
        <v>312</v>
      </c>
      <c r="C116" s="4" t="s">
        <v>17</v>
      </c>
      <c r="D116" s="19" t="s">
        <v>59</v>
      </c>
      <c r="E116" s="19"/>
      <c r="F116" s="19"/>
      <c r="G116" s="19"/>
      <c r="H116" s="19"/>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2"/>
      <c r="BV116" s="1"/>
    </row>
    <row r="117" spans="1:76" x14ac:dyDescent="0.3">
      <c r="A117" s="1">
        <v>197</v>
      </c>
      <c r="B117" s="1">
        <v>0</v>
      </c>
      <c r="C117" s="4" t="s">
        <v>58</v>
      </c>
      <c r="D117" s="6" t="s">
        <v>57</v>
      </c>
      <c r="E117" s="6">
        <v>1</v>
      </c>
      <c r="F117" s="6" t="s">
        <v>6</v>
      </c>
      <c r="G117" s="6" t="s">
        <v>56</v>
      </c>
      <c r="H117" s="6" t="s">
        <v>55</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t="s">
        <v>2</v>
      </c>
      <c r="AK117" s="1"/>
      <c r="AL117" s="1"/>
      <c r="AM117" s="1"/>
      <c r="AN117" s="1"/>
      <c r="AO117" s="1"/>
      <c r="AP117" s="1"/>
      <c r="AQ117" s="1"/>
      <c r="AR117" s="1"/>
      <c r="AS117" s="1" t="s">
        <v>2</v>
      </c>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2"/>
      <c r="BV117" s="1"/>
      <c r="BW117" s="2"/>
      <c r="BX117" s="2"/>
    </row>
    <row r="118" spans="1:76" hidden="1" x14ac:dyDescent="0.3">
      <c r="B118" s="1" t="s">
        <v>334</v>
      </c>
      <c r="C118" s="4" t="s">
        <v>17</v>
      </c>
      <c r="D118" s="19" t="s">
        <v>54</v>
      </c>
      <c r="E118" s="19"/>
      <c r="F118" s="19"/>
      <c r="G118" s="19"/>
      <c r="H118" s="19"/>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2"/>
      <c r="BV118" s="1"/>
    </row>
    <row r="119" spans="1:76" hidden="1" x14ac:dyDescent="0.3">
      <c r="B119" s="1" t="s">
        <v>313</v>
      </c>
      <c r="C119" s="4" t="s">
        <v>20</v>
      </c>
      <c r="D119" s="19" t="s">
        <v>53</v>
      </c>
      <c r="E119" s="19"/>
      <c r="F119" s="19"/>
      <c r="G119" s="19"/>
      <c r="H119" s="19"/>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2"/>
      <c r="BV119" s="1"/>
    </row>
    <row r="120" spans="1:76" hidden="1" x14ac:dyDescent="0.3">
      <c r="B120" s="1" t="s">
        <v>313</v>
      </c>
      <c r="C120" s="4" t="s">
        <v>17</v>
      </c>
      <c r="D120" s="19" t="s">
        <v>52</v>
      </c>
      <c r="E120" s="19"/>
      <c r="F120" s="19"/>
      <c r="G120" s="19"/>
      <c r="H120" s="19"/>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2"/>
      <c r="BV120" s="1"/>
    </row>
    <row r="121" spans="1:76" hidden="1" x14ac:dyDescent="0.3">
      <c r="B121" s="1" t="s">
        <v>309</v>
      </c>
      <c r="C121" s="4" t="s">
        <v>20</v>
      </c>
      <c r="D121" s="19" t="s">
        <v>51</v>
      </c>
      <c r="E121" s="19"/>
      <c r="F121" s="19"/>
      <c r="G121" s="19"/>
      <c r="H121" s="19"/>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2"/>
      <c r="BV121" s="1"/>
    </row>
    <row r="122" spans="1:76" hidden="1" x14ac:dyDescent="0.3">
      <c r="B122" s="1" t="s">
        <v>307</v>
      </c>
      <c r="C122" s="4" t="s">
        <v>20</v>
      </c>
      <c r="D122" s="19" t="s">
        <v>50</v>
      </c>
      <c r="E122" s="19"/>
      <c r="F122" s="19"/>
      <c r="G122" s="19"/>
      <c r="H122" s="19"/>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2"/>
      <c r="BV122" s="1"/>
    </row>
    <row r="123" spans="1:76" x14ac:dyDescent="0.3">
      <c r="A123" s="1">
        <v>195</v>
      </c>
      <c r="B123" s="1" t="s">
        <v>307</v>
      </c>
      <c r="C123" s="4" t="s">
        <v>8</v>
      </c>
      <c r="D123" s="3" t="s">
        <v>49</v>
      </c>
      <c r="E123" s="3">
        <v>1</v>
      </c>
      <c r="F123" s="3" t="s">
        <v>48</v>
      </c>
      <c r="G123" s="3" t="s">
        <v>47</v>
      </c>
      <c r="H123" s="3" t="s">
        <v>46</v>
      </c>
      <c r="I123" s="1" t="s">
        <v>2</v>
      </c>
      <c r="J123" s="1" t="s">
        <v>3</v>
      </c>
      <c r="K123" s="1"/>
      <c r="L123" s="1" t="s">
        <v>2</v>
      </c>
      <c r="M123" s="1" t="s">
        <v>3</v>
      </c>
      <c r="N123" s="1"/>
      <c r="O123" s="1" t="s">
        <v>2</v>
      </c>
      <c r="P123" s="1" t="s">
        <v>3</v>
      </c>
      <c r="Q123" s="1"/>
      <c r="R123" s="1" t="s">
        <v>2</v>
      </c>
      <c r="S123" s="1" t="s">
        <v>3</v>
      </c>
      <c r="T123" s="1"/>
      <c r="U123" s="1" t="s">
        <v>2</v>
      </c>
      <c r="V123" s="1" t="s">
        <v>10</v>
      </c>
      <c r="W123" s="1"/>
      <c r="X123" s="1" t="s">
        <v>2</v>
      </c>
      <c r="Y123" s="1" t="s">
        <v>45</v>
      </c>
      <c r="Z123" s="1"/>
      <c r="AA123" s="1" t="s">
        <v>2</v>
      </c>
      <c r="AB123" s="1" t="s">
        <v>44</v>
      </c>
      <c r="AC123" s="1"/>
      <c r="AD123" s="1" t="s">
        <v>2</v>
      </c>
      <c r="AE123" s="1" t="s">
        <v>43</v>
      </c>
      <c r="AF123" s="1"/>
      <c r="AG123" s="1" t="s">
        <v>2</v>
      </c>
      <c r="AH123" s="1" t="s">
        <v>3</v>
      </c>
      <c r="AI123" s="1"/>
      <c r="AJ123" s="1"/>
      <c r="AK123" s="1"/>
      <c r="AL123" s="1"/>
      <c r="AM123" s="1"/>
      <c r="AN123" s="1"/>
      <c r="AO123" s="1"/>
      <c r="AP123" s="1"/>
      <c r="AQ123" s="1"/>
      <c r="AR123" s="1"/>
      <c r="AS123" s="1"/>
      <c r="AT123" s="1"/>
      <c r="AU123" s="1"/>
      <c r="AV123" s="1" t="s">
        <v>0</v>
      </c>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t="s">
        <v>0</v>
      </c>
      <c r="BU123" s="2"/>
      <c r="BV123" s="1"/>
      <c r="BW123" s="2"/>
      <c r="BX123" s="2"/>
    </row>
    <row r="124" spans="1:76" hidden="1" x14ac:dyDescent="0.3">
      <c r="B124" s="1" t="s">
        <v>335</v>
      </c>
      <c r="C124" s="4" t="s">
        <v>15</v>
      </c>
      <c r="D124" s="19" t="s">
        <v>42</v>
      </c>
      <c r="E124" s="19"/>
      <c r="F124" s="19"/>
      <c r="G124" s="19"/>
      <c r="H124" s="19"/>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2"/>
      <c r="BV124" s="1"/>
    </row>
    <row r="125" spans="1:76" hidden="1" x14ac:dyDescent="0.3">
      <c r="B125" s="1" t="s">
        <v>324</v>
      </c>
      <c r="C125" s="4" t="s">
        <v>15</v>
      </c>
      <c r="D125" s="19" t="s">
        <v>41</v>
      </c>
      <c r="E125" s="19"/>
      <c r="F125" s="19"/>
      <c r="G125" s="19"/>
      <c r="H125" s="19"/>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2"/>
      <c r="BV125" s="1"/>
    </row>
    <row r="126" spans="1:76" hidden="1" x14ac:dyDescent="0.3">
      <c r="B126" s="1" t="s">
        <v>307</v>
      </c>
      <c r="C126" s="4" t="s">
        <v>20</v>
      </c>
      <c r="D126" s="19" t="s">
        <v>40</v>
      </c>
      <c r="E126" s="19"/>
      <c r="F126" s="19"/>
      <c r="G126" s="19"/>
      <c r="H126" s="19"/>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2"/>
      <c r="BV126" s="1"/>
    </row>
    <row r="127" spans="1:76" hidden="1" x14ac:dyDescent="0.3">
      <c r="B127" s="1" t="s">
        <v>307</v>
      </c>
      <c r="C127" s="4" t="s">
        <v>20</v>
      </c>
      <c r="D127" s="19" t="s">
        <v>39</v>
      </c>
      <c r="E127" s="19"/>
      <c r="F127" s="19"/>
      <c r="G127" s="19"/>
      <c r="H127" s="19"/>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2"/>
      <c r="BV127" s="1"/>
    </row>
    <row r="128" spans="1:76" hidden="1" x14ac:dyDescent="0.3">
      <c r="B128" s="1" t="s">
        <v>307</v>
      </c>
      <c r="C128" s="4" t="s">
        <v>20</v>
      </c>
      <c r="D128" s="19" t="s">
        <v>38</v>
      </c>
      <c r="E128" s="19"/>
      <c r="F128" s="19"/>
      <c r="G128" s="19"/>
      <c r="H128" s="19"/>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2"/>
      <c r="BV128" s="1"/>
    </row>
    <row r="129" spans="1:76" x14ac:dyDescent="0.3">
      <c r="A129" s="1">
        <v>196</v>
      </c>
      <c r="B129" s="1" t="s">
        <v>309</v>
      </c>
      <c r="C129" s="4" t="s">
        <v>8</v>
      </c>
      <c r="D129" s="5" t="s">
        <v>37</v>
      </c>
      <c r="E129" s="5">
        <v>2</v>
      </c>
      <c r="F129" s="5" t="s">
        <v>29</v>
      </c>
      <c r="G129" s="5" t="s">
        <v>36</v>
      </c>
      <c r="H129" s="5" t="s">
        <v>35</v>
      </c>
      <c r="I129" s="1" t="s">
        <v>2</v>
      </c>
      <c r="J129" s="1" t="s">
        <v>3</v>
      </c>
      <c r="K129" s="1"/>
      <c r="L129" s="1" t="s">
        <v>2</v>
      </c>
      <c r="M129" s="1" t="s">
        <v>3</v>
      </c>
      <c r="N129" s="1"/>
      <c r="O129" s="1" t="s">
        <v>2</v>
      </c>
      <c r="P129" s="1" t="s">
        <v>3</v>
      </c>
      <c r="Q129" s="1"/>
      <c r="R129" s="1" t="s">
        <v>2</v>
      </c>
      <c r="S129" s="1" t="s">
        <v>3</v>
      </c>
      <c r="T129" s="1"/>
      <c r="U129" s="1" t="s">
        <v>0</v>
      </c>
      <c r="V129" s="1"/>
      <c r="W129" s="1"/>
      <c r="X129" s="1" t="s">
        <v>0</v>
      </c>
      <c r="Y129" s="1"/>
      <c r="Z129" s="1"/>
      <c r="AA129" s="1" t="s">
        <v>2</v>
      </c>
      <c r="AB129" s="1" t="s">
        <v>3</v>
      </c>
      <c r="AC129" s="1"/>
      <c r="AD129" s="1" t="s">
        <v>0</v>
      </c>
      <c r="AE129" s="1"/>
      <c r="AF129" s="1"/>
      <c r="AG129" s="1" t="s">
        <v>2</v>
      </c>
      <c r="AH129" s="1" t="s">
        <v>3</v>
      </c>
      <c r="AI129" s="1"/>
      <c r="AJ129" s="1"/>
      <c r="AK129" s="1"/>
      <c r="AL129" s="1"/>
      <c r="AM129" s="1"/>
      <c r="AN129" s="1"/>
      <c r="AO129" s="1"/>
      <c r="AP129" s="1"/>
      <c r="AQ129" s="1"/>
      <c r="AR129" s="1"/>
      <c r="AS129" s="1"/>
      <c r="AT129" s="1"/>
      <c r="AU129" s="1"/>
      <c r="AV129" s="1" t="s">
        <v>0</v>
      </c>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t="s">
        <v>0</v>
      </c>
      <c r="BU129" s="2"/>
      <c r="BV129" s="1"/>
      <c r="BW129" s="2"/>
      <c r="BX129" s="2"/>
    </row>
    <row r="130" spans="1:76" x14ac:dyDescent="0.3">
      <c r="A130" s="1">
        <v>197</v>
      </c>
      <c r="B130" s="1" t="s">
        <v>307</v>
      </c>
      <c r="C130" s="4"/>
      <c r="D130" s="6" t="s">
        <v>34</v>
      </c>
      <c r="E130" s="6">
        <v>2</v>
      </c>
      <c r="F130" s="6" t="s">
        <v>6</v>
      </c>
      <c r="G130" s="6" t="s">
        <v>33</v>
      </c>
      <c r="H130" s="6" t="s">
        <v>32</v>
      </c>
      <c r="I130" s="1" t="s">
        <v>2</v>
      </c>
      <c r="J130" s="1"/>
      <c r="K130" s="1"/>
      <c r="L130" s="1" t="s">
        <v>2</v>
      </c>
      <c r="M130" s="1"/>
      <c r="N130" s="1"/>
      <c r="O130" s="1" t="s">
        <v>2</v>
      </c>
      <c r="P130" s="1"/>
      <c r="Q130" s="1"/>
      <c r="R130" s="1" t="s">
        <v>2</v>
      </c>
      <c r="S130" s="1"/>
      <c r="T130" s="1"/>
      <c r="U130" s="1" t="s">
        <v>2</v>
      </c>
      <c r="V130" s="1"/>
      <c r="W130" s="1"/>
      <c r="X130" s="1" t="s">
        <v>2</v>
      </c>
      <c r="Y130" s="1" t="s">
        <v>31</v>
      </c>
      <c r="Z130" s="1"/>
      <c r="AA130" s="1"/>
      <c r="AB130" s="1"/>
      <c r="AC130" s="1"/>
      <c r="AD130" s="1"/>
      <c r="AE130" s="1"/>
      <c r="AF130" s="1"/>
      <c r="AG130" s="1" t="s">
        <v>2</v>
      </c>
      <c r="AH130" s="1"/>
      <c r="AI130" s="1"/>
      <c r="AJ130" s="1" t="s">
        <v>0</v>
      </c>
      <c r="AK130" s="1"/>
      <c r="AL130" s="1"/>
      <c r="AM130" s="1" t="s">
        <v>0</v>
      </c>
      <c r="AN130" s="1"/>
      <c r="AO130" s="1"/>
      <c r="AP130" s="1" t="s">
        <v>0</v>
      </c>
      <c r="AQ130" s="1"/>
      <c r="AR130" s="1"/>
      <c r="AS130" s="1" t="s">
        <v>0</v>
      </c>
      <c r="AT130" s="1"/>
      <c r="AU130" s="1"/>
      <c r="AV130" s="1"/>
      <c r="AW130" s="1"/>
      <c r="AX130" s="1"/>
      <c r="AY130" s="1" t="s">
        <v>0</v>
      </c>
      <c r="AZ130" s="1"/>
      <c r="BA130" s="1"/>
      <c r="BB130" s="1" t="s">
        <v>0</v>
      </c>
      <c r="BC130" s="1"/>
      <c r="BD130" s="1"/>
      <c r="BE130" s="1" t="s">
        <v>0</v>
      </c>
      <c r="BF130" s="1"/>
      <c r="BG130" s="1"/>
      <c r="BH130" s="1" t="s">
        <v>0</v>
      </c>
      <c r="BI130" s="1"/>
      <c r="BJ130" s="1"/>
      <c r="BK130" s="1" t="s">
        <v>0</v>
      </c>
      <c r="BL130" s="1"/>
      <c r="BM130" s="1"/>
      <c r="BN130" s="1" t="s">
        <v>0</v>
      </c>
      <c r="BO130" s="1"/>
      <c r="BP130" s="1"/>
      <c r="BQ130" s="1" t="s">
        <v>0</v>
      </c>
      <c r="BR130" s="1"/>
      <c r="BS130" s="1"/>
      <c r="BT130" s="1"/>
      <c r="BU130" s="2"/>
      <c r="BV130" s="1"/>
      <c r="BW130" s="2"/>
      <c r="BX130" s="2"/>
    </row>
    <row r="131" spans="1:76" x14ac:dyDescent="0.3">
      <c r="A131" s="1">
        <v>196</v>
      </c>
      <c r="B131" s="1" t="s">
        <v>309</v>
      </c>
      <c r="C131" s="4"/>
      <c r="D131" s="5" t="s">
        <v>30</v>
      </c>
      <c r="E131" s="5">
        <v>2</v>
      </c>
      <c r="F131" s="5" t="s">
        <v>29</v>
      </c>
      <c r="G131" s="5" t="s">
        <v>28</v>
      </c>
      <c r="H131" s="5" t="s">
        <v>27</v>
      </c>
      <c r="I131" s="1" t="s">
        <v>2</v>
      </c>
      <c r="J131" s="1" t="s">
        <v>3</v>
      </c>
      <c r="K131" s="1"/>
      <c r="L131" s="1" t="s">
        <v>2</v>
      </c>
      <c r="M131" s="1" t="s">
        <v>3</v>
      </c>
      <c r="N131" s="1"/>
      <c r="O131" s="1" t="s">
        <v>2</v>
      </c>
      <c r="P131" s="1" t="s">
        <v>3</v>
      </c>
      <c r="Q131" s="1"/>
      <c r="R131" s="1" t="s">
        <v>0</v>
      </c>
      <c r="S131" s="1"/>
      <c r="T131" s="1"/>
      <c r="U131" s="1" t="s">
        <v>2</v>
      </c>
      <c r="V131" s="1" t="s">
        <v>3</v>
      </c>
      <c r="W131" s="1"/>
      <c r="X131" s="1" t="s">
        <v>0</v>
      </c>
      <c r="Y131" s="1"/>
      <c r="Z131" s="1"/>
      <c r="AA131" s="1" t="s">
        <v>2</v>
      </c>
      <c r="AB131" s="1" t="s">
        <v>3</v>
      </c>
      <c r="AC131" s="1"/>
      <c r="AD131" s="1" t="s">
        <v>2</v>
      </c>
      <c r="AE131" s="1" t="s">
        <v>3</v>
      </c>
      <c r="AF131" s="1"/>
      <c r="AG131" s="1" t="s">
        <v>2</v>
      </c>
      <c r="AH131" s="1" t="s">
        <v>3</v>
      </c>
      <c r="AI131" s="1"/>
      <c r="AJ131" s="1"/>
      <c r="AK131" s="1"/>
      <c r="AL131" s="1"/>
      <c r="AM131" s="1"/>
      <c r="AN131" s="1"/>
      <c r="AO131" s="1"/>
      <c r="AP131" s="1"/>
      <c r="AQ131" s="1"/>
      <c r="AR131" s="1"/>
      <c r="AS131" s="1"/>
      <c r="AT131" s="1"/>
      <c r="AU131" s="1"/>
      <c r="AV131" s="1" t="s">
        <v>0</v>
      </c>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t="s">
        <v>0</v>
      </c>
      <c r="BU131" s="2"/>
      <c r="BV131" s="1"/>
      <c r="BW131" s="2"/>
      <c r="BX131" s="2"/>
    </row>
    <row r="132" spans="1:76" hidden="1" x14ac:dyDescent="0.3">
      <c r="B132" s="1" t="s">
        <v>309</v>
      </c>
      <c r="C132" s="4" t="s">
        <v>15</v>
      </c>
      <c r="D132" s="19" t="s">
        <v>26</v>
      </c>
      <c r="E132" s="19"/>
      <c r="F132" s="19"/>
      <c r="G132" s="19"/>
      <c r="H132" s="19"/>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2"/>
      <c r="BV132" s="1"/>
    </row>
    <row r="133" spans="1:76" hidden="1" x14ac:dyDescent="0.3">
      <c r="B133" s="1" t="s">
        <v>307</v>
      </c>
      <c r="C133" s="4" t="s">
        <v>23</v>
      </c>
      <c r="D133" s="19" t="s">
        <v>25</v>
      </c>
      <c r="E133" s="19"/>
      <c r="F133" s="19"/>
      <c r="G133" s="19"/>
      <c r="H133" s="19"/>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2"/>
      <c r="BV133" s="1"/>
    </row>
    <row r="134" spans="1:76" hidden="1" x14ac:dyDescent="0.3">
      <c r="B134" s="1" t="s">
        <v>314</v>
      </c>
      <c r="C134" s="4" t="s">
        <v>17</v>
      </c>
      <c r="D134" s="19" t="s">
        <v>24</v>
      </c>
      <c r="E134" s="19"/>
      <c r="F134" s="19"/>
      <c r="G134" s="19"/>
      <c r="H134" s="19"/>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2"/>
      <c r="BV134" s="1"/>
    </row>
    <row r="135" spans="1:76" hidden="1" x14ac:dyDescent="0.3">
      <c r="B135" s="1" t="s">
        <v>309</v>
      </c>
      <c r="C135" s="4" t="s">
        <v>23</v>
      </c>
      <c r="D135" s="19" t="s">
        <v>22</v>
      </c>
      <c r="E135" s="19"/>
      <c r="F135" s="19"/>
      <c r="G135" s="19"/>
      <c r="H135" s="19"/>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2"/>
      <c r="BV135" s="1"/>
    </row>
    <row r="136" spans="1:76" x14ac:dyDescent="0.3">
      <c r="A136" s="1">
        <v>197</v>
      </c>
      <c r="B136" s="1" t="s">
        <v>309</v>
      </c>
      <c r="C136" s="4"/>
      <c r="D136" s="6" t="s">
        <v>21</v>
      </c>
      <c r="E136" s="6">
        <v>1</v>
      </c>
      <c r="F136" s="6" t="s">
        <v>29</v>
      </c>
      <c r="G136" s="6" t="s">
        <v>286</v>
      </c>
      <c r="H136" s="6" t="s">
        <v>287</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2"/>
      <c r="BV136" s="1"/>
      <c r="BW136" s="2"/>
      <c r="BX136" s="2"/>
    </row>
    <row r="137" spans="1:76" hidden="1" x14ac:dyDescent="0.3">
      <c r="B137" s="1" t="s">
        <v>307</v>
      </c>
      <c r="C137" s="4" t="s">
        <v>20</v>
      </c>
      <c r="D137" s="19" t="s">
        <v>19</v>
      </c>
      <c r="E137" s="19"/>
      <c r="F137" s="19"/>
      <c r="G137" s="19"/>
      <c r="H137" s="19"/>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2"/>
      <c r="BV137" s="1"/>
    </row>
    <row r="138" spans="1:76" hidden="1" x14ac:dyDescent="0.3">
      <c r="B138" s="1" t="s">
        <v>307</v>
      </c>
      <c r="C138" s="4" t="s">
        <v>17</v>
      </c>
      <c r="D138" s="19" t="s">
        <v>18</v>
      </c>
      <c r="E138" s="19"/>
      <c r="F138" s="19"/>
      <c r="G138" s="19"/>
      <c r="H138" s="19"/>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2"/>
      <c r="BV138" s="1"/>
    </row>
    <row r="139" spans="1:76" hidden="1" x14ac:dyDescent="0.3">
      <c r="B139" s="1" t="s">
        <v>307</v>
      </c>
      <c r="C139" s="4" t="s">
        <v>17</v>
      </c>
      <c r="D139" s="19" t="s">
        <v>16</v>
      </c>
      <c r="E139" s="19"/>
      <c r="F139" s="19"/>
      <c r="G139" s="19"/>
      <c r="H139" s="19"/>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2"/>
      <c r="BV139" s="1"/>
    </row>
    <row r="140" spans="1:76" hidden="1" x14ac:dyDescent="0.3">
      <c r="B140" s="1" t="s">
        <v>307</v>
      </c>
      <c r="C140" s="4" t="s">
        <v>15</v>
      </c>
      <c r="D140" s="19" t="s">
        <v>14</v>
      </c>
      <c r="E140" s="19"/>
      <c r="F140" s="19"/>
      <c r="G140" s="19"/>
      <c r="H140" s="19"/>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2"/>
      <c r="BV140" s="1"/>
    </row>
    <row r="141" spans="1:76" x14ac:dyDescent="0.3">
      <c r="A141" s="1">
        <v>196</v>
      </c>
      <c r="B141" s="1" t="s">
        <v>336</v>
      </c>
      <c r="C141" s="4" t="s">
        <v>8</v>
      </c>
      <c r="D141" s="5" t="s">
        <v>13</v>
      </c>
      <c r="E141" s="5">
        <v>4</v>
      </c>
      <c r="F141" s="5" t="s">
        <v>6</v>
      </c>
      <c r="G141" s="5" t="s">
        <v>12</v>
      </c>
      <c r="H141" s="5" t="s">
        <v>11</v>
      </c>
      <c r="I141" s="1" t="s">
        <v>2</v>
      </c>
      <c r="J141" s="1" t="s">
        <v>3</v>
      </c>
      <c r="K141" s="1"/>
      <c r="L141" s="1" t="s">
        <v>2</v>
      </c>
      <c r="M141" s="1" t="s">
        <v>3</v>
      </c>
      <c r="N141" s="1"/>
      <c r="O141" s="1" t="s">
        <v>2</v>
      </c>
      <c r="P141" s="1" t="s">
        <v>3</v>
      </c>
      <c r="Q141" s="1"/>
      <c r="R141" s="1" t="s">
        <v>2</v>
      </c>
      <c r="S141" s="1" t="s">
        <v>3</v>
      </c>
      <c r="T141" s="1"/>
      <c r="U141" s="1" t="s">
        <v>0</v>
      </c>
      <c r="V141" s="1"/>
      <c r="W141" s="1"/>
      <c r="X141" s="1" t="s">
        <v>0</v>
      </c>
      <c r="Y141" s="1"/>
      <c r="Z141" s="1"/>
      <c r="AA141" s="1" t="s">
        <v>2</v>
      </c>
      <c r="AB141" s="1" t="s">
        <v>3</v>
      </c>
      <c r="AC141" s="1"/>
      <c r="AD141" s="1" t="s">
        <v>2</v>
      </c>
      <c r="AE141" s="1" t="s">
        <v>10</v>
      </c>
      <c r="AF141" s="1"/>
      <c r="AG141" s="1" t="s">
        <v>2</v>
      </c>
      <c r="AH141" s="1" t="s">
        <v>3</v>
      </c>
      <c r="AI141" s="1"/>
      <c r="AJ141" s="1"/>
      <c r="AK141" s="1"/>
      <c r="AL141" s="1"/>
      <c r="AM141" s="1"/>
      <c r="AN141" s="1"/>
      <c r="AO141" s="1"/>
      <c r="AP141" s="1"/>
      <c r="AQ141" s="1"/>
      <c r="AR141" s="1"/>
      <c r="AS141" s="1"/>
      <c r="AT141" s="1"/>
      <c r="AU141" s="1"/>
      <c r="AV141" s="1" t="s">
        <v>2</v>
      </c>
      <c r="AW141" s="1" t="s">
        <v>1</v>
      </c>
      <c r="AX141" s="1"/>
      <c r="AY141" s="1" t="s">
        <v>2</v>
      </c>
      <c r="AZ141" s="1" t="s">
        <v>1</v>
      </c>
      <c r="BA141" s="1"/>
      <c r="BB141" s="1"/>
      <c r="BC141" s="1"/>
      <c r="BD141" s="1"/>
      <c r="BE141" s="1"/>
      <c r="BF141" s="1"/>
      <c r="BG141" s="1"/>
      <c r="BH141" s="1"/>
      <c r="BI141" s="1"/>
      <c r="BJ141" s="1"/>
      <c r="BK141" s="1"/>
      <c r="BL141" s="1"/>
      <c r="BM141" s="1"/>
      <c r="BN141" s="1"/>
      <c r="BO141" s="1"/>
      <c r="BP141" s="1"/>
      <c r="BQ141" s="1"/>
      <c r="BR141" s="1"/>
      <c r="BS141" s="1"/>
      <c r="BT141" s="1" t="s">
        <v>2</v>
      </c>
      <c r="BU141" s="2"/>
      <c r="BV141" s="1"/>
      <c r="BW141" s="2"/>
      <c r="BX141" s="2"/>
    </row>
    <row r="142" spans="1:76" hidden="1" x14ac:dyDescent="0.3">
      <c r="B142" s="1" t="s">
        <v>332</v>
      </c>
      <c r="C142" s="4" t="s">
        <v>8</v>
      </c>
      <c r="D142" s="19" t="s">
        <v>9</v>
      </c>
      <c r="E142" s="19"/>
      <c r="F142" s="19"/>
      <c r="G142" s="19"/>
      <c r="H142" s="19"/>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2"/>
      <c r="BV142" s="1"/>
    </row>
    <row r="143" spans="1:76" x14ac:dyDescent="0.3">
      <c r="A143" s="1">
        <v>195</v>
      </c>
      <c r="B143" s="1" t="s">
        <v>310</v>
      </c>
      <c r="C143" s="4" t="s">
        <v>8</v>
      </c>
      <c r="D143" s="3" t="s">
        <v>7</v>
      </c>
      <c r="E143" s="3">
        <v>3</v>
      </c>
      <c r="F143" s="3" t="s">
        <v>6</v>
      </c>
      <c r="G143" s="3" t="s">
        <v>5</v>
      </c>
      <c r="H143" s="3" t="s">
        <v>4</v>
      </c>
      <c r="I143" s="1" t="s">
        <v>0</v>
      </c>
      <c r="J143" s="1"/>
      <c r="K143" s="1"/>
      <c r="L143" s="1" t="s">
        <v>2</v>
      </c>
      <c r="M143" s="1" t="s">
        <v>3</v>
      </c>
      <c r="N143" s="1"/>
      <c r="O143" s="1" t="s">
        <v>2</v>
      </c>
      <c r="P143" s="1" t="s">
        <v>3</v>
      </c>
      <c r="Q143" s="1"/>
      <c r="R143" s="1" t="s">
        <v>2</v>
      </c>
      <c r="S143" s="1" t="s">
        <v>3</v>
      </c>
      <c r="T143" s="1"/>
      <c r="U143" s="1" t="s">
        <v>2</v>
      </c>
      <c r="V143" s="1" t="s">
        <v>3</v>
      </c>
      <c r="W143" s="1"/>
      <c r="X143" s="1" t="s">
        <v>0</v>
      </c>
      <c r="Y143" s="1"/>
      <c r="Z143" s="1"/>
      <c r="AA143" s="1" t="s">
        <v>2</v>
      </c>
      <c r="AB143" s="1" t="s">
        <v>3</v>
      </c>
      <c r="AC143" s="1"/>
      <c r="AD143" s="1" t="s">
        <v>2</v>
      </c>
      <c r="AE143" s="1" t="s">
        <v>3</v>
      </c>
      <c r="AF143" s="1"/>
      <c r="AG143" s="1" t="s">
        <v>2</v>
      </c>
      <c r="AH143" s="1" t="s">
        <v>3</v>
      </c>
      <c r="AI143" s="1"/>
      <c r="AJ143" s="1"/>
      <c r="AK143" s="1"/>
      <c r="AL143" s="1"/>
      <c r="AM143" s="1"/>
      <c r="AN143" s="1"/>
      <c r="AO143" s="1"/>
      <c r="AP143" s="1"/>
      <c r="AQ143" s="1"/>
      <c r="AR143" s="1"/>
      <c r="AS143" s="1"/>
      <c r="AT143" s="1"/>
      <c r="AU143" s="1"/>
      <c r="AV143" s="1" t="s">
        <v>2</v>
      </c>
      <c r="AW143" s="1" t="s">
        <v>1</v>
      </c>
      <c r="AX143" s="1"/>
      <c r="AY143" s="1" t="s">
        <v>2</v>
      </c>
      <c r="AZ143" s="1" t="s">
        <v>1</v>
      </c>
      <c r="BA143" s="1"/>
      <c r="BB143" s="1"/>
      <c r="BC143" s="1"/>
      <c r="BD143" s="1"/>
      <c r="BE143" s="1"/>
      <c r="BF143" s="1"/>
      <c r="BG143" s="1"/>
      <c r="BH143" s="1"/>
      <c r="BI143" s="1"/>
      <c r="BJ143" s="1"/>
      <c r="BK143" s="1"/>
      <c r="BL143" s="1"/>
      <c r="BM143" s="1"/>
      <c r="BN143" s="1"/>
      <c r="BO143" s="1"/>
      <c r="BP143" s="1"/>
      <c r="BQ143" s="1"/>
      <c r="BR143" s="1"/>
      <c r="BS143" s="1"/>
      <c r="BT143" s="1" t="s">
        <v>0</v>
      </c>
      <c r="BU143" s="2"/>
      <c r="BV143" s="1"/>
      <c r="BW143" s="2"/>
    </row>
    <row r="144" spans="1:76" x14ac:dyDescent="0.3">
      <c r="A144" s="2"/>
      <c r="B144" s="24"/>
    </row>
    <row r="145" spans="1:73" x14ac:dyDescent="0.3">
      <c r="A145" s="2"/>
      <c r="B145" s="24"/>
      <c r="R145">
        <f t="shared" ref="R145:BU145" si="0" xml:space="preserve"> COUNTIF(R2:R143,"=Y")</f>
        <v>27</v>
      </c>
      <c r="S145">
        <f t="shared" si="0"/>
        <v>0</v>
      </c>
      <c r="U145">
        <f t="shared" si="0"/>
        <v>22</v>
      </c>
      <c r="V145">
        <f t="shared" si="0"/>
        <v>0</v>
      </c>
      <c r="X145">
        <f t="shared" si="0"/>
        <v>5</v>
      </c>
      <c r="Y145">
        <f t="shared" si="0"/>
        <v>0</v>
      </c>
      <c r="AA145">
        <f t="shared" si="0"/>
        <v>23</v>
      </c>
      <c r="AB145">
        <f t="shared" si="0"/>
        <v>0</v>
      </c>
      <c r="AD145">
        <f t="shared" si="0"/>
        <v>19</v>
      </c>
      <c r="AE145">
        <f t="shared" si="0"/>
        <v>0</v>
      </c>
      <c r="AG145">
        <f t="shared" si="0"/>
        <v>27</v>
      </c>
      <c r="AH145">
        <f t="shared" si="0"/>
        <v>0</v>
      </c>
      <c r="AJ145">
        <f t="shared" si="0"/>
        <v>4</v>
      </c>
      <c r="AK145">
        <f t="shared" si="0"/>
        <v>0</v>
      </c>
      <c r="AM145">
        <f t="shared" si="0"/>
        <v>2</v>
      </c>
      <c r="AN145">
        <f t="shared" si="0"/>
        <v>0</v>
      </c>
      <c r="AP145">
        <f t="shared" si="0"/>
        <v>0</v>
      </c>
      <c r="AQ145">
        <f t="shared" si="0"/>
        <v>0</v>
      </c>
      <c r="AS145">
        <f t="shared" si="0"/>
        <v>7</v>
      </c>
      <c r="AT145">
        <f t="shared" si="0"/>
        <v>0</v>
      </c>
      <c r="AV145">
        <f t="shared" si="0"/>
        <v>9</v>
      </c>
      <c r="AW145">
        <f t="shared" si="0"/>
        <v>0</v>
      </c>
      <c r="AY145">
        <f t="shared" si="0"/>
        <v>11</v>
      </c>
      <c r="AZ145">
        <f t="shared" si="0"/>
        <v>0</v>
      </c>
      <c r="BB145">
        <f t="shared" si="0"/>
        <v>1</v>
      </c>
      <c r="BC145">
        <f t="shared" si="0"/>
        <v>0</v>
      </c>
      <c r="BE145">
        <f t="shared" si="0"/>
        <v>3</v>
      </c>
      <c r="BF145">
        <f t="shared" si="0"/>
        <v>0</v>
      </c>
      <c r="BH145">
        <f t="shared" si="0"/>
        <v>1</v>
      </c>
      <c r="BI145">
        <f t="shared" si="0"/>
        <v>0</v>
      </c>
      <c r="BK145">
        <f t="shared" si="0"/>
        <v>1</v>
      </c>
      <c r="BL145">
        <f t="shared" si="0"/>
        <v>0</v>
      </c>
      <c r="BN145">
        <f t="shared" si="0"/>
        <v>2</v>
      </c>
      <c r="BO145">
        <f t="shared" si="0"/>
        <v>0</v>
      </c>
      <c r="BQ145">
        <f t="shared" si="0"/>
        <v>2</v>
      </c>
      <c r="BR145">
        <f t="shared" si="0"/>
        <v>0</v>
      </c>
      <c r="BT145">
        <f t="shared" si="0"/>
        <v>6</v>
      </c>
      <c r="BU145">
        <f t="shared" si="0"/>
        <v>0</v>
      </c>
    </row>
    <row r="146" spans="1:73" x14ac:dyDescent="0.3">
      <c r="R146">
        <f>COUNTIFS(R2:R143,"Y",$A$2:$A$143,"=195")</f>
        <v>10</v>
      </c>
      <c r="S146">
        <f>COUNTIFS(S2:S143,"Y",$A$2:$A$143,"=195")</f>
        <v>0</v>
      </c>
      <c r="U146">
        <f>COUNTIFS(U2:U143,"Y",$A$2:$A$143,"=195")</f>
        <v>11</v>
      </c>
      <c r="V146">
        <f>COUNTIFS(V2:V143,"Y",$A$2:$A$143,"=195")</f>
        <v>0</v>
      </c>
      <c r="X146">
        <f>COUNTIFS(X2:X143,"Y",$A$2:$A$143,"=195")</f>
        <v>3</v>
      </c>
      <c r="Y146">
        <f>COUNTIFS(Y2:Y143,"Y",$A$2:$A$143,"=195")</f>
        <v>0</v>
      </c>
      <c r="AA146">
        <f>COUNTIFS(AA2:AA143,"Y",$A$2:$A$143,"=195")</f>
        <v>10</v>
      </c>
      <c r="AB146">
        <f>COUNTIFS(AB2:AB143,"Y",$A$2:$A$143,"=195")</f>
        <v>0</v>
      </c>
      <c r="AD146">
        <f>COUNTIFS(AD2:AD143,"Y",$A$2:$A$143,"=195")</f>
        <v>11</v>
      </c>
      <c r="AE146">
        <f>COUNTIFS(AE2:AE143,"Y",$A$2:$A$143,"=195")</f>
        <v>0</v>
      </c>
      <c r="AG146">
        <f>COUNTIFS(AG2:AG143,"Y",$A$2:$A$143,"=195")</f>
        <v>11</v>
      </c>
      <c r="AH146">
        <f>COUNTIFS(AH2:AH143,"Y",$A$2:$A$143,"=195")</f>
        <v>0</v>
      </c>
      <c r="AJ146">
        <f>COUNTIFS(AJ2:AJ143,"Y",$A$2:$A$143,"=195")</f>
        <v>0</v>
      </c>
      <c r="AK146">
        <f>COUNTIFS(AK2:AK143,"Y",$A$2:$A$143,"=195")</f>
        <v>0</v>
      </c>
      <c r="AM146">
        <f>COUNTIFS(AM2:AM143,"Y",$A$2:$A$143,"=195")</f>
        <v>1</v>
      </c>
      <c r="AN146">
        <f>COUNTIFS(AN2:AN143,"Y",$A$2:$A$143,"=195")</f>
        <v>0</v>
      </c>
      <c r="AP146">
        <f>COUNTIFS(AP2:AP143,"Y",$A$2:$A$143,"=195")</f>
        <v>0</v>
      </c>
      <c r="AQ146">
        <f>COUNTIFS(AQ2:AQ143,"Y",$A$2:$A$143,"=195")</f>
        <v>0</v>
      </c>
      <c r="AS146">
        <f>COUNTIFS(AS2:AS143,"Y",$A$2:$A$143,"=195")</f>
        <v>2</v>
      </c>
      <c r="AT146">
        <f>COUNTIFS(AT2:AT143,"Y",$A$2:$A$143,"=195")</f>
        <v>0</v>
      </c>
      <c r="AV146">
        <f>COUNTIFS(AV2:AV143,"Y",$A$2:$A$143,"=195")</f>
        <v>4</v>
      </c>
      <c r="AW146">
        <f>COUNTIFS(AW2:AW143,"Y",$A$2:$A$143,"=195")</f>
        <v>0</v>
      </c>
      <c r="AY146">
        <f>COUNTIFS(AY2:AY143,"Y",$A$2:$A$143,"=195")</f>
        <v>4</v>
      </c>
      <c r="AZ146">
        <f>COUNTIFS(AZ2:AZ143,"Y",$A$2:$A$143,"=195")</f>
        <v>0</v>
      </c>
      <c r="BB146">
        <f>COUNTIFS(BB2:BB143,"Y",$A$2:$A$143,"=195")</f>
        <v>1</v>
      </c>
      <c r="BC146">
        <f>COUNTIFS(BC2:BC143,"Y",$A$2:$A$143,"=195")</f>
        <v>0</v>
      </c>
      <c r="BE146">
        <f>COUNTIFS(BE2:BE143,"Y",$A$2:$A$143,"=195")</f>
        <v>1</v>
      </c>
      <c r="BF146">
        <f>COUNTIFS(BF2:BF143,"Y",$A$2:$A$143,"=195")</f>
        <v>0</v>
      </c>
      <c r="BH146">
        <f>COUNTIFS(BH2:BH143,"Y",$A$2:$A$143,"=195")</f>
        <v>1</v>
      </c>
      <c r="BI146">
        <f>COUNTIFS(BI2:BI143,"Y",$A$2:$A$143,"=195")</f>
        <v>0</v>
      </c>
      <c r="BK146">
        <f>COUNTIFS(BK2:BK143,"Y",$A$2:$A$143,"=195")</f>
        <v>1</v>
      </c>
      <c r="BL146">
        <f>COUNTIFS(BL2:BL143,"Y",$A$2:$A$143,"=195")</f>
        <v>0</v>
      </c>
      <c r="BN146">
        <f>COUNTIFS(BN2:BN143,"Y",$A$2:$A$143,"=195")</f>
        <v>1</v>
      </c>
      <c r="BO146">
        <f>COUNTIFS(BO2:BO143,"Y",$A$2:$A$143,"=195")</f>
        <v>0</v>
      </c>
      <c r="BQ146">
        <f>COUNTIFS(BQ2:BQ143,"Y",$A$2:$A$143,"=195")</f>
        <v>1</v>
      </c>
      <c r="BR146">
        <f>COUNTIFS(BR2:BR143,"Y",$A$2:$A$143,"=195")</f>
        <v>0</v>
      </c>
      <c r="BT146">
        <f>COUNTIFS(BT2:BT143,"Y",$A$2:$A$143,"=195")</f>
        <v>2</v>
      </c>
      <c r="BU146">
        <f>COUNTIFS(BU2:BU143,"Y",$A$2:$A$143,"=195")</f>
        <v>0</v>
      </c>
    </row>
    <row r="147" spans="1:73" x14ac:dyDescent="0.3">
      <c r="R147">
        <f>COUNTIFS(R2:R143,"Y",$A$2:$A$143,"=196")</f>
        <v>9</v>
      </c>
      <c r="S147">
        <f>COUNTIFS(S2:S143,"Y",$A$2:$A$143,"=196")</f>
        <v>0</v>
      </c>
      <c r="U147">
        <f>COUNTIFS(U2:U143,"Y",$A$2:$A$143,"=196")</f>
        <v>5</v>
      </c>
      <c r="V147">
        <f>COUNTIFS(V2:V143,"Y",$A$2:$A$143,"=196")</f>
        <v>0</v>
      </c>
      <c r="X147">
        <f>COUNTIFS(X2:X143,"Y",$A$2:$A$143,"=196")</f>
        <v>0</v>
      </c>
      <c r="Y147">
        <f>COUNTIFS(Y2:Y143,"Y",$A$2:$A$143,"=196")</f>
        <v>0</v>
      </c>
      <c r="AA147">
        <f>COUNTIFS(AA2:AA143,"Y",$A$2:$A$143,"=196")</f>
        <v>8</v>
      </c>
      <c r="AB147">
        <f>COUNTIFS(AB2:AB143,"Y",$A$2:$A$143,"=196")</f>
        <v>0</v>
      </c>
      <c r="AD147">
        <f>COUNTIFS(AD2:AD143,"Y",$A$2:$A$143,"=196")</f>
        <v>6</v>
      </c>
      <c r="AE147">
        <f>COUNTIFS(AE2:AE143,"Y",$A$2:$A$143,"=196")</f>
        <v>0</v>
      </c>
      <c r="AG147">
        <f>COUNTIFS(AG2:AG143,"Y",$A$2:$A$143,"=196")</f>
        <v>10</v>
      </c>
      <c r="AH147">
        <f>COUNTIFS(AH2:AH143,"Y",$A$2:$A$143,"=196")</f>
        <v>0</v>
      </c>
      <c r="AJ147">
        <f>COUNTIFS(AJ2:AJ143,"Y",$A$2:$A$143,"=196")</f>
        <v>1</v>
      </c>
      <c r="AK147">
        <f>COUNTIFS(AK2:AK143,"Y",$A$2:$A$143,"=196")</f>
        <v>0</v>
      </c>
      <c r="AM147">
        <f>COUNTIFS(AM2:AM143,"Y",$A$2:$A$143,"=196")</f>
        <v>0</v>
      </c>
      <c r="AN147">
        <f>COUNTIFS(AN2:AN143,"Y",$A$2:$A$143,"=196")</f>
        <v>0</v>
      </c>
      <c r="AP147">
        <f>COUNTIFS(AP2:AP143,"Y",$A$2:$A$143,"=196")</f>
        <v>0</v>
      </c>
      <c r="AQ147">
        <f>COUNTIFS(AQ2:AQ143,"Y",$A$2:$A$143,"=196")</f>
        <v>0</v>
      </c>
      <c r="AS147">
        <f>COUNTIFS(AS2:AS143,"Y",$A$2:$A$143,"=196")</f>
        <v>0</v>
      </c>
      <c r="AT147">
        <f>COUNTIFS(AT2:AT143,"Y",$A$2:$A$143,"=196")</f>
        <v>0</v>
      </c>
      <c r="AV147">
        <f>COUNTIFS(AV2:AV143,"Y",$A$2:$A$143,"=196")</f>
        <v>4</v>
      </c>
      <c r="AW147">
        <f>COUNTIFS(AW2:AW143,"Y",$A$2:$A$143,"=196")</f>
        <v>0</v>
      </c>
      <c r="AY147">
        <f>COUNTIFS(AY2:AY143,"Y",$A$2:$A$143,"=196")</f>
        <v>4</v>
      </c>
      <c r="AZ147">
        <f>COUNTIFS(AZ2:AZ143,"Y",$A$2:$A$143,"=196")</f>
        <v>0</v>
      </c>
      <c r="BB147">
        <f>COUNTIFS(BB2:BB143,"Y",$A$2:$A$143,"=196")</f>
        <v>0</v>
      </c>
      <c r="BC147">
        <f>COUNTIFS(BC2:BC143,"Y",$A$2:$A$143,"=196")</f>
        <v>0</v>
      </c>
      <c r="BE147">
        <f>COUNTIFS(BE2:BE143,"Y",$A$2:$A$143,"=196")</f>
        <v>1</v>
      </c>
      <c r="BF147">
        <f>COUNTIFS(BF2:BF143,"Y",$A$2:$A$143,"=196")</f>
        <v>0</v>
      </c>
      <c r="BH147">
        <f>COUNTIFS(BH2:BH143,"Y",$A$2:$A$143,"=196")</f>
        <v>0</v>
      </c>
      <c r="BI147">
        <f>COUNTIFS(BI2:BI143,"Y",$A$2:$A$143,"=196")</f>
        <v>0</v>
      </c>
      <c r="BK147">
        <f>COUNTIFS(BK2:BK143,"Y",$A$2:$A$143,"=196")</f>
        <v>0</v>
      </c>
      <c r="BL147">
        <f>COUNTIFS(BL2:BL143,"Y",$A$2:$A$143,"=196")</f>
        <v>0</v>
      </c>
      <c r="BN147">
        <f>COUNTIFS(BN2:BN143,"Y",$A$2:$A$143,"=196")</f>
        <v>1</v>
      </c>
      <c r="BO147">
        <f>COUNTIFS(BO2:BO143,"Y",$A$2:$A$143,"=196")</f>
        <v>0</v>
      </c>
      <c r="BQ147">
        <f>COUNTIFS(BQ2:BQ143,"Y",$A$2:$A$143,"=196")</f>
        <v>1</v>
      </c>
      <c r="BR147">
        <f>COUNTIFS(BR2:BR143,"Y",$A$2:$A$143,"=196")</f>
        <v>0</v>
      </c>
      <c r="BT147">
        <f>COUNTIFS(BT2:BT143,"Y",$A$2:$A$143,"=196")</f>
        <v>4</v>
      </c>
      <c r="BU147">
        <f>COUNTIFS(BU2:BU143,"Y",$A$2:$A$143,"=196")</f>
        <v>0</v>
      </c>
    </row>
    <row r="148" spans="1:73" x14ac:dyDescent="0.3">
      <c r="R148">
        <f>COUNTIFS(R2:R143,"Y",$A$2:$A$143,"=197")</f>
        <v>8</v>
      </c>
      <c r="S148">
        <f>COUNTIFS(S2:S143,"Y",$A$2:$A$143,"=197")</f>
        <v>0</v>
      </c>
      <c r="U148">
        <f>COUNTIFS(U2:U143,"Y",$A$2:$A$143,"=197")</f>
        <v>6</v>
      </c>
      <c r="V148">
        <f>COUNTIFS(V2:V143,"Y",$A$2:$A$143,"=197")</f>
        <v>0</v>
      </c>
      <c r="X148">
        <f>COUNTIFS(X2:X143,"Y",$A$2:$A$143,"=197")</f>
        <v>2</v>
      </c>
      <c r="Y148">
        <f>COUNTIFS(Y2:Y143,"Y",$A$2:$A$143,"=197")</f>
        <v>0</v>
      </c>
      <c r="AA148">
        <f>COUNTIFS(AA2:AA143,"Y",$A$2:$A$143,"=197")</f>
        <v>5</v>
      </c>
      <c r="AB148">
        <f>COUNTIFS(AB2:AB143,"Y",$A$2:$A$143,"=197")</f>
        <v>0</v>
      </c>
      <c r="AD148">
        <f>COUNTIFS(AD2:AD143,"Y",$A$2:$A$143,"=197")</f>
        <v>2</v>
      </c>
      <c r="AE148">
        <f>COUNTIFS(AE2:AE143,"Y",$A$2:$A$143,"=197")</f>
        <v>0</v>
      </c>
      <c r="AG148">
        <f>COUNTIFS(AG2:AG143,"Y",$A$2:$A$143,"=197")</f>
        <v>6</v>
      </c>
      <c r="AH148">
        <f>COUNTIFS(AH2:AH143,"Y",$A$2:$A$143,"=197")</f>
        <v>0</v>
      </c>
      <c r="AJ148">
        <f>COUNTIFS(AJ2:AJ143,"Y",$A$2:$A$143,"=197")</f>
        <v>3</v>
      </c>
      <c r="AK148">
        <f>COUNTIFS(AK2:AK143,"Y",$A$2:$A$143,"=197")</f>
        <v>0</v>
      </c>
      <c r="AM148">
        <f>COUNTIFS(AM2:AM143,"Y",$A$2:$A$143,"=197")</f>
        <v>1</v>
      </c>
      <c r="AN148">
        <f>COUNTIFS(AN2:AN143,"Y",$A$2:$A$143,"=197")</f>
        <v>0</v>
      </c>
      <c r="AP148">
        <f>COUNTIFS(AP2:AP143,"Y",$A$2:$A$143,"=197")</f>
        <v>0</v>
      </c>
      <c r="AQ148">
        <f>COUNTIFS(AQ2:AQ143,"Y",$A$2:$A$143,"=197")</f>
        <v>0</v>
      </c>
      <c r="AS148">
        <f>COUNTIFS(AS2:AS143,"Y",$A$2:$A$143,"=197")</f>
        <v>5</v>
      </c>
      <c r="AT148">
        <f>COUNTIFS(AT2:AT143,"Y",$A$2:$A$143,"=197")</f>
        <v>0</v>
      </c>
      <c r="AV148">
        <f>COUNTIFS(AV2:AV143,"Y",$A$2:$A$143,"=197")</f>
        <v>1</v>
      </c>
      <c r="AW148">
        <f>COUNTIFS(AW2:AW143,"Y",$A$2:$A$143,"=197")</f>
        <v>0</v>
      </c>
      <c r="AY148">
        <f>COUNTIFS(AY2:AY143,"Y",$A$2:$A$143,"=197")</f>
        <v>3</v>
      </c>
      <c r="AZ148">
        <f>COUNTIFS(AZ2:AZ143,"Y",$A$2:$A$143,"=197")</f>
        <v>0</v>
      </c>
      <c r="BB148">
        <f>COUNTIFS(BB2:BB143,"Y",$A$2:$A$143,"=197")</f>
        <v>0</v>
      </c>
      <c r="BC148">
        <f>COUNTIFS(BC2:BC143,"Y",$A$2:$A$143,"=197")</f>
        <v>0</v>
      </c>
      <c r="BE148">
        <f>COUNTIFS(BE2:BE143,"Y",$A$2:$A$143,"=197")</f>
        <v>1</v>
      </c>
      <c r="BF148">
        <f>COUNTIFS(BF2:BF143,"Y",$A$2:$A$143,"=197")</f>
        <v>0</v>
      </c>
      <c r="BH148">
        <f>COUNTIFS(BH2:BH143,"Y",$A$2:$A$143,"=197")</f>
        <v>0</v>
      </c>
      <c r="BI148">
        <f>COUNTIFS(BI2:BI143,"Y",$A$2:$A$143,"=197")</f>
        <v>0</v>
      </c>
      <c r="BK148">
        <f>COUNTIFS(BK2:BK143,"Y",$A$2:$A$143,"=197")</f>
        <v>0</v>
      </c>
      <c r="BL148">
        <f>COUNTIFS(BL2:BL143,"Y",$A$2:$A$143,"=197")</f>
        <v>0</v>
      </c>
      <c r="BN148">
        <f>COUNTIFS(BN2:BN143,"Y",$A$2:$A$143,"=197")</f>
        <v>0</v>
      </c>
      <c r="BO148">
        <f>COUNTIFS(BO2:BO143,"Y",$A$2:$A$143,"=197")</f>
        <v>0</v>
      </c>
      <c r="BQ148">
        <f>COUNTIFS(BQ2:BQ143,"Y",$A$2:$A$143,"=197")</f>
        <v>0</v>
      </c>
      <c r="BR148">
        <f>COUNTIFS(BR2:BR143,"Y",$A$2:$A$143,"=197")</f>
        <v>0</v>
      </c>
      <c r="BT148">
        <f>COUNTIFS(BT2:BT143,"Y",$A$2:$A$143,"=197")</f>
        <v>0</v>
      </c>
      <c r="BU148">
        <f>COUNTIFS(BU2:BU143,"Y",$A$2:$A$143,"=197")</f>
        <v>0</v>
      </c>
    </row>
  </sheetData>
  <autoFilter ref="A2:BU143">
    <filterColumn colId="0">
      <customFilters>
        <customFilter operator="notEqual" val=" "/>
      </customFilters>
    </filterColumn>
  </autoFilter>
  <mergeCells count="4">
    <mergeCell ref="C1:H1"/>
    <mergeCell ref="I1:AI1"/>
    <mergeCell ref="AJ1:AX1"/>
    <mergeCell ref="AY1:BX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workbookViewId="0">
      <selection activeCell="A7" sqref="A7"/>
    </sheetView>
  </sheetViews>
  <sheetFormatPr defaultRowHeight="14.4" x14ac:dyDescent="0.3"/>
  <cols>
    <col min="1" max="1" width="11.109375" bestFit="1" customWidth="1"/>
    <col min="2" max="2" width="48.44140625" bestFit="1" customWidth="1"/>
  </cols>
  <sheetData>
    <row r="1" spans="1:2" x14ac:dyDescent="0.3">
      <c r="A1" s="58" t="s">
        <v>345</v>
      </c>
      <c r="B1" s="58" t="s">
        <v>346</v>
      </c>
    </row>
    <row r="2" spans="1:2" x14ac:dyDescent="0.3">
      <c r="A2" s="2" t="s">
        <v>339</v>
      </c>
      <c r="B2" s="2" t="s">
        <v>340</v>
      </c>
    </row>
    <row r="3" spans="1:2" x14ac:dyDescent="0.3">
      <c r="A3" s="2" t="s">
        <v>341</v>
      </c>
      <c r="B3" s="2" t="s">
        <v>342</v>
      </c>
    </row>
    <row r="4" spans="1:2" x14ac:dyDescent="0.3">
      <c r="A4" s="2" t="s">
        <v>343</v>
      </c>
      <c r="B4" s="2" t="s">
        <v>344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4.4" x14ac:dyDescent="0.3"/>
  <sheetData>
    <row r="1" spans="1:2" x14ac:dyDescent="0.3">
      <c r="A1" s="19"/>
      <c r="B1" t="s">
        <v>300</v>
      </c>
    </row>
    <row r="2" spans="1:2" x14ac:dyDescent="0.3">
      <c r="A2" s="33"/>
      <c r="B2">
        <v>195</v>
      </c>
    </row>
    <row r="3" spans="1:2" x14ac:dyDescent="0.3">
      <c r="A3" s="20"/>
      <c r="B3">
        <v>196</v>
      </c>
    </row>
    <row r="4" spans="1:2" x14ac:dyDescent="0.3">
      <c r="A4" s="34"/>
      <c r="B4">
        <v>197</v>
      </c>
    </row>
    <row r="6" spans="1:2" x14ac:dyDescent="0.3">
      <c r="A6" s="35"/>
      <c r="B6" t="s">
        <v>298</v>
      </c>
    </row>
    <row r="8" spans="1:2" x14ac:dyDescent="0.3">
      <c r="A8" t="s">
        <v>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 Summary</vt:lpstr>
      <vt:lpstr>Data Feeds</vt:lpstr>
      <vt:lpstr>ReportFormatRequest</vt:lpstr>
      <vt:lpstr>Color-map</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Aditi Datta</dc:creator>
  <cp:lastModifiedBy>Aditi Datta</cp:lastModifiedBy>
  <dcterms:created xsi:type="dcterms:W3CDTF">2016-06-28T22:44:06Z</dcterms:created>
  <dcterms:modified xsi:type="dcterms:W3CDTF">2016-08-17T19:56:00Z</dcterms:modified>
</cp:coreProperties>
</file>