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D490A218-3C52-4074-A991-7628F884A6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UTPUT" sheetId="1" r:id="rId1"/>
    <sheet name="REDFIN_MEDIAN_SALE_PRICE" sheetId="2" r:id="rId2"/>
    <sheet name="CENSUS_MHI_STATE" sheetId="3" r:id="rId3"/>
    <sheet name="CENSUS_POPULATION_STATE" sheetId="4" r:id="rId4"/>
    <sheet name="KEYS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A53" i="1"/>
  <c r="A52" i="1"/>
  <c r="A51" i="1"/>
  <c r="A50" i="1"/>
  <c r="A49" i="1"/>
  <c r="A48" i="1"/>
  <c r="A47" i="1"/>
  <c r="J47" i="1" s="1" a="1"/>
  <c r="J47" i="1" s="1"/>
  <c r="A46" i="1"/>
  <c r="E46" i="1" s="1" a="1"/>
  <c r="E46" i="1" s="1"/>
  <c r="A45" i="1"/>
  <c r="E45" i="1" s="1" a="1"/>
  <c r="E45" i="1" s="1"/>
  <c r="A44" i="1"/>
  <c r="A43" i="1"/>
  <c r="A42" i="1"/>
  <c r="J42" i="1" s="1" a="1"/>
  <c r="J42" i="1" s="1"/>
  <c r="A41" i="1"/>
  <c r="E41" i="1" s="1" a="1"/>
  <c r="E41" i="1" s="1"/>
  <c r="A40" i="1"/>
  <c r="A39" i="1"/>
  <c r="B39" i="1" s="1" a="1"/>
  <c r="B39" i="1" s="1"/>
  <c r="A38" i="1"/>
  <c r="E38" i="1" s="1" a="1"/>
  <c r="E38" i="1" s="1"/>
  <c r="A37" i="1"/>
  <c r="E37" i="1" s="1" a="1"/>
  <c r="E37" i="1" s="1"/>
  <c r="A36" i="1"/>
  <c r="J36" i="1" s="1" a="1"/>
  <c r="J36" i="1" s="1"/>
  <c r="A35" i="1"/>
  <c r="A34" i="1"/>
  <c r="E34" i="1" s="1" a="1"/>
  <c r="E34" i="1" s="1"/>
  <c r="A33" i="1"/>
  <c r="E33" i="1" s="1" a="1"/>
  <c r="E33" i="1" s="1"/>
  <c r="A32" i="1"/>
  <c r="A31" i="1"/>
  <c r="A30" i="1"/>
  <c r="J30" i="1" s="1" a="1"/>
  <c r="J30" i="1" s="1"/>
  <c r="A29" i="1"/>
  <c r="E29" i="1" s="1" a="1"/>
  <c r="E29" i="1" s="1"/>
  <c r="A28" i="1"/>
  <c r="A27" i="1"/>
  <c r="A26" i="1"/>
  <c r="A25" i="1"/>
  <c r="E25" i="1" s="1" a="1"/>
  <c r="E25" i="1" s="1"/>
  <c r="A24" i="1"/>
  <c r="A23" i="1"/>
  <c r="A22" i="1"/>
  <c r="J22" i="1" s="1" a="1"/>
  <c r="J22" i="1" s="1"/>
  <c r="A21" i="1"/>
  <c r="E21" i="1" s="1" a="1"/>
  <c r="E21" i="1" s="1"/>
  <c r="A20" i="1"/>
  <c r="A19" i="1"/>
  <c r="A18" i="1"/>
  <c r="J18" i="1" s="1" a="1"/>
  <c r="J18" i="1" s="1"/>
  <c r="A17" i="1"/>
  <c r="E17" i="1" s="1" a="1"/>
  <c r="E17" i="1" s="1"/>
  <c r="A16" i="1"/>
  <c r="J16" i="1" s="1" a="1"/>
  <c r="J16" i="1" s="1"/>
  <c r="A15" i="1"/>
  <c r="A14" i="1"/>
  <c r="A13" i="1"/>
  <c r="B13" i="1" s="1" a="1"/>
  <c r="B13" i="1" s="1"/>
  <c r="A12" i="1"/>
  <c r="J12" i="1" s="1" a="1"/>
  <c r="J12" i="1" s="1"/>
  <c r="A11" i="1"/>
  <c r="A10" i="1"/>
  <c r="A9" i="1"/>
  <c r="E9" i="1" s="1" a="1"/>
  <c r="E9" i="1" s="1"/>
  <c r="A8" i="1"/>
  <c r="A7" i="1"/>
  <c r="A6" i="1"/>
  <c r="J6" i="1" s="1" a="1"/>
  <c r="J6" i="1" s="1"/>
  <c r="A5" i="1"/>
  <c r="E5" i="1" s="1" a="1"/>
  <c r="E5" i="1" s="1"/>
  <c r="A4" i="1"/>
  <c r="A3" i="1"/>
  <c r="A2" i="1"/>
  <c r="J2" i="1" s="1" a="1"/>
  <c r="J2" i="1" s="1"/>
  <c r="J43" i="1" l="1" a="1"/>
  <c r="J43" i="1" s="1"/>
  <c r="J32" i="1" a="1"/>
  <c r="J32" i="1" s="1"/>
  <c r="J44" i="1" a="1"/>
  <c r="J44" i="1" s="1"/>
  <c r="J49" i="1" a="1"/>
  <c r="J49" i="1" s="1"/>
  <c r="J14" i="1" a="1"/>
  <c r="J14" i="1" s="1"/>
  <c r="J26" i="1" a="1"/>
  <c r="J26" i="1" s="1"/>
  <c r="J20" i="1" a="1"/>
  <c r="J20" i="1" s="1"/>
  <c r="J4" i="1" a="1"/>
  <c r="J4" i="1" s="1"/>
  <c r="J10" i="1" a="1"/>
  <c r="J10" i="1" s="1"/>
  <c r="J38" i="1" a="1"/>
  <c r="J38" i="1" s="1"/>
  <c r="J34" i="1" a="1"/>
  <c r="J34" i="1" s="1"/>
  <c r="J41" i="1" a="1"/>
  <c r="J41" i="1" s="1"/>
  <c r="E13" i="1" a="1"/>
  <c r="E13" i="1" s="1"/>
  <c r="B17" i="1" a="1"/>
  <c r="B17" i="1" s="1"/>
  <c r="J24" i="1" a="1"/>
  <c r="J24" i="1" s="1"/>
  <c r="B45" i="1" a="1"/>
  <c r="B45" i="1" s="1"/>
  <c r="E2" i="1" a="1"/>
  <c r="E2" i="1" s="1"/>
  <c r="K2" i="1" s="1"/>
  <c r="E6" i="1" a="1"/>
  <c r="E6" i="1" s="1"/>
  <c r="K6" i="1" s="1"/>
  <c r="B21" i="1" a="1"/>
  <c r="B21" i="1" s="1"/>
  <c r="J28" i="1" a="1"/>
  <c r="J28" i="1" s="1"/>
  <c r="E10" i="1" a="1"/>
  <c r="E10" i="1" s="1"/>
  <c r="K10" i="1" s="1"/>
  <c r="B25" i="1" a="1"/>
  <c r="B25" i="1" s="1"/>
  <c r="E42" i="1" a="1"/>
  <c r="E42" i="1" s="1"/>
  <c r="K42" i="1" s="1"/>
  <c r="J45" i="1" a="1"/>
  <c r="J45" i="1" s="1"/>
  <c r="E14" i="1" a="1"/>
  <c r="E14" i="1" s="1"/>
  <c r="K14" i="1" s="1"/>
  <c r="B29" i="1" a="1"/>
  <c r="B29" i="1" s="1"/>
  <c r="E18" i="1" a="1"/>
  <c r="E18" i="1" s="1"/>
  <c r="K18" i="1" s="1"/>
  <c r="B33" i="1" a="1"/>
  <c r="B33" i="1" s="1"/>
  <c r="E22" i="1" a="1"/>
  <c r="E22" i="1" s="1"/>
  <c r="K22" i="1" s="1"/>
  <c r="B43" i="1" a="1"/>
  <c r="B43" i="1" s="1"/>
  <c r="J46" i="1" a="1"/>
  <c r="J46" i="1" s="1"/>
  <c r="E26" i="1" a="1"/>
  <c r="E26" i="1" s="1"/>
  <c r="K26" i="1" s="1"/>
  <c r="J33" i="1" a="1"/>
  <c r="J33" i="1" s="1"/>
  <c r="B37" i="1" a="1"/>
  <c r="B37" i="1" s="1"/>
  <c r="J40" i="1" a="1"/>
  <c r="J40" i="1" s="1"/>
  <c r="J52" i="1" a="1"/>
  <c r="J52" i="1" s="1"/>
  <c r="B5" i="1" a="1"/>
  <c r="B5" i="1" s="1"/>
  <c r="E30" i="1" a="1"/>
  <c r="E30" i="1" s="1"/>
  <c r="K30" i="1" s="1"/>
  <c r="B47" i="1" a="1"/>
  <c r="B47" i="1" s="1"/>
  <c r="B9" i="1" a="1"/>
  <c r="B9" i="1" s="1"/>
  <c r="J37" i="1" a="1"/>
  <c r="J37" i="1" s="1"/>
  <c r="B41" i="1" a="1"/>
  <c r="B41" i="1" s="1"/>
  <c r="J27" i="1" a="1"/>
  <c r="J27" i="1" s="1"/>
  <c r="E27" i="1" a="1"/>
  <c r="E27" i="1" s="1"/>
  <c r="K37" i="1"/>
  <c r="K45" i="1"/>
  <c r="K17" i="1"/>
  <c r="B27" i="1" a="1"/>
  <c r="B27" i="1" s="1"/>
  <c r="E8" i="1" a="1"/>
  <c r="E8" i="1" s="1"/>
  <c r="B8" i="1" a="1"/>
  <c r="B8" i="1" s="1"/>
  <c r="B19" i="1" a="1"/>
  <c r="B19" i="1" s="1"/>
  <c r="K25" i="1"/>
  <c r="B35" i="1" a="1"/>
  <c r="B35" i="1" s="1"/>
  <c r="J3" i="1" a="1"/>
  <c r="J3" i="1" s="1"/>
  <c r="E3" i="1" a="1"/>
  <c r="E3" i="1" s="1"/>
  <c r="J7" i="1" a="1"/>
  <c r="J7" i="1" s="1"/>
  <c r="E7" i="1" a="1"/>
  <c r="E7" i="1" s="1"/>
  <c r="B15" i="1" a="1"/>
  <c r="B15" i="1" s="1"/>
  <c r="K46" i="1"/>
  <c r="B7" i="1" a="1"/>
  <c r="B7" i="1" s="1"/>
  <c r="K13" i="1"/>
  <c r="J23" i="1" a="1"/>
  <c r="J23" i="1" s="1"/>
  <c r="E23" i="1" a="1"/>
  <c r="E23" i="1" s="1"/>
  <c r="K5" i="1"/>
  <c r="J31" i="1" a="1"/>
  <c r="J31" i="1" s="1"/>
  <c r="E31" i="1" a="1"/>
  <c r="E31" i="1" s="1"/>
  <c r="K41" i="1"/>
  <c r="J19" i="1" a="1"/>
  <c r="J19" i="1" s="1"/>
  <c r="E19" i="1" a="1"/>
  <c r="E19" i="1" s="1"/>
  <c r="J8" i="1" a="1"/>
  <c r="J8" i="1" s="1"/>
  <c r="J11" i="1" a="1"/>
  <c r="J11" i="1" s="1"/>
  <c r="E11" i="1" a="1"/>
  <c r="E11" i="1" s="1"/>
  <c r="B3" i="1" a="1"/>
  <c r="B3" i="1" s="1"/>
  <c r="B11" i="1" a="1"/>
  <c r="B11" i="1" s="1"/>
  <c r="K33" i="1"/>
  <c r="K38" i="1"/>
  <c r="K9" i="1"/>
  <c r="B23" i="1" a="1"/>
  <c r="B23" i="1" s="1"/>
  <c r="K21" i="1"/>
  <c r="B31" i="1" a="1"/>
  <c r="B31" i="1" s="1"/>
  <c r="K29" i="1"/>
  <c r="K34" i="1"/>
  <c r="E4" i="1" a="1"/>
  <c r="E4" i="1" s="1"/>
  <c r="B4" i="1" a="1"/>
  <c r="B4" i="1" s="1"/>
  <c r="E12" i="1" a="1"/>
  <c r="E12" i="1" s="1"/>
  <c r="B12" i="1" a="1"/>
  <c r="B12" i="1" s="1"/>
  <c r="J35" i="1" a="1"/>
  <c r="J35" i="1" s="1"/>
  <c r="E35" i="1" a="1"/>
  <c r="E35" i="1" s="1"/>
  <c r="J15" i="1" a="1"/>
  <c r="J15" i="1" s="1"/>
  <c r="E15" i="1" a="1"/>
  <c r="E15" i="1" s="1"/>
  <c r="J39" i="1" a="1"/>
  <c r="J39" i="1" s="1"/>
  <c r="E39" i="1" a="1"/>
  <c r="E39" i="1" s="1"/>
  <c r="E48" i="1" a="1"/>
  <c r="E48" i="1" s="1"/>
  <c r="B48" i="1" a="1"/>
  <c r="B48" i="1" s="1"/>
  <c r="E50" i="1" a="1"/>
  <c r="E50" i="1" s="1"/>
  <c r="B50" i="1" a="1"/>
  <c r="B50" i="1" s="1"/>
  <c r="B51" i="1" a="1"/>
  <c r="B51" i="1" s="1"/>
  <c r="J51" i="1" a="1"/>
  <c r="J51" i="1" s="1"/>
  <c r="B49" i="1" a="1"/>
  <c r="B49" i="1" s="1"/>
  <c r="J5" i="1" a="1"/>
  <c r="J5" i="1" s="1"/>
  <c r="J9" i="1" a="1"/>
  <c r="J9" i="1" s="1"/>
  <c r="J13" i="1" a="1"/>
  <c r="J13" i="1" s="1"/>
  <c r="B16" i="1" a="1"/>
  <c r="B16" i="1" s="1"/>
  <c r="J17" i="1" a="1"/>
  <c r="J17" i="1" s="1"/>
  <c r="B20" i="1" a="1"/>
  <c r="B20" i="1" s="1"/>
  <c r="J21" i="1" a="1"/>
  <c r="J21" i="1" s="1"/>
  <c r="B24" i="1" a="1"/>
  <c r="B24" i="1" s="1"/>
  <c r="J25" i="1" a="1"/>
  <c r="J25" i="1" s="1"/>
  <c r="B28" i="1" a="1"/>
  <c r="B28" i="1" s="1"/>
  <c r="J29" i="1" a="1"/>
  <c r="J29" i="1" s="1"/>
  <c r="B32" i="1" a="1"/>
  <c r="B32" i="1" s="1"/>
  <c r="B36" i="1" a="1"/>
  <c r="B36" i="1" s="1"/>
  <c r="B40" i="1" a="1"/>
  <c r="B40" i="1" s="1"/>
  <c r="B44" i="1" a="1"/>
  <c r="B44" i="1" s="1"/>
  <c r="E43" i="1" a="1"/>
  <c r="E43" i="1" s="1"/>
  <c r="E47" i="1" a="1"/>
  <c r="E47" i="1" s="1"/>
  <c r="E51" i="1" a="1"/>
  <c r="E51" i="1" s="1"/>
  <c r="E49" i="1" a="1"/>
  <c r="E49" i="1" s="1"/>
  <c r="E16" i="1" a="1"/>
  <c r="E16" i="1" s="1"/>
  <c r="E20" i="1" a="1"/>
  <c r="E20" i="1" s="1"/>
  <c r="E24" i="1" a="1"/>
  <c r="E24" i="1" s="1"/>
  <c r="E28" i="1" a="1"/>
  <c r="E28" i="1" s="1"/>
  <c r="E44" i="1" a="1"/>
  <c r="E44" i="1" s="1"/>
  <c r="E32" i="1" a="1"/>
  <c r="E32" i="1" s="1"/>
  <c r="E36" i="1" a="1"/>
  <c r="E36" i="1" s="1"/>
  <c r="E40" i="1" a="1"/>
  <c r="E40" i="1" s="1"/>
  <c r="B2" i="1" a="1"/>
  <c r="B2" i="1" s="1"/>
  <c r="B6" i="1" a="1"/>
  <c r="B6" i="1" s="1"/>
  <c r="B10" i="1" a="1"/>
  <c r="B10" i="1" s="1"/>
  <c r="B14" i="1" a="1"/>
  <c r="B14" i="1" s="1"/>
  <c r="B18" i="1" a="1"/>
  <c r="B18" i="1" s="1"/>
  <c r="B22" i="1" a="1"/>
  <c r="B22" i="1" s="1"/>
  <c r="B26" i="1" a="1"/>
  <c r="B26" i="1" s="1"/>
  <c r="B30" i="1" a="1"/>
  <c r="B30" i="1" s="1"/>
  <c r="B34" i="1" a="1"/>
  <c r="B34" i="1" s="1"/>
  <c r="B38" i="1" a="1"/>
  <c r="B38" i="1" s="1"/>
  <c r="B42" i="1" a="1"/>
  <c r="B42" i="1" s="1"/>
  <c r="B46" i="1" a="1"/>
  <c r="B46" i="1" s="1"/>
  <c r="J48" i="1" a="1"/>
  <c r="J48" i="1" s="1"/>
  <c r="J50" i="1" a="1"/>
  <c r="J50" i="1" s="1"/>
  <c r="E53" i="1" a="1"/>
  <c r="E53" i="1" s="1"/>
  <c r="B52" i="1" a="1"/>
  <c r="B52" i="1" s="1"/>
  <c r="E52" i="1" a="1"/>
  <c r="E52" i="1" s="1"/>
  <c r="J53" i="1" a="1"/>
  <c r="J53" i="1" s="1"/>
  <c r="B53" i="1" a="1"/>
  <c r="B53" i="1" s="1"/>
  <c r="F13" i="1" l="1"/>
  <c r="G13" i="1" s="1" a="1"/>
  <c r="G13" i="1" s="1"/>
  <c r="C51" i="1"/>
  <c r="D51" i="1" s="1" a="1"/>
  <c r="D51" i="1" s="1"/>
  <c r="F5" i="1"/>
  <c r="G5" i="1" s="1" a="1"/>
  <c r="G5" i="1" s="1"/>
  <c r="F9" i="1"/>
  <c r="G9" i="1" s="1" a="1"/>
  <c r="G9" i="1" s="1"/>
  <c r="C9" i="1"/>
  <c r="D9" i="1" s="1" a="1"/>
  <c r="D9" i="1" s="1"/>
  <c r="C17" i="1"/>
  <c r="D17" i="1" s="1" a="1"/>
  <c r="D17" i="1" s="1"/>
  <c r="F10" i="1"/>
  <c r="G10" i="1" s="1" a="1"/>
  <c r="G10" i="1" s="1"/>
  <c r="F46" i="1"/>
  <c r="G46" i="1" s="1" a="1"/>
  <c r="G46" i="1" s="1"/>
  <c r="C10" i="1"/>
  <c r="D10" i="1" s="1" a="1"/>
  <c r="D10" i="1" s="1"/>
  <c r="F17" i="1"/>
  <c r="G17" i="1" s="1" a="1"/>
  <c r="G17" i="1" s="1"/>
  <c r="C2" i="1"/>
  <c r="D2" i="1" s="1" a="1"/>
  <c r="D2" i="1" s="1"/>
  <c r="K51" i="1"/>
  <c r="F51" i="1"/>
  <c r="G51" i="1" s="1" a="1"/>
  <c r="G51" i="1" s="1"/>
  <c r="K50" i="1"/>
  <c r="F50" i="1"/>
  <c r="G50" i="1" s="1" a="1"/>
  <c r="G50" i="1" s="1"/>
  <c r="F34" i="1"/>
  <c r="G34" i="1" s="1" a="1"/>
  <c r="G34" i="1" s="1"/>
  <c r="F8" i="1"/>
  <c r="G8" i="1" s="1" a="1"/>
  <c r="G8" i="1" s="1"/>
  <c r="K8" i="1"/>
  <c r="C46" i="1"/>
  <c r="D46" i="1" s="1" a="1"/>
  <c r="D46" i="1" s="1"/>
  <c r="F40" i="1"/>
  <c r="G40" i="1" s="1" a="1"/>
  <c r="G40" i="1" s="1"/>
  <c r="K40" i="1"/>
  <c r="F47" i="1"/>
  <c r="G47" i="1" s="1" a="1"/>
  <c r="G47" i="1" s="1"/>
  <c r="K47" i="1"/>
  <c r="C32" i="1"/>
  <c r="D32" i="1" s="1" a="1"/>
  <c r="D32" i="1" s="1"/>
  <c r="C16" i="1"/>
  <c r="D16" i="1" s="1" a="1"/>
  <c r="D16" i="1" s="1"/>
  <c r="C48" i="1"/>
  <c r="D48" i="1" s="1" a="1"/>
  <c r="D48" i="1" s="1"/>
  <c r="C12" i="1"/>
  <c r="D12" i="1" s="1" a="1"/>
  <c r="D12" i="1" s="1"/>
  <c r="C11" i="1"/>
  <c r="D11" i="1" s="1" a="1"/>
  <c r="D11" i="1" s="1"/>
  <c r="C45" i="1"/>
  <c r="D45" i="1" s="1" a="1"/>
  <c r="D45" i="1" s="1"/>
  <c r="F41" i="1"/>
  <c r="G41" i="1" s="1" a="1"/>
  <c r="G41" i="1" s="1"/>
  <c r="C35" i="1"/>
  <c r="D35" i="1" s="1" a="1"/>
  <c r="D35" i="1" s="1"/>
  <c r="F45" i="1"/>
  <c r="G45" i="1" s="1" a="1"/>
  <c r="G45" i="1" s="1"/>
  <c r="F6" i="1"/>
  <c r="G6" i="1" s="1" a="1"/>
  <c r="G6" i="1" s="1"/>
  <c r="C36" i="1"/>
  <c r="D36" i="1" s="1" a="1"/>
  <c r="D36" i="1" s="1"/>
  <c r="F36" i="1"/>
  <c r="G36" i="1" s="1" a="1"/>
  <c r="G36" i="1" s="1"/>
  <c r="K36" i="1"/>
  <c r="F15" i="1"/>
  <c r="G15" i="1" s="1" a="1"/>
  <c r="G15" i="1" s="1"/>
  <c r="K15" i="1"/>
  <c r="F29" i="1"/>
  <c r="G29" i="1" s="1" a="1"/>
  <c r="G29" i="1" s="1"/>
  <c r="C41" i="1"/>
  <c r="D41" i="1" s="1" a="1"/>
  <c r="D41" i="1" s="1"/>
  <c r="C15" i="1"/>
  <c r="D15" i="1" s="1" a="1"/>
  <c r="D15" i="1" s="1"/>
  <c r="F30" i="1"/>
  <c r="G30" i="1" s="1" a="1"/>
  <c r="G30" i="1" s="1"/>
  <c r="C39" i="1"/>
  <c r="D39" i="1" s="1" a="1"/>
  <c r="D39" i="1" s="1"/>
  <c r="F37" i="1"/>
  <c r="G37" i="1" s="1" a="1"/>
  <c r="G37" i="1" s="1"/>
  <c r="F2" i="1"/>
  <c r="G2" i="1" s="1" a="1"/>
  <c r="G2" i="1" s="1"/>
  <c r="C53" i="1"/>
  <c r="D53" i="1" s="1" a="1"/>
  <c r="D53" i="1" s="1"/>
  <c r="C34" i="1"/>
  <c r="D34" i="1" s="1" a="1"/>
  <c r="D34" i="1" s="1"/>
  <c r="C28" i="1"/>
  <c r="D28" i="1" s="1" a="1"/>
  <c r="D28" i="1" s="1"/>
  <c r="F12" i="1"/>
  <c r="G12" i="1" s="1" a="1"/>
  <c r="G12" i="1" s="1"/>
  <c r="K12" i="1"/>
  <c r="L14" i="1" s="1"/>
  <c r="C23" i="1"/>
  <c r="D23" i="1" s="1" a="1"/>
  <c r="D23" i="1" s="1"/>
  <c r="C33" i="1"/>
  <c r="D33" i="1" s="1" a="1"/>
  <c r="D33" i="1" s="1"/>
  <c r="C37" i="1"/>
  <c r="D37" i="1" s="1" a="1"/>
  <c r="D37" i="1" s="1"/>
  <c r="C13" i="1"/>
  <c r="D13" i="1" s="1" a="1"/>
  <c r="D13" i="1" s="1"/>
  <c r="C30" i="1"/>
  <c r="D30" i="1" s="1" a="1"/>
  <c r="D30" i="1" s="1"/>
  <c r="F44" i="1"/>
  <c r="G44" i="1" s="1" a="1"/>
  <c r="G44" i="1" s="1"/>
  <c r="K44" i="1"/>
  <c r="F39" i="1"/>
  <c r="G39" i="1" s="1" a="1"/>
  <c r="G39" i="1" s="1"/>
  <c r="K39" i="1"/>
  <c r="C47" i="1"/>
  <c r="D47" i="1" s="1" a="1"/>
  <c r="D47" i="1" s="1"/>
  <c r="F31" i="1"/>
  <c r="G31" i="1" s="1" a="1"/>
  <c r="G31" i="1" s="1"/>
  <c r="K31" i="1"/>
  <c r="F23" i="1"/>
  <c r="G23" i="1" s="1" a="1"/>
  <c r="G23" i="1" s="1"/>
  <c r="K23" i="1"/>
  <c r="F25" i="1"/>
  <c r="G25" i="1" s="1" a="1"/>
  <c r="G25" i="1" s="1"/>
  <c r="C6" i="1"/>
  <c r="D6" i="1" s="1" a="1"/>
  <c r="D6" i="1" s="1"/>
  <c r="C43" i="1"/>
  <c r="D43" i="1" s="1" a="1"/>
  <c r="D43" i="1" s="1"/>
  <c r="F14" i="1"/>
  <c r="G14" i="1" s="1" a="1"/>
  <c r="G14" i="1" s="1"/>
  <c r="F33" i="1"/>
  <c r="G33" i="1" s="1" a="1"/>
  <c r="G33" i="1" s="1"/>
  <c r="C42" i="1"/>
  <c r="D42" i="1" s="1" a="1"/>
  <c r="D42" i="1" s="1"/>
  <c r="F43" i="1"/>
  <c r="G43" i="1" s="1" a="1"/>
  <c r="G43" i="1" s="1"/>
  <c r="K43" i="1"/>
  <c r="F42" i="1"/>
  <c r="G42" i="1" s="1" a="1"/>
  <c r="G42" i="1" s="1"/>
  <c r="C38" i="1"/>
  <c r="D38" i="1" s="1" a="1"/>
  <c r="D38" i="1" s="1"/>
  <c r="F28" i="1"/>
  <c r="G28" i="1" s="1" a="1"/>
  <c r="G28" i="1" s="1"/>
  <c r="K28" i="1"/>
  <c r="F24" i="1"/>
  <c r="G24" i="1" s="1" a="1"/>
  <c r="G24" i="1" s="1"/>
  <c r="K24" i="1"/>
  <c r="C24" i="1"/>
  <c r="D24" i="1" s="1" a="1"/>
  <c r="D24" i="1" s="1"/>
  <c r="F35" i="1"/>
  <c r="G35" i="1" s="1" a="1"/>
  <c r="G35" i="1" s="1"/>
  <c r="K35" i="1"/>
  <c r="C19" i="1"/>
  <c r="D19" i="1" s="1" a="1"/>
  <c r="D19" i="1" s="1"/>
  <c r="C27" i="1"/>
  <c r="D27" i="1" s="1" a="1"/>
  <c r="D27" i="1" s="1"/>
  <c r="F27" i="1"/>
  <c r="G27" i="1" s="1" a="1"/>
  <c r="G27" i="1" s="1"/>
  <c r="K27" i="1"/>
  <c r="C52" i="1"/>
  <c r="D52" i="1" s="1" a="1"/>
  <c r="D52" i="1" s="1"/>
  <c r="C18" i="1"/>
  <c r="D18" i="1" s="1" a="1"/>
  <c r="D18" i="1" s="1"/>
  <c r="F20" i="1"/>
  <c r="G20" i="1" s="1" a="1"/>
  <c r="G20" i="1" s="1"/>
  <c r="K20" i="1"/>
  <c r="C49" i="1"/>
  <c r="D49" i="1" s="1" a="1"/>
  <c r="D49" i="1" s="1"/>
  <c r="C29" i="1"/>
  <c r="D29" i="1" s="1" a="1"/>
  <c r="D29" i="1" s="1"/>
  <c r="C21" i="1"/>
  <c r="D21" i="1" s="1" a="1"/>
  <c r="D21" i="1" s="1"/>
  <c r="C20" i="1"/>
  <c r="D20" i="1" s="1" a="1"/>
  <c r="D20" i="1" s="1"/>
  <c r="C7" i="1"/>
  <c r="D7" i="1" s="1" a="1"/>
  <c r="D7" i="1" s="1"/>
  <c r="C50" i="1"/>
  <c r="D50" i="1" s="1" a="1"/>
  <c r="D50" i="1" s="1"/>
  <c r="F21" i="1"/>
  <c r="G21" i="1" s="1" a="1"/>
  <c r="G21" i="1" s="1"/>
  <c r="C25" i="1"/>
  <c r="D25" i="1" s="1" a="1"/>
  <c r="D25" i="1" s="1"/>
  <c r="F18" i="1"/>
  <c r="G18" i="1" s="1" a="1"/>
  <c r="G18" i="1" s="1"/>
  <c r="C5" i="1"/>
  <c r="D5" i="1" s="1" a="1"/>
  <c r="D5" i="1" s="1"/>
  <c r="F49" i="1"/>
  <c r="G49" i="1" s="1" a="1"/>
  <c r="G49" i="1" s="1"/>
  <c r="K49" i="1"/>
  <c r="K48" i="1"/>
  <c r="F48" i="1"/>
  <c r="G48" i="1" s="1" a="1"/>
  <c r="G48" i="1" s="1"/>
  <c r="F32" i="1"/>
  <c r="G32" i="1" s="1" a="1"/>
  <c r="G32" i="1" s="1"/>
  <c r="K32" i="1"/>
  <c r="C3" i="1"/>
  <c r="D3" i="1" s="1" a="1"/>
  <c r="D3" i="1" s="1"/>
  <c r="F52" i="1"/>
  <c r="G52" i="1" s="1" a="1"/>
  <c r="G52" i="1" s="1"/>
  <c r="K52" i="1"/>
  <c r="C26" i="1"/>
  <c r="D26" i="1" s="1" a="1"/>
  <c r="D26" i="1" s="1"/>
  <c r="C4" i="1"/>
  <c r="D4" i="1" s="1" a="1"/>
  <c r="D4" i="1" s="1"/>
  <c r="F11" i="1"/>
  <c r="G11" i="1" s="1" a="1"/>
  <c r="G11" i="1" s="1"/>
  <c r="K11" i="1"/>
  <c r="F7" i="1"/>
  <c r="G7" i="1" s="1" a="1"/>
  <c r="G7" i="1" s="1"/>
  <c r="K7" i="1"/>
  <c r="C22" i="1"/>
  <c r="D22" i="1" s="1" a="1"/>
  <c r="D22" i="1" s="1"/>
  <c r="C44" i="1"/>
  <c r="D44" i="1" s="1" a="1"/>
  <c r="D44" i="1" s="1"/>
  <c r="C31" i="1"/>
  <c r="D31" i="1" s="1" a="1"/>
  <c r="D31" i="1" s="1"/>
  <c r="K53" i="1"/>
  <c r="F53" i="1"/>
  <c r="G53" i="1" s="1" a="1"/>
  <c r="G53" i="1" s="1"/>
  <c r="C14" i="1"/>
  <c r="D14" i="1" s="1" a="1"/>
  <c r="D14" i="1" s="1"/>
  <c r="F16" i="1"/>
  <c r="G16" i="1" s="1" a="1"/>
  <c r="G16" i="1" s="1"/>
  <c r="K16" i="1"/>
  <c r="L16" i="1" s="1"/>
  <c r="C40" i="1"/>
  <c r="D40" i="1" s="1" a="1"/>
  <c r="D40" i="1" s="1"/>
  <c r="F4" i="1"/>
  <c r="G4" i="1" s="1" a="1"/>
  <c r="G4" i="1" s="1"/>
  <c r="K4" i="1"/>
  <c r="F26" i="1"/>
  <c r="G26" i="1" s="1" a="1"/>
  <c r="G26" i="1" s="1"/>
  <c r="F38" i="1"/>
  <c r="G38" i="1" s="1" a="1"/>
  <c r="G38" i="1" s="1"/>
  <c r="F19" i="1"/>
  <c r="G19" i="1" s="1" a="1"/>
  <c r="G19" i="1" s="1"/>
  <c r="K19" i="1"/>
  <c r="F3" i="1"/>
  <c r="G3" i="1" s="1" a="1"/>
  <c r="G3" i="1" s="1"/>
  <c r="K3" i="1"/>
  <c r="L45" i="1" s="1"/>
  <c r="C8" i="1"/>
  <c r="D8" i="1" s="1" a="1"/>
  <c r="D8" i="1" s="1"/>
  <c r="F22" i="1"/>
  <c r="G22" i="1" s="1" a="1"/>
  <c r="G22" i="1" s="1"/>
  <c r="L46" i="1" l="1"/>
  <c r="L27" i="1"/>
  <c r="M27" i="1" s="1" a="1"/>
  <c r="M27" i="1" s="1"/>
  <c r="L22" i="1"/>
  <c r="M22" i="1" s="1" a="1"/>
  <c r="M22" i="1" s="1"/>
  <c r="L39" i="1"/>
  <c r="L13" i="1"/>
  <c r="L6" i="1"/>
  <c r="L53" i="1"/>
  <c r="L41" i="1"/>
  <c r="L32" i="1"/>
  <c r="L44" i="1"/>
  <c r="L40" i="1"/>
  <c r="M40" i="1" s="1" a="1"/>
  <c r="M40" i="1" s="1"/>
  <c r="L18" i="1"/>
  <c r="M18" i="1" s="1" a="1"/>
  <c r="M18" i="1" s="1"/>
  <c r="L25" i="1"/>
  <c r="L10" i="1"/>
  <c r="M10" i="1" s="1" a="1"/>
  <c r="M10" i="1" s="1"/>
  <c r="L24" i="1"/>
  <c r="M24" i="1" s="1" a="1"/>
  <c r="M24" i="1" s="1"/>
  <c r="L5" i="1"/>
  <c r="M5" i="1" s="1" a="1"/>
  <c r="M5" i="1" s="1"/>
  <c r="L37" i="1"/>
  <c r="L4" i="1"/>
  <c r="L38" i="1"/>
  <c r="L29" i="1"/>
  <c r="L11" i="1"/>
  <c r="L28" i="1"/>
  <c r="M28" i="1" s="1" a="1"/>
  <c r="M28" i="1" s="1"/>
  <c r="L23" i="1"/>
  <c r="M23" i="1" s="1" a="1"/>
  <c r="M23" i="1" s="1"/>
  <c r="L42" i="1"/>
  <c r="M42" i="1" s="1" a="1"/>
  <c r="M42" i="1" s="1"/>
  <c r="L31" i="1"/>
  <c r="L12" i="1"/>
  <c r="M12" i="1" s="1" a="1"/>
  <c r="M12" i="1" s="1"/>
  <c r="L15" i="1"/>
  <c r="L50" i="1"/>
  <c r="M50" i="1" s="1" a="1"/>
  <c r="M50" i="1" s="1"/>
  <c r="L52" i="1"/>
  <c r="L43" i="1"/>
  <c r="L36" i="1"/>
  <c r="L51" i="1"/>
  <c r="M51" i="1" s="1" a="1"/>
  <c r="M51" i="1" s="1"/>
  <c r="L9" i="1"/>
  <c r="M9" i="1" s="1" a="1"/>
  <c r="M9" i="1" s="1"/>
  <c r="L3" i="1"/>
  <c r="M3" i="1" s="1" a="1"/>
  <c r="M3" i="1" s="1"/>
  <c r="L47" i="1"/>
  <c r="L30" i="1"/>
  <c r="M30" i="1" s="1" a="1"/>
  <c r="M30" i="1" s="1"/>
  <c r="L19" i="1"/>
  <c r="M19" i="1" s="1" a="1"/>
  <c r="M19" i="1" s="1"/>
  <c r="L35" i="1"/>
  <c r="L21" i="1"/>
  <c r="L33" i="1"/>
  <c r="M33" i="1" s="1" a="1"/>
  <c r="M33" i="1" s="1"/>
  <c r="L26" i="1"/>
  <c r="L7" i="1"/>
  <c r="L48" i="1"/>
  <c r="L8" i="1"/>
  <c r="L49" i="1"/>
  <c r="M49" i="1" s="1" a="1"/>
  <c r="M49" i="1" s="1"/>
  <c r="L20" i="1"/>
  <c r="L17" i="1"/>
  <c r="M17" i="1" s="1" a="1"/>
  <c r="M17" i="1" s="1"/>
  <c r="L34" i="1"/>
  <c r="M34" i="1" s="1" a="1"/>
  <c r="M34" i="1" s="1"/>
  <c r="L2" i="1"/>
  <c r="M13" i="1" a="1"/>
  <c r="M13" i="1" s="1"/>
  <c r="M53" i="1" a="1"/>
  <c r="M53" i="1" s="1"/>
  <c r="M37" i="1" a="1"/>
  <c r="M37" i="1" s="1"/>
  <c r="M47" i="1" a="1"/>
  <c r="M47" i="1" s="1"/>
  <c r="M32" i="1" a="1"/>
  <c r="M32" i="1" s="1"/>
  <c r="M29" i="1" a="1"/>
  <c r="M29" i="1" s="1"/>
  <c r="M14" i="1" a="1"/>
  <c r="M14" i="1" s="1"/>
  <c r="M2" i="1" a="1"/>
  <c r="M2" i="1" s="1"/>
  <c r="M25" i="1" a="1"/>
  <c r="M25" i="1" s="1"/>
  <c r="M7" i="1" a="1"/>
  <c r="M7" i="1" s="1"/>
  <c r="M41" i="1" a="1"/>
  <c r="M41" i="1" s="1"/>
  <c r="M38" i="1" a="1"/>
  <c r="M38" i="1" s="1"/>
  <c r="M43" i="1" a="1"/>
  <c r="M43" i="1" s="1"/>
  <c r="M6" i="1" a="1"/>
  <c r="M6" i="1" s="1"/>
  <c r="M35" i="1" a="1"/>
  <c r="M35" i="1" s="1"/>
  <c r="M39" i="1" a="1"/>
  <c r="M39" i="1" s="1"/>
  <c r="M11" i="1" a="1"/>
  <c r="M11" i="1" s="1"/>
  <c r="M52" i="1" a="1"/>
  <c r="M52" i="1" s="1"/>
  <c r="M21" i="1" a="1"/>
  <c r="M21" i="1" s="1"/>
  <c r="M45" i="1" a="1"/>
  <c r="M45" i="1" s="1"/>
  <c r="M46" i="1" a="1"/>
  <c r="M46" i="1" s="1"/>
  <c r="M44" i="1" a="1"/>
  <c r="M44" i="1" s="1"/>
  <c r="M15" i="1" a="1"/>
  <c r="M15" i="1" s="1"/>
  <c r="M8" i="1" a="1"/>
  <c r="M8" i="1" s="1"/>
  <c r="M26" i="1" a="1"/>
  <c r="M26" i="1" s="1"/>
  <c r="M31" i="1" a="1"/>
  <c r="M31" i="1" s="1"/>
  <c r="M4" i="1" a="1"/>
  <c r="M4" i="1" s="1"/>
  <c r="M16" i="1" a="1"/>
  <c r="M16" i="1" s="1"/>
  <c r="M48" i="1" a="1"/>
  <c r="M48" i="1" s="1"/>
  <c r="M20" i="1" a="1"/>
  <c r="M20" i="1" s="1"/>
  <c r="M36" i="1" a="1"/>
  <c r="M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Realtor.com classification</t>
        </r>
      </text>
    </comment>
    <comment ref="C1" authorId="0" shapeId="0" xr:uid="{00000000-0006-0000-0400-000002000000}">
      <text>
        <r>
          <rPr>
            <sz val="10"/>
            <color rgb="FF000000"/>
            <rFont val="Arial"/>
            <scheme val="minor"/>
          </rPr>
          <t>Zillow classification</t>
        </r>
      </text>
    </comment>
  </commentList>
</comments>
</file>

<file path=xl/sharedStrings.xml><?xml version="1.0" encoding="utf-8"?>
<sst xmlns="http://schemas.openxmlformats.org/spreadsheetml/2006/main" count="31817" uniqueCount="9608">
  <si>
    <t>key_row</t>
  </si>
  <si>
    <t>census_population</t>
  </si>
  <si>
    <t>population_rank</t>
  </si>
  <si>
    <t>population_blurb</t>
  </si>
  <si>
    <t>median_household_income</t>
  </si>
  <si>
    <t>median_household_income_rank</t>
  </si>
  <si>
    <t>median_household_income_blurb</t>
  </si>
  <si>
    <t>median_sale_price</t>
  </si>
  <si>
    <t>median_sale_price_rank</t>
  </si>
  <si>
    <t>median_sale_price_blurb</t>
  </si>
  <si>
    <t>house_affordability_ratio</t>
  </si>
  <si>
    <t>house_affordability_ratio_rank</t>
  </si>
  <si>
    <t>house_affordability_ratio_blurb</t>
  </si>
  <si>
    <t>Month of Period End</t>
  </si>
  <si>
    <t>Region</t>
  </si>
  <si>
    <t>Alabama</t>
  </si>
  <si>
    <t>$131K</t>
  </si>
  <si>
    <t>$153K</t>
  </si>
  <si>
    <t>$140K</t>
  </si>
  <si>
    <t>$142K</t>
  </si>
  <si>
    <t>$155K</t>
  </si>
  <si>
    <t>$164K</t>
  </si>
  <si>
    <t>$154K</t>
  </si>
  <si>
    <t>$158K</t>
  </si>
  <si>
    <t>$145K</t>
  </si>
  <si>
    <t>$150K</t>
  </si>
  <si>
    <t>$159K</t>
  </si>
  <si>
    <t>$130K</t>
  </si>
  <si>
    <t>$138K</t>
  </si>
  <si>
    <t>$152K</t>
  </si>
  <si>
    <t>$169K</t>
  </si>
  <si>
    <t>$157K</t>
  </si>
  <si>
    <t>$151K</t>
  </si>
  <si>
    <t>$148K</t>
  </si>
  <si>
    <t>$161K</t>
  </si>
  <si>
    <t>$144K</t>
  </si>
  <si>
    <t>$162K</t>
  </si>
  <si>
    <t>$166K</t>
  </si>
  <si>
    <t>$165K</t>
  </si>
  <si>
    <t>$149K</t>
  </si>
  <si>
    <t>$156K</t>
  </si>
  <si>
    <t>$171K</t>
  </si>
  <si>
    <t>$167K</t>
  </si>
  <si>
    <t>$170K</t>
  </si>
  <si>
    <t>$177K</t>
  </si>
  <si>
    <t>$175K</t>
  </si>
  <si>
    <t>$172K</t>
  </si>
  <si>
    <t>$160K</t>
  </si>
  <si>
    <t>$174K</t>
  </si>
  <si>
    <t>$176K</t>
  </si>
  <si>
    <t>$186K</t>
  </si>
  <si>
    <t>$185K</t>
  </si>
  <si>
    <t>$182K</t>
  </si>
  <si>
    <t>$181K</t>
  </si>
  <si>
    <t>$180K</t>
  </si>
  <si>
    <t>$193K</t>
  </si>
  <si>
    <t>$188K</t>
  </si>
  <si>
    <t>$187K</t>
  </si>
  <si>
    <t>$183K</t>
  </si>
  <si>
    <t>$194K</t>
  </si>
  <si>
    <t>$196K</t>
  </si>
  <si>
    <t>$205K</t>
  </si>
  <si>
    <t>$208K</t>
  </si>
  <si>
    <t>$202K</t>
  </si>
  <si>
    <t>$199K</t>
  </si>
  <si>
    <t>$197K</t>
  </si>
  <si>
    <t>$195K</t>
  </si>
  <si>
    <t>$198K</t>
  </si>
  <si>
    <t>$204K</t>
  </si>
  <si>
    <t>$207K</t>
  </si>
  <si>
    <t>$212K</t>
  </si>
  <si>
    <t>$219K</t>
  </si>
  <si>
    <t>$221K</t>
  </si>
  <si>
    <t>$226K</t>
  </si>
  <si>
    <t>$223K</t>
  </si>
  <si>
    <t>$224K</t>
  </si>
  <si>
    <t>$220K</t>
  </si>
  <si>
    <t>$237K</t>
  </si>
  <si>
    <t>$244K</t>
  </si>
  <si>
    <t>$248K</t>
  </si>
  <si>
    <t>$251K</t>
  </si>
  <si>
    <t>$247K</t>
  </si>
  <si>
    <t>$250K</t>
  </si>
  <si>
    <t>$259K</t>
  </si>
  <si>
    <t>$258K</t>
  </si>
  <si>
    <t>$268K</t>
  </si>
  <si>
    <t>$272K</t>
  </si>
  <si>
    <t>$278K</t>
  </si>
  <si>
    <t>$281K</t>
  </si>
  <si>
    <t>$271K</t>
  </si>
  <si>
    <t>$273K</t>
  </si>
  <si>
    <t>$263K</t>
  </si>
  <si>
    <t>$269K</t>
  </si>
  <si>
    <t>$256K</t>
  </si>
  <si>
    <t>$262K</t>
  </si>
  <si>
    <t>$282K</t>
  </si>
  <si>
    <t>$285K</t>
  </si>
  <si>
    <t>$279K</t>
  </si>
  <si>
    <t>$275K</t>
  </si>
  <si>
    <t>$267K</t>
  </si>
  <si>
    <t>$270K</t>
  </si>
  <si>
    <t>$276K</t>
  </si>
  <si>
    <t>$288K</t>
  </si>
  <si>
    <t>$293K</t>
  </si>
  <si>
    <t>$286K</t>
  </si>
  <si>
    <t>$280K</t>
  </si>
  <si>
    <t>$283K</t>
  </si>
  <si>
    <t>Alaska</t>
  </si>
  <si>
    <t>$240K</t>
  </si>
  <si>
    <t>$246K</t>
  </si>
  <si>
    <t>$243K</t>
  </si>
  <si>
    <t>$242K</t>
  </si>
  <si>
    <t>$260K</t>
  </si>
  <si>
    <t>$254K</t>
  </si>
  <si>
    <t>$249K</t>
  </si>
  <si>
    <t>$257K</t>
  </si>
  <si>
    <t>$274K</t>
  </si>
  <si>
    <t>$252K</t>
  </si>
  <si>
    <t>$253K</t>
  </si>
  <si>
    <t>$231K</t>
  </si>
  <si>
    <t>$238K</t>
  </si>
  <si>
    <t>$265K</t>
  </si>
  <si>
    <t>$255K</t>
  </si>
  <si>
    <t>$261K</t>
  </si>
  <si>
    <t>$266K</t>
  </si>
  <si>
    <t>$277K</t>
  </si>
  <si>
    <t>$284K</t>
  </si>
  <si>
    <t>$291K</t>
  </si>
  <si>
    <t>$290K</t>
  </si>
  <si>
    <t>$287K</t>
  </si>
  <si>
    <t>$304K</t>
  </si>
  <si>
    <t>$292K</t>
  </si>
  <si>
    <t>$309K</t>
  </si>
  <si>
    <t>$303K</t>
  </si>
  <si>
    <t>$297K</t>
  </si>
  <si>
    <t>$306K</t>
  </si>
  <si>
    <t>$308K</t>
  </si>
  <si>
    <t>$311K</t>
  </si>
  <si>
    <t>$294K</t>
  </si>
  <si>
    <t>$323K</t>
  </si>
  <si>
    <t>$329K</t>
  </si>
  <si>
    <t>$345K</t>
  </si>
  <si>
    <t>$337K</t>
  </si>
  <si>
    <t>$327K</t>
  </si>
  <si>
    <t>$330K</t>
  </si>
  <si>
    <t>$328K</t>
  </si>
  <si>
    <t>$334K</t>
  </si>
  <si>
    <t>$322K</t>
  </si>
  <si>
    <t>$326K</t>
  </si>
  <si>
    <t>$319K</t>
  </si>
  <si>
    <t>$335K</t>
  </si>
  <si>
    <t>$351K</t>
  </si>
  <si>
    <t>$366K</t>
  </si>
  <si>
    <t>$371K</t>
  </si>
  <si>
    <t>$361K</t>
  </si>
  <si>
    <t>$349K</t>
  </si>
  <si>
    <t>$342K</t>
  </si>
  <si>
    <t>$350K</t>
  </si>
  <si>
    <t>$336K</t>
  </si>
  <si>
    <t>$353K</t>
  </si>
  <si>
    <t>$378K</t>
  </si>
  <si>
    <t>$382K</t>
  </si>
  <si>
    <t>$380K</t>
  </si>
  <si>
    <t>$374K</t>
  </si>
  <si>
    <t>$363K</t>
  </si>
  <si>
    <t>$347K</t>
  </si>
  <si>
    <t>$355K</t>
  </si>
  <si>
    <t>$391K</t>
  </si>
  <si>
    <t>$395K</t>
  </si>
  <si>
    <t>$388K</t>
  </si>
  <si>
    <t>$398K</t>
  </si>
  <si>
    <t>$387K</t>
  </si>
  <si>
    <t>$384K</t>
  </si>
  <si>
    <t>$385K</t>
  </si>
  <si>
    <t>Arizona</t>
  </si>
  <si>
    <t>$125K</t>
  </si>
  <si>
    <t>$127K</t>
  </si>
  <si>
    <t>$135K</t>
  </si>
  <si>
    <t>$189K</t>
  </si>
  <si>
    <t>$184K</t>
  </si>
  <si>
    <t>$192K</t>
  </si>
  <si>
    <t>$201K</t>
  </si>
  <si>
    <t>$203K</t>
  </si>
  <si>
    <t>$209K</t>
  </si>
  <si>
    <t>$213K</t>
  </si>
  <si>
    <t>$210K</t>
  </si>
  <si>
    <t>$214K</t>
  </si>
  <si>
    <t>$216K</t>
  </si>
  <si>
    <t>$222K</t>
  </si>
  <si>
    <t>$228K</t>
  </si>
  <si>
    <t>$239K</t>
  </si>
  <si>
    <t>$264K</t>
  </si>
  <si>
    <t>$296K</t>
  </si>
  <si>
    <t>$289K</t>
  </si>
  <si>
    <t>$321K</t>
  </si>
  <si>
    <t>$325K</t>
  </si>
  <si>
    <t>$332K</t>
  </si>
  <si>
    <t>$344K</t>
  </si>
  <si>
    <t>$354K</t>
  </si>
  <si>
    <t>$368K</t>
  </si>
  <si>
    <t>$381K</t>
  </si>
  <si>
    <t>$394K</t>
  </si>
  <si>
    <t>$396K</t>
  </si>
  <si>
    <t>$402K</t>
  </si>
  <si>
    <t>$409K</t>
  </si>
  <si>
    <t>$411K</t>
  </si>
  <si>
    <t>$420K</t>
  </si>
  <si>
    <t>$422K</t>
  </si>
  <si>
    <t>$435K</t>
  </si>
  <si>
    <t>$450K</t>
  </si>
  <si>
    <t>$457K</t>
  </si>
  <si>
    <t>$465K</t>
  </si>
  <si>
    <t>$458K</t>
  </si>
  <si>
    <t>$444K</t>
  </si>
  <si>
    <t>$433K</t>
  </si>
  <si>
    <t>$432K</t>
  </si>
  <si>
    <t>$428K</t>
  </si>
  <si>
    <t>$410K</t>
  </si>
  <si>
    <t>$407K</t>
  </si>
  <si>
    <t>$416K</t>
  </si>
  <si>
    <t>$423K</t>
  </si>
  <si>
    <t>$436K</t>
  </si>
  <si>
    <t>$442K</t>
  </si>
  <si>
    <t>$438K</t>
  </si>
  <si>
    <t>$437K</t>
  </si>
  <si>
    <t>$440K</t>
  </si>
  <si>
    <t>$445K</t>
  </si>
  <si>
    <t>$455K</t>
  </si>
  <si>
    <t>$443K</t>
  </si>
  <si>
    <t>$441K</t>
  </si>
  <si>
    <t>$446K</t>
  </si>
  <si>
    <t>$449K</t>
  </si>
  <si>
    <t>$453K</t>
  </si>
  <si>
    <t>$456K</t>
  </si>
  <si>
    <t>Arkansas</t>
  </si>
  <si>
    <t>$100K</t>
  </si>
  <si>
    <t>$108K</t>
  </si>
  <si>
    <t>$120K</t>
  </si>
  <si>
    <t>$123K</t>
  </si>
  <si>
    <t>$121K</t>
  </si>
  <si>
    <t>$115K</t>
  </si>
  <si>
    <t>$137K</t>
  </si>
  <si>
    <t>$122K</t>
  </si>
  <si>
    <t>$118K</t>
  </si>
  <si>
    <t>$136K</t>
  </si>
  <si>
    <t>$126K</t>
  </si>
  <si>
    <t>$139K</t>
  </si>
  <si>
    <t>$143K</t>
  </si>
  <si>
    <t>$141K</t>
  </si>
  <si>
    <t>$147K</t>
  </si>
  <si>
    <t>$146K</t>
  </si>
  <si>
    <t>$168K</t>
  </si>
  <si>
    <t>$173K</t>
  </si>
  <si>
    <t>$179K</t>
  </si>
  <si>
    <t>$190K</t>
  </si>
  <si>
    <t>$191K</t>
  </si>
  <si>
    <t>$211K</t>
  </si>
  <si>
    <t>$215K</t>
  </si>
  <si>
    <t>$217K</t>
  </si>
  <si>
    <t>$229K</t>
  </si>
  <si>
    <t>$234K</t>
  </si>
  <si>
    <t>$235K</t>
  </si>
  <si>
    <t>$241K</t>
  </si>
  <si>
    <t>$236K</t>
  </si>
  <si>
    <t>California</t>
  </si>
  <si>
    <t>$340K</t>
  </si>
  <si>
    <t>$343K</t>
  </si>
  <si>
    <t>$357K</t>
  </si>
  <si>
    <t>$359K</t>
  </si>
  <si>
    <t>$341K</t>
  </si>
  <si>
    <t>$362K</t>
  </si>
  <si>
    <t>$397K</t>
  </si>
  <si>
    <t>$406K</t>
  </si>
  <si>
    <t>$412K</t>
  </si>
  <si>
    <t>$404K</t>
  </si>
  <si>
    <t>$389K</t>
  </si>
  <si>
    <t>$418K</t>
  </si>
  <si>
    <t>$426K</t>
  </si>
  <si>
    <t>$429K</t>
  </si>
  <si>
    <t>$434K</t>
  </si>
  <si>
    <t>$405K</t>
  </si>
  <si>
    <t>$421K</t>
  </si>
  <si>
    <t>$466K</t>
  </si>
  <si>
    <t>$470K</t>
  </si>
  <si>
    <t>$467K</t>
  </si>
  <si>
    <t>$462K</t>
  </si>
  <si>
    <t>$454K</t>
  </si>
  <si>
    <t>$463K</t>
  </si>
  <si>
    <t>$487K</t>
  </si>
  <si>
    <t>$494K</t>
  </si>
  <si>
    <t>$486K</t>
  </si>
  <si>
    <t>$481K</t>
  </si>
  <si>
    <t>$492K</t>
  </si>
  <si>
    <t>$489K</t>
  </si>
  <si>
    <t>$478K</t>
  </si>
  <si>
    <t>$502K</t>
  </si>
  <si>
    <t>$516K</t>
  </si>
  <si>
    <t>$529K</t>
  </si>
  <si>
    <t>$537K</t>
  </si>
  <si>
    <t>$531K</t>
  </si>
  <si>
    <t>$526K</t>
  </si>
  <si>
    <t>$525K</t>
  </si>
  <si>
    <t>$543K</t>
  </si>
  <si>
    <t>$503K</t>
  </si>
  <si>
    <t>$533K</t>
  </si>
  <si>
    <t>$560K</t>
  </si>
  <si>
    <t>$568K</t>
  </si>
  <si>
    <t>$580K</t>
  </si>
  <si>
    <t>$569K</t>
  </si>
  <si>
    <t>$562K</t>
  </si>
  <si>
    <t>$556K</t>
  </si>
  <si>
    <t>$559K</t>
  </si>
  <si>
    <t>$553K</t>
  </si>
  <si>
    <t>$532K</t>
  </si>
  <si>
    <t>$512K</t>
  </si>
  <si>
    <t>$554K</t>
  </si>
  <si>
    <t>$573K</t>
  </si>
  <si>
    <t>$581K</t>
  </si>
  <si>
    <t>$582K</t>
  </si>
  <si>
    <t>$561K</t>
  </si>
  <si>
    <t>$572K</t>
  </si>
  <si>
    <t>$567K</t>
  </si>
  <si>
    <t>$547K</t>
  </si>
  <si>
    <t>$565K</t>
  </si>
  <si>
    <t>$583K</t>
  </si>
  <si>
    <t>$564K</t>
  </si>
  <si>
    <t>$590K</t>
  </si>
  <si>
    <t>$616K</t>
  </si>
  <si>
    <t>$631K</t>
  </si>
  <si>
    <t>$642K</t>
  </si>
  <si>
    <t>$649K</t>
  </si>
  <si>
    <t>$641K</t>
  </si>
  <si>
    <t>$634K</t>
  </si>
  <si>
    <t>$663K</t>
  </si>
  <si>
    <t>$700K</t>
  </si>
  <si>
    <t>$738K</t>
  </si>
  <si>
    <t>$753K</t>
  </si>
  <si>
    <t>$764K</t>
  </si>
  <si>
    <t>$754K</t>
  </si>
  <si>
    <t>$744K</t>
  </si>
  <si>
    <t>$746K</t>
  </si>
  <si>
    <t>$752K</t>
  </si>
  <si>
    <t>$735K</t>
  </si>
  <si>
    <t>$717K</t>
  </si>
  <si>
    <t>$807K</t>
  </si>
  <si>
    <t>$839K</t>
  </si>
  <si>
    <t>$835K</t>
  </si>
  <si>
    <t>$808K</t>
  </si>
  <si>
    <t>$776K</t>
  </si>
  <si>
    <t>$756K</t>
  </si>
  <si>
    <t>$749K</t>
  </si>
  <si>
    <t>$733K</t>
  </si>
  <si>
    <t>$704K</t>
  </si>
  <si>
    <t>$694K</t>
  </si>
  <si>
    <t>$705K</t>
  </si>
  <si>
    <t>$742K</t>
  </si>
  <si>
    <t>$784K</t>
  </si>
  <si>
    <t>$797K</t>
  </si>
  <si>
    <t>$783K</t>
  </si>
  <si>
    <t>$793K</t>
  </si>
  <si>
    <t>$786K</t>
  </si>
  <si>
    <t>$799K</t>
  </si>
  <si>
    <t>$795K</t>
  </si>
  <si>
    <t>$757K</t>
  </si>
  <si>
    <t>$739K</t>
  </si>
  <si>
    <t>$817K</t>
  </si>
  <si>
    <t>$853K</t>
  </si>
  <si>
    <t>$859K</t>
  </si>
  <si>
    <t>$857K</t>
  </si>
  <si>
    <t>$837K</t>
  </si>
  <si>
    <t>$815K</t>
  </si>
  <si>
    <t>$830K</t>
  </si>
  <si>
    <t>$802K</t>
  </si>
  <si>
    <t>$785K</t>
  </si>
  <si>
    <t>$833K</t>
  </si>
  <si>
    <t>Colorado</t>
  </si>
  <si>
    <t>$301K</t>
  </si>
  <si>
    <t>$307K</t>
  </si>
  <si>
    <t>$310K</t>
  </si>
  <si>
    <t>$317K</t>
  </si>
  <si>
    <t>$313K</t>
  </si>
  <si>
    <t>$315K</t>
  </si>
  <si>
    <t>$339K</t>
  </si>
  <si>
    <t>$346K</t>
  </si>
  <si>
    <t>$367K</t>
  </si>
  <si>
    <t>$376K</t>
  </si>
  <si>
    <t>$373K</t>
  </si>
  <si>
    <t>$364K</t>
  </si>
  <si>
    <t>$370K</t>
  </si>
  <si>
    <t>$375K</t>
  </si>
  <si>
    <t>$399K</t>
  </si>
  <si>
    <t>$401K</t>
  </si>
  <si>
    <t>$392K</t>
  </si>
  <si>
    <t>$413K</t>
  </si>
  <si>
    <t>$408K</t>
  </si>
  <si>
    <t>$414K</t>
  </si>
  <si>
    <t>$425K</t>
  </si>
  <si>
    <t>$474K</t>
  </si>
  <si>
    <t>$495K</t>
  </si>
  <si>
    <t>$477K</t>
  </si>
  <si>
    <t>$471K</t>
  </si>
  <si>
    <t>$497K</t>
  </si>
  <si>
    <t>$528K</t>
  </si>
  <si>
    <t>$527K</t>
  </si>
  <si>
    <t>$541K</t>
  </si>
  <si>
    <t>$552K</t>
  </si>
  <si>
    <t>$542K</t>
  </si>
  <si>
    <t>$576K</t>
  </si>
  <si>
    <t>$614K</t>
  </si>
  <si>
    <t>$601K</t>
  </si>
  <si>
    <t>$602K</t>
  </si>
  <si>
    <t>$570K</t>
  </si>
  <si>
    <t>$571K</t>
  </si>
  <si>
    <t>$578K</t>
  </si>
  <si>
    <t>$551K</t>
  </si>
  <si>
    <t>$548K</t>
  </si>
  <si>
    <t>$550K</t>
  </si>
  <si>
    <t>$588K</t>
  </si>
  <si>
    <t>$579K</t>
  </si>
  <si>
    <t>$605K</t>
  </si>
  <si>
    <t>$609K</t>
  </si>
  <si>
    <t>$622K</t>
  </si>
  <si>
    <t>$584K</t>
  </si>
  <si>
    <t>$596K</t>
  </si>
  <si>
    <t>$600K</t>
  </si>
  <si>
    <t>$628K</t>
  </si>
  <si>
    <t>$603K</t>
  </si>
  <si>
    <t>$608K</t>
  </si>
  <si>
    <t>$593K</t>
  </si>
  <si>
    <t>$611K</t>
  </si>
  <si>
    <t>$627K</t>
  </si>
  <si>
    <t>$607K</t>
  </si>
  <si>
    <t>Columbia</t>
  </si>
  <si>
    <t>$448K</t>
  </si>
  <si>
    <t>$460K</t>
  </si>
  <si>
    <t>$480K</t>
  </si>
  <si>
    <t>$513K</t>
  </si>
  <si>
    <t>$493K</t>
  </si>
  <si>
    <t>$475K</t>
  </si>
  <si>
    <t>$468K</t>
  </si>
  <si>
    <t>$499K</t>
  </si>
  <si>
    <t>$490K</t>
  </si>
  <si>
    <t>$505K</t>
  </si>
  <si>
    <t>$485K</t>
  </si>
  <si>
    <t>$500K</t>
  </si>
  <si>
    <t>$515K</t>
  </si>
  <si>
    <t>$544K</t>
  </si>
  <si>
    <t>$514K</t>
  </si>
  <si>
    <t>$535K</t>
  </si>
  <si>
    <t>$509K</t>
  </si>
  <si>
    <t>$540K</t>
  </si>
  <si>
    <t>$577K</t>
  </si>
  <si>
    <t>$555K</t>
  </si>
  <si>
    <t>$545K</t>
  </si>
  <si>
    <t>$592K</t>
  </si>
  <si>
    <t>$604K</t>
  </si>
  <si>
    <t>$585K</t>
  </si>
  <si>
    <t>$530K</t>
  </si>
  <si>
    <t>$575K</t>
  </si>
  <si>
    <t>$595K</t>
  </si>
  <si>
    <t>$610K</t>
  </si>
  <si>
    <t>$620K</t>
  </si>
  <si>
    <t>$630K</t>
  </si>
  <si>
    <t>$587K</t>
  </si>
  <si>
    <t>$618K</t>
  </si>
  <si>
    <t>$650K</t>
  </si>
  <si>
    <t>$640K</t>
  </si>
  <si>
    <t>$645K</t>
  </si>
  <si>
    <t>$675K</t>
  </si>
  <si>
    <t>$680K</t>
  </si>
  <si>
    <t>$638K</t>
  </si>
  <si>
    <t>$615K</t>
  </si>
  <si>
    <t>$635K</t>
  </si>
  <si>
    <t>$637K</t>
  </si>
  <si>
    <t>$653K</t>
  </si>
  <si>
    <t>$689K</t>
  </si>
  <si>
    <t>$660K</t>
  </si>
  <si>
    <t>$730K</t>
  </si>
  <si>
    <t>$657K</t>
  </si>
  <si>
    <t>$665K</t>
  </si>
  <si>
    <t>$703K</t>
  </si>
  <si>
    <t>$725K</t>
  </si>
  <si>
    <t>$646K</t>
  </si>
  <si>
    <t>$558K</t>
  </si>
  <si>
    <t>$685K</t>
  </si>
  <si>
    <t>$625K</t>
  </si>
  <si>
    <t>$673K</t>
  </si>
  <si>
    <t>$598K</t>
  </si>
  <si>
    <t>$613K</t>
  </si>
  <si>
    <t>$690K</t>
  </si>
  <si>
    <t>$711K</t>
  </si>
  <si>
    <t>$606K</t>
  </si>
  <si>
    <t>$697K</t>
  </si>
  <si>
    <t>$659K</t>
  </si>
  <si>
    <t>Connecticut</t>
  </si>
  <si>
    <t>$200K</t>
  </si>
  <si>
    <t>$233K</t>
  </si>
  <si>
    <t>$245K</t>
  </si>
  <si>
    <t>$227K</t>
  </si>
  <si>
    <t>$316K</t>
  </si>
  <si>
    <t>$324K</t>
  </si>
  <si>
    <t>$314K</t>
  </si>
  <si>
    <t>$352K</t>
  </si>
  <si>
    <t>$331K</t>
  </si>
  <si>
    <t>$333K</t>
  </si>
  <si>
    <t>$369K</t>
  </si>
  <si>
    <t>$360K</t>
  </si>
  <si>
    <t>$430K</t>
  </si>
  <si>
    <t>$393K</t>
  </si>
  <si>
    <t>$419K</t>
  </si>
  <si>
    <t>$424K</t>
  </si>
  <si>
    <t>$476K</t>
  </si>
  <si>
    <t>$461K</t>
  </si>
  <si>
    <t>$459K</t>
  </si>
  <si>
    <t>$415K</t>
  </si>
  <si>
    <t>Delaware</t>
  </si>
  <si>
    <t>$178K</t>
  </si>
  <si>
    <t>$206K</t>
  </si>
  <si>
    <t>$225K</t>
  </si>
  <si>
    <t>$218K</t>
  </si>
  <si>
    <t>$230K</t>
  </si>
  <si>
    <t>$232K</t>
  </si>
  <si>
    <t>$300K</t>
  </si>
  <si>
    <t>$305K</t>
  </si>
  <si>
    <t>$338K</t>
  </si>
  <si>
    <t>$365K</t>
  </si>
  <si>
    <t>Florida</t>
  </si>
  <si>
    <t>$298K</t>
  </si>
  <si>
    <t>$312K</t>
  </si>
  <si>
    <t>$390K</t>
  </si>
  <si>
    <t>$383K</t>
  </si>
  <si>
    <t>$386K</t>
  </si>
  <si>
    <t>$403K</t>
  </si>
  <si>
    <t>Georgia</t>
  </si>
  <si>
    <t>$94K</t>
  </si>
  <si>
    <t>$96K</t>
  </si>
  <si>
    <t>$114K</t>
  </si>
  <si>
    <t>$124K</t>
  </si>
  <si>
    <t>$134K</t>
  </si>
  <si>
    <t>$163K</t>
  </si>
  <si>
    <t>$318K</t>
  </si>
  <si>
    <t>$320K</t>
  </si>
  <si>
    <t>$358K</t>
  </si>
  <si>
    <t>$379K</t>
  </si>
  <si>
    <t>$377K</t>
  </si>
  <si>
    <t>$372K</t>
  </si>
  <si>
    <t>Hawaii</t>
  </si>
  <si>
    <t>$427K</t>
  </si>
  <si>
    <t>$451K</t>
  </si>
  <si>
    <t>$483K</t>
  </si>
  <si>
    <t>$452K</t>
  </si>
  <si>
    <t>$479K</t>
  </si>
  <si>
    <t>$473K</t>
  </si>
  <si>
    <t>$472K</t>
  </si>
  <si>
    <t>$520K</t>
  </si>
  <si>
    <t>$549K</t>
  </si>
  <si>
    <t>$504K</t>
  </si>
  <si>
    <t>$506K</t>
  </si>
  <si>
    <t>$518K</t>
  </si>
  <si>
    <t>$534K</t>
  </si>
  <si>
    <t>$539K</t>
  </si>
  <si>
    <t>$522K</t>
  </si>
  <si>
    <t>$563K</t>
  </si>
  <si>
    <t>$566K</t>
  </si>
  <si>
    <t>$626K</t>
  </si>
  <si>
    <t>$629K</t>
  </si>
  <si>
    <t>$668K</t>
  </si>
  <si>
    <t>$666K</t>
  </si>
  <si>
    <t>$679K</t>
  </si>
  <si>
    <t>$691K</t>
  </si>
  <si>
    <t>$714K</t>
  </si>
  <si>
    <t>$713K</t>
  </si>
  <si>
    <t>$698K</t>
  </si>
  <si>
    <t>$720K</t>
  </si>
  <si>
    <t>$709K</t>
  </si>
  <si>
    <t>$721K</t>
  </si>
  <si>
    <t>$692K</t>
  </si>
  <si>
    <t>$701K</t>
  </si>
  <si>
    <t>$736K</t>
  </si>
  <si>
    <t>$702K</t>
  </si>
  <si>
    <t>$699K</t>
  </si>
  <si>
    <t>$676K</t>
  </si>
  <si>
    <t>$728K</t>
  </si>
  <si>
    <t>$677K</t>
  </si>
  <si>
    <t>$718K</t>
  </si>
  <si>
    <t>$710K</t>
  </si>
  <si>
    <t>$723K</t>
  </si>
  <si>
    <t>$712K</t>
  </si>
  <si>
    <t>$759K</t>
  </si>
  <si>
    <t>$740K</t>
  </si>
  <si>
    <t>$818K</t>
  </si>
  <si>
    <t>$823K</t>
  </si>
  <si>
    <t>$770K</t>
  </si>
  <si>
    <t>$762K</t>
  </si>
  <si>
    <t>Idaho</t>
  </si>
  <si>
    <t>$299K</t>
  </si>
  <si>
    <t>$302K</t>
  </si>
  <si>
    <t>$439K</t>
  </si>
  <si>
    <t>$447K</t>
  </si>
  <si>
    <t>$491K</t>
  </si>
  <si>
    <t>$488K</t>
  </si>
  <si>
    <t>$484K</t>
  </si>
  <si>
    <t>$482K</t>
  </si>
  <si>
    <t>Illinois</t>
  </si>
  <si>
    <t>$128K</t>
  </si>
  <si>
    <t>$129K</t>
  </si>
  <si>
    <t>$295K</t>
  </si>
  <si>
    <t>Indiana</t>
  </si>
  <si>
    <t>$105K</t>
  </si>
  <si>
    <t>$133K</t>
  </si>
  <si>
    <t>$112K</t>
  </si>
  <si>
    <t>$110K</t>
  </si>
  <si>
    <t>$117K</t>
  </si>
  <si>
    <t>$132K</t>
  </si>
  <si>
    <t>$119K</t>
  </si>
  <si>
    <t>Iowa</t>
  </si>
  <si>
    <t>Kansas</t>
  </si>
  <si>
    <t>Kentucky</t>
  </si>
  <si>
    <t>Louisiana</t>
  </si>
  <si>
    <t>Maine</t>
  </si>
  <si>
    <t>$356K</t>
  </si>
  <si>
    <t>$417K</t>
  </si>
  <si>
    <t>Maryland</t>
  </si>
  <si>
    <t>Massachusetts</t>
  </si>
  <si>
    <t>$431K</t>
  </si>
  <si>
    <t>$546K</t>
  </si>
  <si>
    <t>$511K</t>
  </si>
  <si>
    <t>$557K</t>
  </si>
  <si>
    <t>$586K</t>
  </si>
  <si>
    <t>$619K</t>
  </si>
  <si>
    <t>$643K</t>
  </si>
  <si>
    <t>$644K</t>
  </si>
  <si>
    <t>$624K</t>
  </si>
  <si>
    <t>Michigan</t>
  </si>
  <si>
    <t>$80K</t>
  </si>
  <si>
    <t>$78K</t>
  </si>
  <si>
    <t>$87K</t>
  </si>
  <si>
    <t>$93K</t>
  </si>
  <si>
    <t>$101K</t>
  </si>
  <si>
    <t>$107K</t>
  </si>
  <si>
    <t>$109K</t>
  </si>
  <si>
    <t>$106K</t>
  </si>
  <si>
    <t>$95K</t>
  </si>
  <si>
    <t>$97K</t>
  </si>
  <si>
    <t>$111K</t>
  </si>
  <si>
    <t>Minnesota</t>
  </si>
  <si>
    <t>$348K</t>
  </si>
  <si>
    <t>Mississippi</t>
  </si>
  <si>
    <t>$116K</t>
  </si>
  <si>
    <t>Missouri</t>
  </si>
  <si>
    <t>$104K</t>
  </si>
  <si>
    <t>$99K</t>
  </si>
  <si>
    <t>Montana</t>
  </si>
  <si>
    <t>$464K</t>
  </si>
  <si>
    <t>$496K</t>
  </si>
  <si>
    <t>$517K</t>
  </si>
  <si>
    <t>$508K</t>
  </si>
  <si>
    <t>$524K</t>
  </si>
  <si>
    <t>$523K</t>
  </si>
  <si>
    <t>Nebraska</t>
  </si>
  <si>
    <t>Nevada</t>
  </si>
  <si>
    <t>$400K</t>
  </si>
  <si>
    <t>$469K</t>
  </si>
  <si>
    <t>New Hampshire</t>
  </si>
  <si>
    <t>$507K</t>
  </si>
  <si>
    <t>New Jersey</t>
  </si>
  <si>
    <t>$510K</t>
  </si>
  <si>
    <t>$538K</t>
  </si>
  <si>
    <t>$536K</t>
  </si>
  <si>
    <t>$521K</t>
  </si>
  <si>
    <t>New Mexico</t>
  </si>
  <si>
    <t>New York</t>
  </si>
  <si>
    <t>$574K</t>
  </si>
  <si>
    <t>North Carolina</t>
  </si>
  <si>
    <t>North Dakota</t>
  </si>
  <si>
    <t>$61K</t>
  </si>
  <si>
    <t>$74K</t>
  </si>
  <si>
    <t>$91K</t>
  </si>
  <si>
    <t>$89K</t>
  </si>
  <si>
    <t>Ohio</t>
  </si>
  <si>
    <t>$88K</t>
  </si>
  <si>
    <t>$90K</t>
  </si>
  <si>
    <t>$113K</t>
  </si>
  <si>
    <t>$98K</t>
  </si>
  <si>
    <t>$102K</t>
  </si>
  <si>
    <t>Oklahoma</t>
  </si>
  <si>
    <t>Oregon</t>
  </si>
  <si>
    <t>$519K</t>
  </si>
  <si>
    <t>$501K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</si>
  <si>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</si>
  <si>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</si>
  <si>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</si>
  <si>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</si>
  <si>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</si>
  <si>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</si>
  <si>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</si>
  <si>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</si>
  <si>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</si>
  <si>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</si>
  <si>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$498K</t>
  </si>
  <si>
    <t>$664K</t>
  </si>
  <si>
    <t>$597K</t>
  </si>
  <si>
    <t>$599K</t>
  </si>
  <si>
    <t>$654K</t>
  </si>
  <si>
    <t>$656K</t>
  </si>
  <si>
    <t>$652K</t>
  </si>
  <si>
    <t>West Virginia</t>
  </si>
  <si>
    <t>Wisconsin</t>
  </si>
  <si>
    <t>Wyoming</t>
  </si>
  <si>
    <t>Label (Grouping)</t>
  </si>
  <si>
    <t>Alabama!!Number!!Estimate</t>
  </si>
  <si>
    <t>Alabama!!Number!!Margin of Error</t>
  </si>
  <si>
    <t>Alabama!!Percent Distribution!!Estimate</t>
  </si>
  <si>
    <t>Alabama!!Percent Distribution!!Margin of Error</t>
  </si>
  <si>
    <t>Alabama!!Median income (dollars)!!Estimate</t>
  </si>
  <si>
    <t>Alabama!!Median income (dollars)!!Margin of Error</t>
  </si>
  <si>
    <t>Alaska!!Number!!Estimate</t>
  </si>
  <si>
    <t>Alaska!!Number!!Margin of Error</t>
  </si>
  <si>
    <t>Alaska!!Percent Distribution!!Estimate</t>
  </si>
  <si>
    <t>Alaska!!Percent Distribution!!Margin of Error</t>
  </si>
  <si>
    <t>Alaska!!Median income (dollars)!!Estimate</t>
  </si>
  <si>
    <t>Alaska!!Median income (dollars)!!Margin of Error</t>
  </si>
  <si>
    <t>Arizona!!Number!!Estimate</t>
  </si>
  <si>
    <t>Arizona!!Number!!Margin of Error</t>
  </si>
  <si>
    <t>Arizona!!Percent Distribution!!Estimate</t>
  </si>
  <si>
    <t>Arizona!!Percent Distribution!!Margin of Error</t>
  </si>
  <si>
    <t>Arizona!!Median income (dollars)!!Estimate</t>
  </si>
  <si>
    <t>Arizona!!Median income (dollars)!!Margin of Error</t>
  </si>
  <si>
    <t>Arkansas!!Number!!Estimate</t>
  </si>
  <si>
    <t>Arkansas!!Number!!Margin of Error</t>
  </si>
  <si>
    <t>Arkansas!!Percent Distribution!!Estimate</t>
  </si>
  <si>
    <t>Arkansas!!Percent Distribution!!Margin of Error</t>
  </si>
  <si>
    <t>Arkansas!!Median income (dollars)!!Estimate</t>
  </si>
  <si>
    <t>Arkansas!!Median income (dollars)!!Margin of Error</t>
  </si>
  <si>
    <t>California!!Number!!Estimate</t>
  </si>
  <si>
    <t>California!!Number!!Margin of Error</t>
  </si>
  <si>
    <t>California!!Percent Distribution!!Estimate</t>
  </si>
  <si>
    <t>California!!Percent Distribution!!Margin of Error</t>
  </si>
  <si>
    <t>California!!Median income (dollars)!!Estimate</t>
  </si>
  <si>
    <t>California!!Median income (dollars)!!Margin of Error</t>
  </si>
  <si>
    <t>Colorado!!Number!!Estimate</t>
  </si>
  <si>
    <t>Colorado!!Number!!Margin of Error</t>
  </si>
  <si>
    <t>Colorado!!Percent Distribution!!Estimate</t>
  </si>
  <si>
    <t>Colorado!!Percent Distribution!!Margin of Error</t>
  </si>
  <si>
    <t>Colorado!!Median income (dollars)!!Estimate</t>
  </si>
  <si>
    <t>Colorado!!Median income (dollars)!!Margin of Error</t>
  </si>
  <si>
    <t>Connecticut!!Number!!Estimate</t>
  </si>
  <si>
    <t>Connecticut!!Number!!Margin of Error</t>
  </si>
  <si>
    <t>Connecticut!!Percent Distribution!!Estimate</t>
  </si>
  <si>
    <t>Connecticut!!Percent Distribution!!Margin of Error</t>
  </si>
  <si>
    <t>Connecticut!!Median income (dollars)!!Estimate</t>
  </si>
  <si>
    <t>Connecticut!!Median income (dollars)!!Margin of Error</t>
  </si>
  <si>
    <t>Delaware!!Number!!Estimate</t>
  </si>
  <si>
    <t>Delaware!!Number!!Margin of Error</t>
  </si>
  <si>
    <t>Delaware!!Percent Distribution!!Estimate</t>
  </si>
  <si>
    <t>Delaware!!Percent Distribution!!Margin of Error</t>
  </si>
  <si>
    <t>Delaware!!Median income (dollars)!!Estimate</t>
  </si>
  <si>
    <t>Delaware!!Median income (dollars)!!Margin of Error</t>
  </si>
  <si>
    <t>District of Columbia!!Number!!Estimate</t>
  </si>
  <si>
    <t>District of Columbia!!Number!!Margin of Error</t>
  </si>
  <si>
    <t>District of Columbia!!Percent Distribution!!Estimate</t>
  </si>
  <si>
    <t>District of Columbia!!Percent Distribution!!Margin of Error</t>
  </si>
  <si>
    <t>District of Columbia!!Median income (dollars)!!Estimate</t>
  </si>
  <si>
    <t>District of Columbia!!Median income (dollars)!!Margin of Error</t>
  </si>
  <si>
    <t>Florida!!Number!!Estimate</t>
  </si>
  <si>
    <t>Florida!!Number!!Margin of Error</t>
  </si>
  <si>
    <t>Florida!!Percent Distribution!!Estimate</t>
  </si>
  <si>
    <t>Florida!!Percent Distribution!!Margin of Error</t>
  </si>
  <si>
    <t>Florida!!Median income (dollars)!!Estimate</t>
  </si>
  <si>
    <t>Florida!!Median income (dollars)!!Margin of Error</t>
  </si>
  <si>
    <t>Georgia!!Number!!Estimate</t>
  </si>
  <si>
    <t>Georgia!!Number!!Margin of Error</t>
  </si>
  <si>
    <t>Georgia!!Percent Distribution!!Estimate</t>
  </si>
  <si>
    <t>Georgia!!Percent Distribution!!Margin of Error</t>
  </si>
  <si>
    <t>Georgia!!Median income (dollars)!!Estimate</t>
  </si>
  <si>
    <t>Georgia!!Median income (dollars)!!Margin of Error</t>
  </si>
  <si>
    <t>Hawaii!!Number!!Estimate</t>
  </si>
  <si>
    <t>Hawaii!!Number!!Margin of Error</t>
  </si>
  <si>
    <t>Hawaii!!Percent Distribution!!Estimate</t>
  </si>
  <si>
    <t>Hawaii!!Percent Distribution!!Margin of Error</t>
  </si>
  <si>
    <t>Hawaii!!Median income (dollars)!!Estimate</t>
  </si>
  <si>
    <t>Hawaii!!Median income (dollars)!!Margin of Error</t>
  </si>
  <si>
    <t>Idaho!!Number!!Estimate</t>
  </si>
  <si>
    <t>Idaho!!Number!!Margin of Error</t>
  </si>
  <si>
    <t>Idaho!!Percent Distribution!!Estimate</t>
  </si>
  <si>
    <t>Idaho!!Percent Distribution!!Margin of Error</t>
  </si>
  <si>
    <t>Idaho!!Median income (dollars)!!Estimate</t>
  </si>
  <si>
    <t>Idaho!!Median income (dollars)!!Margin of Error</t>
  </si>
  <si>
    <t>Illinois!!Number!!Estimate</t>
  </si>
  <si>
    <t>Illinois!!Number!!Margin of Error</t>
  </si>
  <si>
    <t>Illinois!!Percent Distribution!!Estimate</t>
  </si>
  <si>
    <t>Illinois!!Percent Distribution!!Margin of Error</t>
  </si>
  <si>
    <t>Illinois!!Median income (dollars)!!Estimate</t>
  </si>
  <si>
    <t>Illinois!!Median income (dollars)!!Margin of Error</t>
  </si>
  <si>
    <t>Indiana!!Number!!Estimate</t>
  </si>
  <si>
    <t>Indiana!!Number!!Margin of Error</t>
  </si>
  <si>
    <t>Indiana!!Percent Distribution!!Estimate</t>
  </si>
  <si>
    <t>Indiana!!Percent Distribution!!Margin of Error</t>
  </si>
  <si>
    <t>Indiana!!Median income (dollars)!!Estimate</t>
  </si>
  <si>
    <t>Indiana!!Median income (dollars)!!Margin of Error</t>
  </si>
  <si>
    <t>Iowa!!Number!!Estimate</t>
  </si>
  <si>
    <t>Iowa!!Number!!Margin of Error</t>
  </si>
  <si>
    <t>Iowa!!Percent Distribution!!Estimate</t>
  </si>
  <si>
    <t>Iowa!!Percent Distribution!!Margin of Error</t>
  </si>
  <si>
    <t>Iowa!!Median income (dollars)!!Estimate</t>
  </si>
  <si>
    <t>Iowa!!Median income (dollars)!!Margin of Error</t>
  </si>
  <si>
    <t>Kansas!!Number!!Estimate</t>
  </si>
  <si>
    <t>Kansas!!Number!!Margin of Error</t>
  </si>
  <si>
    <t>Kansas!!Percent Distribution!!Estimate</t>
  </si>
  <si>
    <t>Kansas!!Percent Distribution!!Margin of Error</t>
  </si>
  <si>
    <t>Kansas!!Median income (dollars)!!Estimate</t>
  </si>
  <si>
    <t>Kansas!!Median income (dollars)!!Margin of Error</t>
  </si>
  <si>
    <t>Kentucky!!Number!!Estimate</t>
  </si>
  <si>
    <t>Kentucky!!Number!!Margin of Error</t>
  </si>
  <si>
    <t>Kentucky!!Percent Distribution!!Estimate</t>
  </si>
  <si>
    <t>Kentucky!!Percent Distribution!!Margin of Error</t>
  </si>
  <si>
    <t>Kentucky!!Median income (dollars)!!Estimate</t>
  </si>
  <si>
    <t>Kentucky!!Median income (dollars)!!Margin of Error</t>
  </si>
  <si>
    <t>Louisiana!!Number!!Estimate</t>
  </si>
  <si>
    <t>Louisiana!!Number!!Margin of Error</t>
  </si>
  <si>
    <t>Louisiana!!Percent Distribution!!Estimate</t>
  </si>
  <si>
    <t>Louisiana!!Percent Distribution!!Margin of Error</t>
  </si>
  <si>
    <t>Louisiana!!Median income (dollars)!!Estimate</t>
  </si>
  <si>
    <t>Louisiana!!Median income (dollars)!!Margin of Error</t>
  </si>
  <si>
    <t>Maine!!Number!!Estimate</t>
  </si>
  <si>
    <t>Maine!!Number!!Margin of Error</t>
  </si>
  <si>
    <t>Maine!!Percent Distribution!!Estimate</t>
  </si>
  <si>
    <t>Maine!!Percent Distribution!!Margin of Error</t>
  </si>
  <si>
    <t>Maine!!Median income (dollars)!!Estimate</t>
  </si>
  <si>
    <t>Maine!!Median income (dollars)!!Margin of Error</t>
  </si>
  <si>
    <t>Maryland!!Number!!Estimate</t>
  </si>
  <si>
    <t>Maryland!!Number!!Margin of Error</t>
  </si>
  <si>
    <t>Maryland!!Percent Distribution!!Estimate</t>
  </si>
  <si>
    <t>Maryland!!Percent Distribution!!Margin of Error</t>
  </si>
  <si>
    <t>Maryland!!Median income (dollars)!!Estimate</t>
  </si>
  <si>
    <t>Maryland!!Median income (dollars)!!Margin of Error</t>
  </si>
  <si>
    <t>Massachusetts!!Number!!Estimate</t>
  </si>
  <si>
    <t>Massachusetts!!Number!!Margin of Error</t>
  </si>
  <si>
    <t>Massachusetts!!Percent Distribution!!Estimate</t>
  </si>
  <si>
    <t>Massachusetts!!Percent Distribution!!Margin of Error</t>
  </si>
  <si>
    <t>Massachusetts!!Median income (dollars)!!Estimate</t>
  </si>
  <si>
    <t>Massachusetts!!Median income (dollars)!!Margin of Error</t>
  </si>
  <si>
    <t>Michigan!!Number!!Estimate</t>
  </si>
  <si>
    <t>Michigan!!Number!!Margin of Error</t>
  </si>
  <si>
    <t>Michigan!!Percent Distribution!!Estimate</t>
  </si>
  <si>
    <t>Michigan!!Percent Distribution!!Margin of Error</t>
  </si>
  <si>
    <t>Michigan!!Median income (dollars)!!Estimate</t>
  </si>
  <si>
    <t>Michigan!!Median income (dollars)!!Margin of Error</t>
  </si>
  <si>
    <t>Minnesota!!Number!!Estimate</t>
  </si>
  <si>
    <t>Minnesota!!Number!!Margin of Error</t>
  </si>
  <si>
    <t>Minnesota!!Percent Distribution!!Estimate</t>
  </si>
  <si>
    <t>Minnesota!!Percent Distribution!!Margin of Error</t>
  </si>
  <si>
    <t>Minnesota!!Median income (dollars)!!Estimate</t>
  </si>
  <si>
    <t>Minnesota!!Median income (dollars)!!Margin of Error</t>
  </si>
  <si>
    <t>Mississippi!!Number!!Estimate</t>
  </si>
  <si>
    <t>Mississippi!!Number!!Margin of Error</t>
  </si>
  <si>
    <t>Mississippi!!Percent Distribution!!Estimate</t>
  </si>
  <si>
    <t>Mississippi!!Percent Distribution!!Margin of Error</t>
  </si>
  <si>
    <t>Mississippi!!Median income (dollars)!!Estimate</t>
  </si>
  <si>
    <t>Mississippi!!Median income (dollars)!!Margin of Error</t>
  </si>
  <si>
    <t>Missouri!!Number!!Estimate</t>
  </si>
  <si>
    <t>Missouri!!Number!!Margin of Error</t>
  </si>
  <si>
    <t>Missouri!!Percent Distribution!!Estimate</t>
  </si>
  <si>
    <t>Missouri!!Percent Distribution!!Margin of Error</t>
  </si>
  <si>
    <t>Missouri!!Median income (dollars)!!Estimate</t>
  </si>
  <si>
    <t>Missouri!!Median income (dollars)!!Margin of Error</t>
  </si>
  <si>
    <t>Montana!!Number!!Estimate</t>
  </si>
  <si>
    <t>Montana!!Number!!Margin of Error</t>
  </si>
  <si>
    <t>Montana!!Percent Distribution!!Estimate</t>
  </si>
  <si>
    <t>Montana!!Percent Distribution!!Margin of Error</t>
  </si>
  <si>
    <t>Montana!!Median income (dollars)!!Estimate</t>
  </si>
  <si>
    <t>Montana!!Median income (dollars)!!Margin of Error</t>
  </si>
  <si>
    <t>Nebraska!!Number!!Estimate</t>
  </si>
  <si>
    <t>Nebraska!!Number!!Margin of Error</t>
  </si>
  <si>
    <t>Nebraska!!Percent Distribution!!Estimate</t>
  </si>
  <si>
    <t>Nebraska!!Percent Distribution!!Margin of Error</t>
  </si>
  <si>
    <t>Nebraska!!Median income (dollars)!!Estimate</t>
  </si>
  <si>
    <t>Nebraska!!Median income (dollars)!!Margin of Error</t>
  </si>
  <si>
    <t>Nevada!!Number!!Estimate</t>
  </si>
  <si>
    <t>Nevada!!Number!!Margin of Error</t>
  </si>
  <si>
    <t>Nevada!!Percent Distribution!!Estimate</t>
  </si>
  <si>
    <t>Nevada!!Percent Distribution!!Margin of Error</t>
  </si>
  <si>
    <t>Nevada!!Median income (dollars)!!Estimate</t>
  </si>
  <si>
    <t>Nevada!!Median income (dollars)!!Margin of Error</t>
  </si>
  <si>
    <t>New Hampshire!!Number!!Estimate</t>
  </si>
  <si>
    <t>New Hampshire!!Number!!Margin of Error</t>
  </si>
  <si>
    <t>New Hampshire!!Percent Distribution!!Estimate</t>
  </si>
  <si>
    <t>New Hampshire!!Percent Distribution!!Margin of Error</t>
  </si>
  <si>
    <t>New Hampshire!!Median income (dollars)!!Estimate</t>
  </si>
  <si>
    <t>New Hampshire!!Median income (dollars)!!Margin of Error</t>
  </si>
  <si>
    <t>New Jersey!!Number!!Estimate</t>
  </si>
  <si>
    <t>New Jersey!!Number!!Margin of Error</t>
  </si>
  <si>
    <t>New Jersey!!Percent Distribution!!Estimate</t>
  </si>
  <si>
    <t>New Jersey!!Percent Distribution!!Margin of Error</t>
  </si>
  <si>
    <t>New Jersey!!Median income (dollars)!!Estimate</t>
  </si>
  <si>
    <t>New Jersey!!Median income (dollars)!!Margin of Error</t>
  </si>
  <si>
    <t>New Mexico!!Number!!Estimate</t>
  </si>
  <si>
    <t>New Mexico!!Number!!Margin of Error</t>
  </si>
  <si>
    <t>New Mexico!!Percent Distribution!!Estimate</t>
  </si>
  <si>
    <t>New Mexico!!Percent Distribution!!Margin of Error</t>
  </si>
  <si>
    <t>New Mexico!!Median income (dollars)!!Estimate</t>
  </si>
  <si>
    <t>New Mexico!!Median income (dollars)!!Margin of Error</t>
  </si>
  <si>
    <t>New York!!Number!!Estimate</t>
  </si>
  <si>
    <t>New York!!Number!!Margin of Error</t>
  </si>
  <si>
    <t>New York!!Percent Distribution!!Estimate</t>
  </si>
  <si>
    <t>New York!!Percent Distribution!!Margin of Error</t>
  </si>
  <si>
    <t>New York!!Median income (dollars)!!Estimate</t>
  </si>
  <si>
    <t>New York!!Median income (dollars)!!Margin of Error</t>
  </si>
  <si>
    <t>North Carolina!!Number!!Estimate</t>
  </si>
  <si>
    <t>North Carolina!!Number!!Margin of Error</t>
  </si>
  <si>
    <t>North Carolina!!Percent Distribution!!Estimate</t>
  </si>
  <si>
    <t>North Carolina!!Percent Distribution!!Margin of Error</t>
  </si>
  <si>
    <t>North Carolina!!Median income (dollars)!!Estimate</t>
  </si>
  <si>
    <t>North Carolina!!Median income (dollars)!!Margin of Error</t>
  </si>
  <si>
    <t>North Dakota!!Number!!Estimate</t>
  </si>
  <si>
    <t>North Dakota!!Number!!Margin of Error</t>
  </si>
  <si>
    <t>North Dakota!!Percent Distribution!!Estimate</t>
  </si>
  <si>
    <t>North Dakota!!Percent Distribution!!Margin of Error</t>
  </si>
  <si>
    <t>North Dakota!!Median income (dollars)!!Estimate</t>
  </si>
  <si>
    <t>North Dakota!!Median income (dollars)!!Margin of Error</t>
  </si>
  <si>
    <t>Ohio!!Number!!Estimate</t>
  </si>
  <si>
    <t>Ohio!!Number!!Margin of Error</t>
  </si>
  <si>
    <t>Ohio!!Percent Distribution!!Estimate</t>
  </si>
  <si>
    <t>Ohio!!Percent Distribution!!Margin of Error</t>
  </si>
  <si>
    <t>Ohio!!Median income (dollars)!!Estimate</t>
  </si>
  <si>
    <t>Ohio!!Median income (dollars)!!Margin of Error</t>
  </si>
  <si>
    <t>Oklahoma!!Number!!Estimate</t>
  </si>
  <si>
    <t>Oklahoma!!Number!!Margin of Error</t>
  </si>
  <si>
    <t>Oklahoma!!Percent Distribution!!Estimate</t>
  </si>
  <si>
    <t>Oklahoma!!Percent Distribution!!Margin of Error</t>
  </si>
  <si>
    <t>Oklahoma!!Median income (dollars)!!Estimate</t>
  </si>
  <si>
    <t>Oklahoma!!Median income (dollars)!!Margin of Error</t>
  </si>
  <si>
    <t>Oregon!!Number!!Estimate</t>
  </si>
  <si>
    <t>Oregon!!Number!!Margin of Error</t>
  </si>
  <si>
    <t>Oregon!!Percent Distribution!!Estimate</t>
  </si>
  <si>
    <t>Oregon!!Percent Distribution!!Margin of Error</t>
  </si>
  <si>
    <t>Oregon!!Median income (dollars)!!Estimate</t>
  </si>
  <si>
    <t>Oregon!!Median income (dollars)!!Margin of Error</t>
  </si>
  <si>
    <t>Pennsylvania!!Number!!Estimate</t>
  </si>
  <si>
    <t>Pennsylvania!!Number!!Margin of Error</t>
  </si>
  <si>
    <t>Pennsylvania!!Percent Distribution!!Estimate</t>
  </si>
  <si>
    <t>Pennsylvania!!Percent Distribution!!Margin of Error</t>
  </si>
  <si>
    <t>Pennsylvania!!Median income (dollars)!!Estimate</t>
  </si>
  <si>
    <t>Pennsylvania!!Median income (dollars)!!Margin of Error</t>
  </si>
  <si>
    <t>Rhode Island!!Number!!Estimate</t>
  </si>
  <si>
    <t>Rhode Island!!Number!!Margin of Error</t>
  </si>
  <si>
    <t>Rhode Island!!Percent Distribution!!Estimate</t>
  </si>
  <si>
    <t>Rhode Island!!Percent Distribution!!Margin of Error</t>
  </si>
  <si>
    <t>Rhode Island!!Median income (dollars)!!Estimate</t>
  </si>
  <si>
    <t>Rhode Island!!Median income (dollars)!!Margin of Error</t>
  </si>
  <si>
    <t>South Carolina!!Number!!Estimate</t>
  </si>
  <si>
    <t>South Carolina!!Number!!Margin of Error</t>
  </si>
  <si>
    <t>South Carolina!!Percent Distribution!!Estimate</t>
  </si>
  <si>
    <t>South Carolina!!Percent Distribution!!Margin of Error</t>
  </si>
  <si>
    <t>South Carolina!!Median income (dollars)!!Estimate</t>
  </si>
  <si>
    <t>South Carolina!!Median income (dollars)!!Margin of Error</t>
  </si>
  <si>
    <t>South Dakota!!Number!!Estimate</t>
  </si>
  <si>
    <t>South Dakota!!Number!!Margin of Error</t>
  </si>
  <si>
    <t>South Dakota!!Percent Distribution!!Estimate</t>
  </si>
  <si>
    <t>South Dakota!!Percent Distribution!!Margin of Error</t>
  </si>
  <si>
    <t>South Dakota!!Median income (dollars)!!Estimate</t>
  </si>
  <si>
    <t>South Dakota!!Median income (dollars)!!Margin of Error</t>
  </si>
  <si>
    <t>Tennessee!!Number!!Estimate</t>
  </si>
  <si>
    <t>Tennessee!!Number!!Margin of Error</t>
  </si>
  <si>
    <t>Tennessee!!Percent Distribution!!Estimate</t>
  </si>
  <si>
    <t>Tennessee!!Percent Distribution!!Margin of Error</t>
  </si>
  <si>
    <t>Tennessee!!Median income (dollars)!!Estimate</t>
  </si>
  <si>
    <t>Tennessee!!Median income (dollars)!!Margin of Error</t>
  </si>
  <si>
    <t>Texas!!Number!!Estimate</t>
  </si>
  <si>
    <t>Texas!!Number!!Margin of Error</t>
  </si>
  <si>
    <t>Texas!!Percent Distribution!!Estimate</t>
  </si>
  <si>
    <t>Texas!!Percent Distribution!!Margin of Error</t>
  </si>
  <si>
    <t>Texas!!Median income (dollars)!!Estimate</t>
  </si>
  <si>
    <t>Texas!!Median income (dollars)!!Margin of Error</t>
  </si>
  <si>
    <t>Utah!!Number!!Estimate</t>
  </si>
  <si>
    <t>Utah!!Number!!Margin of Error</t>
  </si>
  <si>
    <t>Utah!!Percent Distribution!!Estimate</t>
  </si>
  <si>
    <t>Utah!!Percent Distribution!!Margin of Error</t>
  </si>
  <si>
    <t>Utah!!Median income (dollars)!!Estimate</t>
  </si>
  <si>
    <t>Utah!!Median income (dollars)!!Margin of Error</t>
  </si>
  <si>
    <t>Vermont!!Number!!Estimate</t>
  </si>
  <si>
    <t>Vermont!!Number!!Margin of Error</t>
  </si>
  <si>
    <t>Vermont!!Percent Distribution!!Estimate</t>
  </si>
  <si>
    <t>Vermont!!Percent Distribution!!Margin of Error</t>
  </si>
  <si>
    <t>Vermont!!Median income (dollars)!!Estimate</t>
  </si>
  <si>
    <t>Vermont!!Median income (dollars)!!Margin of Error</t>
  </si>
  <si>
    <t>Virginia!!Number!!Estimate</t>
  </si>
  <si>
    <t>Virginia!!Number!!Margin of Error</t>
  </si>
  <si>
    <t>Virginia!!Percent Distribution!!Estimate</t>
  </si>
  <si>
    <t>Virginia!!Percent Distribution!!Margin of Error</t>
  </si>
  <si>
    <t>Virginia!!Median income (dollars)!!Estimate</t>
  </si>
  <si>
    <t>Virginia!!Median income (dollars)!!Margin of Error</t>
  </si>
  <si>
    <t>Washington!!Number!!Estimate</t>
  </si>
  <si>
    <t>Washington!!Number!!Margin of Error</t>
  </si>
  <si>
    <t>Washington!!Percent Distribution!!Estimate</t>
  </si>
  <si>
    <t>Washington!!Percent Distribution!!Margin of Error</t>
  </si>
  <si>
    <t>Washington!!Median income (dollars)!!Estimate</t>
  </si>
  <si>
    <t>Washington!!Median income (dollars)!!Margin of Error</t>
  </si>
  <si>
    <t>West Virginia!!Number!!Estimate</t>
  </si>
  <si>
    <t>West Virginia!!Number!!Margin of Error</t>
  </si>
  <si>
    <t>West Virginia!!Percent Distribution!!Estimate</t>
  </si>
  <si>
    <t>West Virginia!!Percent Distribution!!Margin of Error</t>
  </si>
  <si>
    <t>West Virginia!!Median income (dollars)!!Estimate</t>
  </si>
  <si>
    <t>West Virginia!!Median income (dollars)!!Margin of Error</t>
  </si>
  <si>
    <t>Wisconsin!!Number!!Estimate</t>
  </si>
  <si>
    <t>Wisconsin!!Number!!Margin of Error</t>
  </si>
  <si>
    <t>Wisconsin!!Percent Distribution!!Estimate</t>
  </si>
  <si>
    <t>Wisconsin!!Percent Distribution!!Margin of Error</t>
  </si>
  <si>
    <t>Wisconsin!!Median income (dollars)!!Estimate</t>
  </si>
  <si>
    <t>Wisconsin!!Median income (dollars)!!Margin of Error</t>
  </si>
  <si>
    <t>Wyoming!!Number!!Estimate</t>
  </si>
  <si>
    <t>Wyoming!!Number!!Margin of Error</t>
  </si>
  <si>
    <t>Wyoming!!Percent Distribution!!Estimate</t>
  </si>
  <si>
    <t>Wyoming!!Percent Distribution!!Margin of Error</t>
  </si>
  <si>
    <t>Wyoming!!Median income (dollars)!!Estimate</t>
  </si>
  <si>
    <t>Wyoming!!Median income (dollars)!!Margin of Error</t>
  </si>
  <si>
    <t>Puerto Rico!!Number!!Estimate</t>
  </si>
  <si>
    <t>Puerto Rico!!Number!!Margin of Error</t>
  </si>
  <si>
    <t>Puerto Rico!!Percent Distribution!!Estimate</t>
  </si>
  <si>
    <t>Puerto Rico!!Percent Distribution!!Margin of Error</t>
  </si>
  <si>
    <t>Puerto Rico!!Median income (dollars)!!Estimate</t>
  </si>
  <si>
    <t>Puerto Rico!!Median income (dollars)!!Margin of Error</t>
  </si>
  <si>
    <t>HOUSEHOLD INCOME BY RACE AND HISPANIC OR LATINO ORIGIN OF HOUSEHOLDER</t>
  </si>
  <si>
    <t>    Households</t>
  </si>
  <si>
    <t>±6,574</t>
  </si>
  <si>
    <t>±400</t>
  </si>
  <si>
    <t>±1,441</t>
  </si>
  <si>
    <t>±1,374</t>
  </si>
  <si>
    <t>±6,018</t>
  </si>
  <si>
    <t>±414</t>
  </si>
  <si>
    <t>±4,619</t>
  </si>
  <si>
    <t>±503</t>
  </si>
  <si>
    <t>±19,805</t>
  </si>
  <si>
    <t>±298</t>
  </si>
  <si>
    <t>±4,759</t>
  </si>
  <si>
    <t>±483</t>
  </si>
  <si>
    <t>±3,490</t>
  </si>
  <si>
    <t>±669</t>
  </si>
  <si>
    <t>±1,648</t>
  </si>
  <si>
    <t>±1,234</t>
  </si>
  <si>
    <t>±1,499</t>
  </si>
  <si>
    <t>±1,803</t>
  </si>
  <si>
    <t>±21,145</t>
  </si>
  <si>
    <t>±282</t>
  </si>
  <si>
    <t>±9,372</t>
  </si>
  <si>
    <t>±431</t>
  </si>
  <si>
    <t>±1,924</t>
  </si>
  <si>
    <t>±980</t>
  </si>
  <si>
    <t>±2,298</t>
  </si>
  <si>
    <t>±877</t>
  </si>
  <si>
    <t>±7,673</t>
  </si>
  <si>
    <t>±363</t>
  </si>
  <si>
    <t>±6,532</t>
  </si>
  <si>
    <t>±293</t>
  </si>
  <si>
    <t>±3,538</t>
  </si>
  <si>
    <t>±438</t>
  </si>
  <si>
    <t>±3,961</t>
  </si>
  <si>
    <t>±453</t>
  </si>
  <si>
    <t>±5,353</t>
  </si>
  <si>
    <t>±401</t>
  </si>
  <si>
    <t>±5,717</t>
  </si>
  <si>
    <t>±491</t>
  </si>
  <si>
    <t>±2,383</t>
  </si>
  <si>
    <t>±660</t>
  </si>
  <si>
    <t>±4,595</t>
  </si>
  <si>
    <t>±518</t>
  </si>
  <si>
    <t>±5,223</t>
  </si>
  <si>
    <t>±539</t>
  </si>
  <si>
    <t>±8,515</t>
  </si>
  <si>
    <t>±286</t>
  </si>
  <si>
    <t>±5,281</t>
  </si>
  <si>
    <t>±396</t>
  </si>
  <si>
    <t>±5,057</t>
  </si>
  <si>
    <t>±586</t>
  </si>
  <si>
    <t>±6,166</t>
  </si>
  <si>
    <t>±368</t>
  </si>
  <si>
    <t>±1,926</t>
  </si>
  <si>
    <t>±768</t>
  </si>
  <si>
    <t>±2,232</t>
  </si>
  <si>
    <t>±575</t>
  </si>
  <si>
    <t>±3,022</t>
  </si>
  <si>
    <t>±714</t>
  </si>
  <si>
    <t>±2,292</t>
  </si>
  <si>
    <t>±1,073</t>
  </si>
  <si>
    <t>±4,714</t>
  </si>
  <si>
    <t>±527</t>
  </si>
  <si>
    <t>±3,033</t>
  </si>
  <si>
    <t>±608</t>
  </si>
  <si>
    <t>±12,766</t>
  </si>
  <si>
    <t>±372</t>
  </si>
  <si>
    <t>±10,494</t>
  </si>
  <si>
    <t>±346</t>
  </si>
  <si>
    <t>±1,663</t>
  </si>
  <si>
    <t>±1,002</t>
  </si>
  <si>
    <t>±8,204</t>
  </si>
  <si>
    <t>±287</t>
  </si>
  <si>
    <t>±3,468</t>
  </si>
  <si>
    <t>±419</t>
  </si>
  <si>
    <t>±3,556</t>
  </si>
  <si>
    <t>±573</t>
  </si>
  <si>
    <t>±9,438</t>
  </si>
  <si>
    <t>±310</t>
  </si>
  <si>
    <t>±1,822</t>
  </si>
  <si>
    <t>±1,274</t>
  </si>
  <si>
    <t>±5,976</t>
  </si>
  <si>
    <t>±504</t>
  </si>
  <si>
    <t>±1,643</t>
  </si>
  <si>
    <t>±805</t>
  </si>
  <si>
    <t>±7,134</t>
  </si>
  <si>
    <t>±360</t>
  </si>
  <si>
    <t>±15,647</t>
  </si>
  <si>
    <t>±265</t>
  </si>
  <si>
    <t>±2,787</t>
  </si>
  <si>
    <t>±634</t>
  </si>
  <si>
    <t>±1,559</t>
  </si>
  <si>
    <t>±1,357</t>
  </si>
  <si>
    <t>±8,075</t>
  </si>
  <si>
    <t>±485</t>
  </si>
  <si>
    <t>±5,770</t>
  </si>
  <si>
    <t>±476</t>
  </si>
  <si>
    <t>±2,890</t>
  </si>
  <si>
    <t>±607</t>
  </si>
  <si>
    <t>±5,477</t>
  </si>
  <si>
    <t>±402</t>
  </si>
  <si>
    <t>±1,220</t>
  </si>
  <si>
    <t>±1,225</t>
  </si>
  <si>
    <t>±5,156</t>
  </si>
  <si>
    <t>±232</t>
  </si>
  <si>
    <t>        One race--</t>
  </si>
  <si>
    <t>            White</t>
  </si>
  <si>
    <t>±5,320</t>
  </si>
  <si>
    <t>±0.2</t>
  </si>
  <si>
    <t>±507</t>
  </si>
  <si>
    <t>±1,530</t>
  </si>
  <si>
    <t>±0.5</t>
  </si>
  <si>
    <t>±1,895</t>
  </si>
  <si>
    <t>±6,922</t>
  </si>
  <si>
    <t>±4,950</t>
  </si>
  <si>
    <t>±675</t>
  </si>
  <si>
    <t>±16,664</t>
  </si>
  <si>
    <t>±0.1</t>
  </si>
  <si>
    <t>±442</t>
  </si>
  <si>
    <t>±5,848</t>
  </si>
  <si>
    <t>±521</t>
  </si>
  <si>
    <t>±3,883</t>
  </si>
  <si>
    <t>±910</t>
  </si>
  <si>
    <t>±2,158</t>
  </si>
  <si>
    <t>±0.4</t>
  </si>
  <si>
    <t>±1,507</t>
  </si>
  <si>
    <t>±1,467</t>
  </si>
  <si>
    <t>±2,744</t>
  </si>
  <si>
    <t>±17,378</t>
  </si>
  <si>
    <t>±8,222</t>
  </si>
  <si>
    <t>±563</t>
  </si>
  <si>
    <t>±1,789</t>
  </si>
  <si>
    <t>±0.3</t>
  </si>
  <si>
    <t>±1,977</t>
  </si>
  <si>
    <t>±2,823</t>
  </si>
  <si>
    <t>±866</t>
  </si>
  <si>
    <t>±8,805</t>
  </si>
  <si>
    <t>±379</t>
  </si>
  <si>
    <t>±6,914</t>
  </si>
  <si>
    <t>±377</t>
  </si>
  <si>
    <t>±3,769</t>
  </si>
  <si>
    <t>±471</t>
  </si>
  <si>
    <t>±4,330</t>
  </si>
  <si>
    <t>±5,690</t>
  </si>
  <si>
    <t>±446</t>
  </si>
  <si>
    <t>±4,889</t>
  </si>
  <si>
    <t>±717</t>
  </si>
  <si>
    <t>±2,595</t>
  </si>
  <si>
    <t>±704</t>
  </si>
  <si>
    <t>±4,862</t>
  </si>
  <si>
    <t>±840</t>
  </si>
  <si>
    <t>±6,300</t>
  </si>
  <si>
    <t>±702</t>
  </si>
  <si>
    <t>±8,786</t>
  </si>
  <si>
    <t>±316</t>
  </si>
  <si>
    <t>±5,237</t>
  </si>
  <si>
    <t>±395</t>
  </si>
  <si>
    <t>±3,994</t>
  </si>
  <si>
    <t>±881</t>
  </si>
  <si>
    <t>±6,598</t>
  </si>
  <si>
    <t>±354</t>
  </si>
  <si>
    <t>±1,873</t>
  </si>
  <si>
    <t>±715</t>
  </si>
  <si>
    <t>±2,419</t>
  </si>
  <si>
    <t>±619</t>
  </si>
  <si>
    <t>±3,603</t>
  </si>
  <si>
    <t>±788</t>
  </si>
  <si>
    <t>±2,581</t>
  </si>
  <si>
    <t>±1,056</t>
  </si>
  <si>
    <t>±6,431</t>
  </si>
  <si>
    <t>±3,799</t>
  </si>
  <si>
    <t>±886</t>
  </si>
  <si>
    <t>±12,737</t>
  </si>
  <si>
    <t>±468</t>
  </si>
  <si>
    <t>±9,392</t>
  </si>
  <si>
    <t>±440</t>
  </si>
  <si>
    <t>±1,834</t>
  </si>
  <si>
    <t>±1,241</t>
  </si>
  <si>
    <t>±8,700</t>
  </si>
  <si>
    <t>±3,028</t>
  </si>
  <si>
    <t>±558</t>
  </si>
  <si>
    <t>±4,543</t>
  </si>
  <si>
    <t>±10,816</t>
  </si>
  <si>
    <t>±331</t>
  </si>
  <si>
    <t>±2,114</t>
  </si>
  <si>
    <t>±1,359</t>
  </si>
  <si>
    <t>±5,383</t>
  </si>
  <si>
    <t>±967</t>
  </si>
  <si>
    <t>±6,790</t>
  </si>
  <si>
    <t>±403</t>
  </si>
  <si>
    <t>±17,618</t>
  </si>
  <si>
    <t>±393</t>
  </si>
  <si>
    <t>±3,971</t>
  </si>
  <si>
    <t>±672</t>
  </si>
  <si>
    <t>±1,597</t>
  </si>
  <si>
    <t>±1,288</t>
  </si>
  <si>
    <t>±7,319</t>
  </si>
  <si>
    <t>±531</t>
  </si>
  <si>
    <t>±6,588</t>
  </si>
  <si>
    <t>±462</t>
  </si>
  <si>
    <t>±3,141</t>
  </si>
  <si>
    <t>±606</t>
  </si>
  <si>
    <t>±6,120</t>
  </si>
  <si>
    <t>±416</t>
  </si>
  <si>
    <t>±1,419</t>
  </si>
  <si>
    <t>±1,139</t>
  </si>
  <si>
    <t>±4,598</t>
  </si>
  <si>
    <t>±382</t>
  </si>
  <si>
    <t>            Black or African American</t>
  </si>
  <si>
    <t>±3,525</t>
  </si>
  <si>
    <t>±666</t>
  </si>
  <si>
    <t>±6,631</t>
  </si>
  <si>
    <t>±1,874</t>
  </si>
  <si>
    <t>±1,349</t>
  </si>
  <si>
    <t>±1,779</t>
  </si>
  <si>
    <t>±1,163</t>
  </si>
  <si>
    <t>±4,435</t>
  </si>
  <si>
    <t>±843</t>
  </si>
  <si>
    <t>±1,828</t>
  </si>
  <si>
    <t>±2,348</t>
  </si>
  <si>
    <t>±2,399</t>
  </si>
  <si>
    <t>±2,235</t>
  </si>
  <si>
    <t>±1,453</t>
  </si>
  <si>
    <t>±2,589</t>
  </si>
  <si>
    <t>±1,695</t>
  </si>
  <si>
    <t>±2,536</t>
  </si>
  <si>
    <t>±5,172</t>
  </si>
  <si>
    <t>±561</t>
  </si>
  <si>
    <t>±5,850</t>
  </si>
  <si>
    <t>±592</t>
  </si>
  <si>
    <t>±533</t>
  </si>
  <si>
    <t>±5,662</t>
  </si>
  <si>
    <t>±14,817</t>
  </si>
  <si>
    <t>±3,465</t>
  </si>
  <si>
    <t>±711</t>
  </si>
  <si>
    <t>±3,107</t>
  </si>
  <si>
    <t>±1,004</t>
  </si>
  <si>
    <t>±1,230</t>
  </si>
  <si>
    <t>±2,077</t>
  </si>
  <si>
    <t>±1,551</t>
  </si>
  <si>
    <t>±2,605</t>
  </si>
  <si>
    <t>±1,995</t>
  </si>
  <si>
    <t>±1,482</t>
  </si>
  <si>
    <t>±3,511</t>
  </si>
  <si>
    <t>±727</t>
  </si>
  <si>
    <t>±458</t>
  </si>
  <si>
    <t>±4,787</t>
  </si>
  <si>
    <t>±3,719</t>
  </si>
  <si>
    <t>±1,044</t>
  </si>
  <si>
    <t>±2,286</t>
  </si>
  <si>
    <t>±1,975</t>
  </si>
  <si>
    <t>±3,360</t>
  </si>
  <si>
    <t>±581</t>
  </si>
  <si>
    <t>±2,018</t>
  </si>
  <si>
    <t>±1,373</t>
  </si>
  <si>
    <t>±3,153</t>
  </si>
  <si>
    <t>±721</t>
  </si>
  <si>
    <t>±2,614</t>
  </si>
  <si>
    <t>±798</t>
  </si>
  <si>
    <t>±333</t>
  </si>
  <si>
    <t>±8,357</t>
  </si>
  <si>
    <t>±969</t>
  </si>
  <si>
    <t>±1,602</t>
  </si>
  <si>
    <t>±1,739</t>
  </si>
  <si>
    <t>±532</t>
  </si>
  <si>
    <t>±11,604</t>
  </si>
  <si>
    <t>±3,340</t>
  </si>
  <si>
    <t>±1,069</t>
  </si>
  <si>
    <t>±836</t>
  </si>
  <si>
    <t>±5,082</t>
  </si>
  <si>
    <t>±5,637</t>
  </si>
  <si>
    <t>±662</t>
  </si>
  <si>
    <t>±5,275</t>
  </si>
  <si>
    <t>±613</t>
  </si>
  <si>
    <t>±655</t>
  </si>
  <si>
    <t>±7,128</t>
  </si>
  <si>
    <t>±3,831</t>
  </si>
  <si>
    <t>±550</t>
  </si>
  <si>
    <t>±1,298</t>
  </si>
  <si>
    <t>±908</t>
  </si>
  <si>
    <t>±1,260</t>
  </si>
  <si>
    <t>±3,701</t>
  </si>
  <si>
    <t>±3,347</t>
  </si>
  <si>
    <t>±748</t>
  </si>
  <si>
    <t>±1,209</t>
  </si>
  <si>
    <t>±3,708</t>
  </si>
  <si>
    <t>±3,982</t>
  </si>
  <si>
    <t>±524</t>
  </si>
  <si>
    <t>±2,528</t>
  </si>
  <si>
    <t>±3,011</t>
  </si>
  <si>
    <t>±733</t>
  </si>
  <si>
    <t>±6,885</t>
  </si>
  <si>
    <t>±706</t>
  </si>
  <si>
    <t>±3,812</t>
  </si>
  <si>
    <t>±340</t>
  </si>
  <si>
    <t>±10,385</t>
  </si>
  <si>
    <t>±3,886</t>
  </si>
  <si>
    <t>±830</t>
  </si>
  <si>
    <t>±2,198</t>
  </si>
  <si>
    <t>±1,639</t>
  </si>
  <si>
    <t>±846</t>
  </si>
  <si>
    <t>±3,359</t>
  </si>
  <si>
    <t>±1,672</t>
  </si>
  <si>
    <t>±995</t>
  </si>
  <si>
    <t>±279</t>
  </si>
  <si>
    <t>±17,900</t>
  </si>
  <si>
    <t>±2,079</t>
  </si>
  <si>
    <t>±761</t>
  </si>
  <si>
    <t>            American Indian and Alaska Native</t>
  </si>
  <si>
    <t>±7,329</t>
  </si>
  <si>
    <t>±867</t>
  </si>
  <si>
    <t>±2,091</t>
  </si>
  <si>
    <t>±1,757</t>
  </si>
  <si>
    <t>±1,331</t>
  </si>
  <si>
    <t>±495</t>
  </si>
  <si>
    <t>±3,550</t>
  </si>
  <si>
    <t>±2,916</t>
  </si>
  <si>
    <t>±1,952</t>
  </si>
  <si>
    <t>±1,068</t>
  </si>
  <si>
    <t>±4,481</t>
  </si>
  <si>
    <t>±406</t>
  </si>
  <si>
    <t>±13,365</t>
  </si>
  <si>
    <t>±270</t>
  </si>
  <si>
    <t>±12,445</t>
  </si>
  <si>
    <t>±359</t>
  </si>
  <si>
    <t>±2,860</t>
  </si>
  <si>
    <t>±968</t>
  </si>
  <si>
    <t>±3,092</t>
  </si>
  <si>
    <t>±935</t>
  </si>
  <si>
    <t>±3,850</t>
  </si>
  <si>
    <t>±285</t>
  </si>
  <si>
    <t>±19,695</t>
  </si>
  <si>
    <t>±565</t>
  </si>
  <si>
    <t>±5,536</t>
  </si>
  <si>
    <t>±1,142</t>
  </si>
  <si>
    <t>±4,734</t>
  </si>
  <si>
    <t>±598</t>
  </si>
  <si>
    <t>±5,332</t>
  </si>
  <si>
    <t>±383</t>
  </si>
  <si>
    <t>±9,343</t>
  </si>
  <si>
    <t>±566</t>
  </si>
  <si>
    <t>±4,671</t>
  </si>
  <si>
    <t>±451</t>
  </si>
  <si>
    <t>±6,394</t>
  </si>
  <si>
    <t>±615</t>
  </si>
  <si>
    <t>±4,058</t>
  </si>
  <si>
    <t>±217</t>
  </si>
  <si>
    <t>±10,459</t>
  </si>
  <si>
    <t>±7,925</t>
  </si>
  <si>
    <t>±610</t>
  </si>
  <si>
    <t>±6,061</t>
  </si>
  <si>
    <t>±664</t>
  </si>
  <si>
    <t>±1,696</t>
  </si>
  <si>
    <t>±3,206</t>
  </si>
  <si>
    <t>±432</t>
  </si>
  <si>
    <t>±3,144</t>
  </si>
  <si>
    <t>±460</t>
  </si>
  <si>
    <t>±4,667</t>
  </si>
  <si>
    <t>±741</t>
  </si>
  <si>
    <t>±2,773</t>
  </si>
  <si>
    <t>±407</t>
  </si>
  <si>
    <t>±6,202</t>
  </si>
  <si>
    <t>±792</t>
  </si>
  <si>
    <t>±4,579</t>
  </si>
  <si>
    <t>±185</t>
  </si>
  <si>
    <t>±44,927</t>
  </si>
  <si>
    <t>±885</t>
  </si>
  <si>
    <t>±1,211</t>
  </si>
  <si>
    <t>±1,827</t>
  </si>
  <si>
    <t>±1,330</t>
  </si>
  <si>
    <t>±1,065</t>
  </si>
  <si>
    <t>±1,690</t>
  </si>
  <si>
    <t>±3,326</t>
  </si>
  <si>
    <t>±4,167</t>
  </si>
  <si>
    <t>±1,395</t>
  </si>
  <si>
    <t>±1,178</t>
  </si>
  <si>
    <t>±869</t>
  </si>
  <si>
    <t>±3,787</t>
  </si>
  <si>
    <t>±739</t>
  </si>
  <si>
    <t>±7,837</t>
  </si>
  <si>
    <t>±321</t>
  </si>
  <si>
    <t>±40,843</t>
  </si>
  <si>
    <t>±3,880</t>
  </si>
  <si>
    <t>±514</t>
  </si>
  <si>
    <t>±2,314</t>
  </si>
  <si>
    <t>±522</t>
  </si>
  <si>
    <t>±4,310</t>
  </si>
  <si>
    <t>±2,131</t>
  </si>
  <si>
    <t>±2,543</t>
  </si>
  <si>
    <t>±676</t>
  </si>
  <si>
    <t>±4,421</t>
  </si>
  <si>
    <t>±109</t>
  </si>
  <si>
    <t>±15,292</t>
  </si>
  <si>
    <t>±594</t>
  </si>
  <si>
    <t>±8,683</t>
  </si>
  <si>
    <t>±1,014</t>
  </si>
  <si>
    <t>±2,549</t>
  </si>
  <si>
    <t>±120</t>
  </si>
  <si>
    <t>±18,310</t>
  </si>
  <si>
    <t>±3,095</t>
  </si>
  <si>
    <t>±11,739</t>
  </si>
  <si>
    <t>±4,370</t>
  </si>
  <si>
    <t>            Asian</t>
  </si>
  <si>
    <t>±723</t>
  </si>
  <si>
    <t>±5,526</t>
  </si>
  <si>
    <t>±824</t>
  </si>
  <si>
    <t>±6,289</t>
  </si>
  <si>
    <t>±1,468</t>
  </si>
  <si>
    <t>±2,320</t>
  </si>
  <si>
    <t>±703</t>
  </si>
  <si>
    <t>±4,436</t>
  </si>
  <si>
    <t>±7,302</t>
  </si>
  <si>
    <t>±734</t>
  </si>
  <si>
    <t>±1,162</t>
  </si>
  <si>
    <t>±3,055</t>
  </si>
  <si>
    <t>±1,249</t>
  </si>
  <si>
    <t>±5,133</t>
  </si>
  <si>
    <t>±625</t>
  </si>
  <si>
    <t>±8,569</t>
  </si>
  <si>
    <t>±11,338</t>
  </si>
  <si>
    <t>±2,647</t>
  </si>
  <si>
    <t>±2,172</t>
  </si>
  <si>
    <t>±2,653</t>
  </si>
  <si>
    <t>±1,915</t>
  </si>
  <si>
    <t>±1,637</t>
  </si>
  <si>
    <t>±7,696</t>
  </si>
  <si>
    <t>±2,553</t>
  </si>
  <si>
    <t>±2,728</t>
  </si>
  <si>
    <t>±3,697</t>
  </si>
  <si>
    <t>±4,050</t>
  </si>
  <si>
    <t>±1,026</t>
  </si>
  <si>
    <t>±3,968</t>
  </si>
  <si>
    <t>±755</t>
  </si>
  <si>
    <t>±4,039</t>
  </si>
  <si>
    <t>±1,072</t>
  </si>
  <si>
    <t>±6,126</t>
  </si>
  <si>
    <t>±430</t>
  </si>
  <si>
    <t>±10,636</t>
  </si>
  <si>
    <t>±1,492</t>
  </si>
  <si>
    <t>±3,133</t>
  </si>
  <si>
    <t>±1,685</t>
  </si>
  <si>
    <t>±2,570</t>
  </si>
  <si>
    <t>±1,765</t>
  </si>
  <si>
    <t>±1,612</t>
  </si>
  <si>
    <t>±1,303</t>
  </si>
  <si>
    <t>±583</t>
  </si>
  <si>
    <t>±9,760</t>
  </si>
  <si>
    <t>±1,046</t>
  </si>
  <si>
    <t>±3,169</t>
  </si>
  <si>
    <t>±10,751</t>
  </si>
  <si>
    <t>±541</t>
  </si>
  <si>
    <t>±5,117</t>
  </si>
  <si>
    <t>±1,771</t>
  </si>
  <si>
    <t>±1,727</t>
  </si>
  <si>
    <t>±648</t>
  </si>
  <si>
    <t>±9,022</t>
  </si>
  <si>
    <t>±1,844</t>
  </si>
  <si>
    <t>±584</t>
  </si>
  <si>
    <t>±6,857</t>
  </si>
  <si>
    <t>±4,521</t>
  </si>
  <si>
    <t>±1,222</t>
  </si>
  <si>
    <t>±1,786</t>
  </si>
  <si>
    <t>±3,312</t>
  </si>
  <si>
    <t>±7,327</t>
  </si>
  <si>
    <t>±1,544</t>
  </si>
  <si>
    <t>±3,809</t>
  </si>
  <si>
    <t>±3,941</t>
  </si>
  <si>
    <t>±1,445</t>
  </si>
  <si>
    <t>±3,270</t>
  </si>
  <si>
    <t>±2,167</t>
  </si>
  <si>
    <t>±2,407</t>
  </si>
  <si>
    <t>±574</t>
  </si>
  <si>
    <t>±14,080</t>
  </si>
  <si>
    <t>±874</t>
  </si>
  <si>
    <t>±7,308</t>
  </si>
  <si>
    <t>±352</t>
  </si>
  <si>
    <t>±8,717</t>
  </si>
  <si>
    <t>±1,080</t>
  </si>
  <si>
    <t>±5,642</t>
  </si>
  <si>
    <t>±3,644</t>
  </si>
  <si>
    <t>±1,528</t>
  </si>
  <si>
    <t>±787</t>
  </si>
  <si>
    <t>±5,023</t>
  </si>
  <si>
    <t>±9,569</t>
  </si>
  <si>
    <t>±2,154</t>
  </si>
  <si>
    <t>±1,884</t>
  </si>
  <si>
    <t>±2,784</t>
  </si>
  <si>
    <t>±2,264</t>
  </si>
  <si>
    <t>±335</t>
  </si>
  <si>
    <t>±16,296</t>
  </si>
  <si>
    <t>±1,121</t>
  </si>
  <si>
    <t>±2,917</t>
  </si>
  <si>
    <t>±259</t>
  </si>
  <si>
    <t>±21,803</t>
  </si>
  <si>
    <t>±373</t>
  </si>
  <si>
    <t>±9,360</t>
  </si>
  <si>
    <t>            Native Hawaiian and Other Pacific Islander</t>
  </si>
  <si>
    <t>±200</t>
  </si>
  <si>
    <t>±14,120</t>
  </si>
  <si>
    <t>±305</t>
  </si>
  <si>
    <t>±8,366</t>
  </si>
  <si>
    <t>±6,567</t>
  </si>
  <si>
    <t>±252</t>
  </si>
  <si>
    <t>±6,091</t>
  </si>
  <si>
    <t>±1,317</t>
  </si>
  <si>
    <t>±3,648</t>
  </si>
  <si>
    <t>±389</t>
  </si>
  <si>
    <t>±7,444</t>
  </si>
  <si>
    <t>±223</t>
  </si>
  <si>
    <t>±27,806</t>
  </si>
  <si>
    <t>±95</t>
  </si>
  <si>
    <t>-</t>
  </si>
  <si>
    <t>**</t>
  </si>
  <si>
    <t>±73</t>
  </si>
  <si>
    <t>±147,325</t>
  </si>
  <si>
    <t>±10,392</t>
  </si>
  <si>
    <t>±348</t>
  </si>
  <si>
    <t>±8,185</t>
  </si>
  <si>
    <t>±1,411</t>
  </si>
  <si>
    <t>±3,302</t>
  </si>
  <si>
    <t>±140</t>
  </si>
  <si>
    <t>±24,674</t>
  </si>
  <si>
    <t>±17,802</t>
  </si>
  <si>
    <t>±170</t>
  </si>
  <si>
    <t>±15,729</t>
  </si>
  <si>
    <t>±229</t>
  </si>
  <si>
    <t>±216</t>
  </si>
  <si>
    <t>±29,564</t>
  </si>
  <si>
    <t>±235</t>
  </si>
  <si>
    <t>±17,969</t>
  </si>
  <si>
    <t>±34,866</t>
  </si>
  <si>
    <t>±37</t>
  </si>
  <si>
    <t>±15,475</t>
  </si>
  <si>
    <t>±262</t>
  </si>
  <si>
    <t>±54,579</t>
  </si>
  <si>
    <t>±28,516</t>
  </si>
  <si>
    <t>±190</t>
  </si>
  <si>
    <t>±17,795</t>
  </si>
  <si>
    <t>±244</t>
  </si>
  <si>
    <t>±8,085</t>
  </si>
  <si>
    <t>±313</t>
  </si>
  <si>
    <t>±7,800</t>
  </si>
  <si>
    <t>±20,656</t>
  </si>
  <si>
    <t>±112</t>
  </si>
  <si>
    <t>±11,369</t>
  </si>
  <si>
    <t>±62</t>
  </si>
  <si>
    <t>±11,797</t>
  </si>
  <si>
    <t>±184</t>
  </si>
  <si>
    <t>±51,103</t>
  </si>
  <si>
    <t>±224</t>
  </si>
  <si>
    <t>±46,852</t>
  </si>
  <si>
    <t>±11,827</t>
  </si>
  <si>
    <t>±367</t>
  </si>
  <si>
    <t>±8,527</t>
  </si>
  <si>
    <t>±141</t>
  </si>
  <si>
    <t>±15,574</t>
  </si>
  <si>
    <t>±230</t>
  </si>
  <si>
    <t>±26,757</t>
  </si>
  <si>
    <t>±275</t>
  </si>
  <si>
    <t>±21,413</t>
  </si>
  <si>
    <t>±480</t>
  </si>
  <si>
    <t>±16,853</t>
  </si>
  <si>
    <t>±289</t>
  </si>
  <si>
    <t>±10,117</t>
  </si>
  <si>
    <t>±258</t>
  </si>
  <si>
    <t>±37,361</t>
  </si>
  <si>
    <t>±119</t>
  </si>
  <si>
    <t>±658</t>
  </si>
  <si>
    <t>±277</t>
  </si>
  <si>
    <t>±17,330</t>
  </si>
  <si>
    <t>±8,244</t>
  </si>
  <si>
    <t>±6,417</t>
  </si>
  <si>
    <t>±36</t>
  </si>
  <si>
    <t>±26,482</t>
  </si>
  <si>
    <t>±292</t>
  </si>
  <si>
    <t>±13,072</t>
  </si>
  <si>
    <t>±737</t>
  </si>
  <si>
    <t>±6,317</t>
  </si>
  <si>
    <t>±33</t>
  </si>
  <si>
    <t>±128,764</t>
  </si>
  <si>
    <t>±246</t>
  </si>
  <si>
    <t>±22,465</t>
  </si>
  <si>
    <t>±127</t>
  </si>
  <si>
    <t>±12,987</t>
  </si>
  <si>
    <t>±54</t>
  </si>
  <si>
    <t>            Some other race</t>
  </si>
  <si>
    <t>±1,455</t>
  </si>
  <si>
    <t>±2,930</t>
  </si>
  <si>
    <t>±10,908</t>
  </si>
  <si>
    <t>±3,804</t>
  </si>
  <si>
    <t>±1,418</t>
  </si>
  <si>
    <t>±1,236</t>
  </si>
  <si>
    <t>±2,329</t>
  </si>
  <si>
    <t>±9,430</t>
  </si>
  <si>
    <t>±2,310</t>
  </si>
  <si>
    <t>±2,086</t>
  </si>
  <si>
    <t>±966</t>
  </si>
  <si>
    <t>±8,282</t>
  </si>
  <si>
    <t>±5,836</t>
  </si>
  <si>
    <t>±4,814</t>
  </si>
  <si>
    <t>±1,187</t>
  </si>
  <si>
    <t>±2,897</t>
  </si>
  <si>
    <t>±1,588</t>
  </si>
  <si>
    <t>±6,263</t>
  </si>
  <si>
    <t>±1,505</t>
  </si>
  <si>
    <t>±3,965</t>
  </si>
  <si>
    <t>±4,057</t>
  </si>
  <si>
    <t>±1,278</t>
  </si>
  <si>
    <t>±1,896</t>
  </si>
  <si>
    <t>±943</t>
  </si>
  <si>
    <t>±3,037</t>
  </si>
  <si>
    <t>±1,709</t>
  </si>
  <si>
    <t>±2,949</t>
  </si>
  <si>
    <t>±970</t>
  </si>
  <si>
    <t>±5,812</t>
  </si>
  <si>
    <t>±3,142</t>
  </si>
  <si>
    <t>±404</t>
  </si>
  <si>
    <t>±3,840</t>
  </si>
  <si>
    <t>±2,603</t>
  </si>
  <si>
    <t>±2,405</t>
  </si>
  <si>
    <t>±3,216</t>
  </si>
  <si>
    <t>±2,094</t>
  </si>
  <si>
    <t>±1,566</t>
  </si>
  <si>
    <t>±3,236</t>
  </si>
  <si>
    <t>±956</t>
  </si>
  <si>
    <t>±3,293</t>
  </si>
  <si>
    <t>±2,267</t>
  </si>
  <si>
    <t>±477</t>
  </si>
  <si>
    <t>±7,806</t>
  </si>
  <si>
    <t>±978</t>
  </si>
  <si>
    <t>±2,718</t>
  </si>
  <si>
    <t>±2,354</t>
  </si>
  <si>
    <t>±1,774</t>
  </si>
  <si>
    <t>±618</t>
  </si>
  <si>
    <t>±8,214</t>
  </si>
  <si>
    <t>±3,520</t>
  </si>
  <si>
    <t>±2,146</t>
  </si>
  <si>
    <t>±1,889</t>
  </si>
  <si>
    <t>±6,823</t>
  </si>
  <si>
    <t>±1,109</t>
  </si>
  <si>
    <t>±2,646</t>
  </si>
  <si>
    <t>±1,516</t>
  </si>
  <si>
    <t>±591</t>
  </si>
  <si>
    <t>±9,516</t>
  </si>
  <si>
    <t>±1,891</t>
  </si>
  <si>
    <t>±1,948</t>
  </si>
  <si>
    <t>±1,580</t>
  </si>
  <si>
    <t>±1,794</t>
  </si>
  <si>
    <t>±2,483</t>
  </si>
  <si>
    <t>±3,639</t>
  </si>
  <si>
    <t>±1,346</t>
  </si>
  <si>
    <t>±1,420</t>
  </si>
  <si>
    <t>±1,700</t>
  </si>
  <si>
    <t>±2,467</t>
  </si>
  <si>
    <t>±546</t>
  </si>
  <si>
    <t>±8,210</t>
  </si>
  <si>
    <t>±1,864</t>
  </si>
  <si>
    <t>±2,263</t>
  </si>
  <si>
    <t>±752</t>
  </si>
  <si>
    <t>±1,914</t>
  </si>
  <si>
    <t>±3,208</t>
  </si>
  <si>
    <t>±211</t>
  </si>
  <si>
    <t>±13,510</t>
  </si>
  <si>
    <t>±2,510</t>
  </si>
  <si>
    <t>±2,300</t>
  </si>
  <si>
    <t>±2,566</t>
  </si>
  <si>
    <t>±1,676</t>
  </si>
  <si>
    <t>±6,938</t>
  </si>
  <si>
    <t>±1,641</t>
  </si>
  <si>
    <t>±6,422</t>
  </si>
  <si>
    <t>±3,427</t>
  </si>
  <si>
    <t>±434</t>
  </si>
  <si>
    <t>        Two or more races</t>
  </si>
  <si>
    <t>±2,268</t>
  </si>
  <si>
    <t>±3,272</t>
  </si>
  <si>
    <t>±1,028</t>
  </si>
  <si>
    <t>±4,679</t>
  </si>
  <si>
    <t>±5,131</t>
  </si>
  <si>
    <t>±9,612</t>
  </si>
  <si>
    <t>±812</t>
  </si>
  <si>
    <t>±3,775</t>
  </si>
  <si>
    <t>±1,459</t>
  </si>
  <si>
    <t>±2,584</t>
  </si>
  <si>
    <t>±2,135</t>
  </si>
  <si>
    <t>±1,315</t>
  </si>
  <si>
    <t>±4,236</t>
  </si>
  <si>
    <t>±1,583</t>
  </si>
  <si>
    <t>±11,750</t>
  </si>
  <si>
    <t>±8,777</t>
  </si>
  <si>
    <t>±4,874</t>
  </si>
  <si>
    <t>±1,686</t>
  </si>
  <si>
    <t>±1,531</t>
  </si>
  <si>
    <t>±2,725</t>
  </si>
  <si>
    <t>±4,696</t>
  </si>
  <si>
    <t>±1,302</t>
  </si>
  <si>
    <t>±2,778</t>
  </si>
  <si>
    <t>±1,960</t>
  </si>
  <si>
    <t>±1,594</t>
  </si>
  <si>
    <t>±1,805</t>
  </si>
  <si>
    <t>±2,039</t>
  </si>
  <si>
    <t>±2,134</t>
  </si>
  <si>
    <t>±2,196</t>
  </si>
  <si>
    <t>±2,652</t>
  </si>
  <si>
    <t>±2,436</t>
  </si>
  <si>
    <t>±2,540</t>
  </si>
  <si>
    <t>±1,164</t>
  </si>
  <si>
    <t>±5,303</t>
  </si>
  <si>
    <t>±2,923</t>
  </si>
  <si>
    <t>±2,490</t>
  </si>
  <si>
    <t>±3,527</t>
  </si>
  <si>
    <t>±1,940</t>
  </si>
  <si>
    <t>±3,669</t>
  </si>
  <si>
    <t>±2,083</t>
  </si>
  <si>
    <t>±2,527</t>
  </si>
  <si>
    <t>±1,476</t>
  </si>
  <si>
    <t>±3,199</t>
  </si>
  <si>
    <t>±2,660</t>
  </si>
  <si>
    <t>±1,858</t>
  </si>
  <si>
    <t>±936</t>
  </si>
  <si>
    <t>±1,592</t>
  </si>
  <si>
    <t>±2,732</t>
  </si>
  <si>
    <t>±2,988</t>
  </si>
  <si>
    <t>±2,136</t>
  </si>
  <si>
    <t>±1,165</t>
  </si>
  <si>
    <t>±4,342</t>
  </si>
  <si>
    <t>±4,841</t>
  </si>
  <si>
    <t>±1,697</t>
  </si>
  <si>
    <t>±2,782</t>
  </si>
  <si>
    <t>±6,871</t>
  </si>
  <si>
    <t>±1,569</t>
  </si>
  <si>
    <t>±4,212</t>
  </si>
  <si>
    <t>±1,807</t>
  </si>
  <si>
    <t>±942</t>
  </si>
  <si>
    <t>±5,290</t>
  </si>
  <si>
    <t>±3,795</t>
  </si>
  <si>
    <t>±1,005</t>
  </si>
  <si>
    <t>±2,606</t>
  </si>
  <si>
    <t>±2,576</t>
  </si>
  <si>
    <t>±3,901</t>
  </si>
  <si>
    <t>±1,538</t>
  </si>
  <si>
    <t>±1,556</t>
  </si>
  <si>
    <t>±4,827</t>
  </si>
  <si>
    <t>±2,251</t>
  </si>
  <si>
    <t>±2,420</t>
  </si>
  <si>
    <t>±750</t>
  </si>
  <si>
    <t>±6,240</t>
  </si>
  <si>
    <t>±2,360</t>
  </si>
  <si>
    <t>±1,711</t>
  </si>
  <si>
    <t>±11,689</t>
  </si>
  <si>
    <t>±653</t>
  </si>
  <si>
    <t>±2,307</t>
  </si>
  <si>
    <t>±2,470</t>
  </si>
  <si>
    <t>±5,693</t>
  </si>
  <si>
    <t>±3,964</t>
  </si>
  <si>
    <t>±1,912</t>
  </si>
  <si>
    <t>±3,855</t>
  </si>
  <si>
    <t>±1,276</t>
  </si>
  <si>
    <t>±1,116</t>
  </si>
  <si>
    <t>±2,872</t>
  </si>
  <si>
    <t>±2,440</t>
  </si>
  <si>
    <t>±1,532</t>
  </si>
  <si>
    <t>±712</t>
  </si>
  <si>
    <t>±2,563</t>
  </si>
  <si>
    <t>±3,646</t>
  </si>
  <si>
    <t>±459</t>
  </si>
  <si>
    <t>        Hispanic or Latino origin (of any race)</t>
  </si>
  <si>
    <t>±1,804</t>
  </si>
  <si>
    <t>±3,030</t>
  </si>
  <si>
    <t>±732</t>
  </si>
  <si>
    <t>±3,623</t>
  </si>
  <si>
    <t>±3,845</t>
  </si>
  <si>
    <t>±802</t>
  </si>
  <si>
    <t>±1,385</t>
  </si>
  <si>
    <t>±10,597</t>
  </si>
  <si>
    <t>±2,907</t>
  </si>
  <si>
    <t>±1,032</t>
  </si>
  <si>
    <t>±2,347</t>
  </si>
  <si>
    <t>±1,521</t>
  </si>
  <si>
    <t>±986</t>
  </si>
  <si>
    <t>±4,505</t>
  </si>
  <si>
    <t>±6,702</t>
  </si>
  <si>
    <t>±8,232</t>
  </si>
  <si>
    <t>±545</t>
  </si>
  <si>
    <t>±3,580</t>
  </si>
  <si>
    <t>±1,297</t>
  </si>
  <si>
    <t>±1,067</t>
  </si>
  <si>
    <t>±4,407</t>
  </si>
  <si>
    <t>±1,272</t>
  </si>
  <si>
    <t>±1,703</t>
  </si>
  <si>
    <t>±3,830</t>
  </si>
  <si>
    <t>±971</t>
  </si>
  <si>
    <t>±2,110</t>
  </si>
  <si>
    <t>±1,254</t>
  </si>
  <si>
    <t>±1,403</t>
  </si>
  <si>
    <t>±1,708</t>
  </si>
  <si>
    <t>±1,658</t>
  </si>
  <si>
    <t>±1,600</t>
  </si>
  <si>
    <t>±1,184</t>
  </si>
  <si>
    <t>±1,792</t>
  </si>
  <si>
    <t>±1,925</t>
  </si>
  <si>
    <t>±1,921</t>
  </si>
  <si>
    <t>±448</t>
  </si>
  <si>
    <t>±4,118</t>
  </si>
  <si>
    <t>±1,878</t>
  </si>
  <si>
    <t>±2,621</t>
  </si>
  <si>
    <t>±1,451</t>
  </si>
  <si>
    <t>±2,103</t>
  </si>
  <si>
    <t>±1,327</t>
  </si>
  <si>
    <t>±1,793</t>
  </si>
  <si>
    <t>±962</t>
  </si>
  <si>
    <t>±3,382</t>
  </si>
  <si>
    <t>±1,586</t>
  </si>
  <si>
    <t>±1,679</t>
  </si>
  <si>
    <t>±638</t>
  </si>
  <si>
    <t>±4,834</t>
  </si>
  <si>
    <t>±990</t>
  </si>
  <si>
    <t>±2,250</t>
  </si>
  <si>
    <t>±2,573</t>
  </si>
  <si>
    <t>±1,339</t>
  </si>
  <si>
    <t>±4,771</t>
  </si>
  <si>
    <t>±3,400</t>
  </si>
  <si>
    <t>±1,066</t>
  </si>
  <si>
    <t>±2,349</t>
  </si>
  <si>
    <t>±993</t>
  </si>
  <si>
    <t>±5,864</t>
  </si>
  <si>
    <t>±822</t>
  </si>
  <si>
    <t>±3,164</t>
  </si>
  <si>
    <t>±1,083</t>
  </si>
  <si>
    <t>±6,554</t>
  </si>
  <si>
    <t>±2,127</t>
  </si>
  <si>
    <t>±1,110</t>
  </si>
  <si>
    <t>±1,480</t>
  </si>
  <si>
    <t>±1,735</t>
  </si>
  <si>
    <t>±1,547</t>
  </si>
  <si>
    <t>±3,269</t>
  </si>
  <si>
    <t>±1,159</t>
  </si>
  <si>
    <t>±2,959</t>
  </si>
  <si>
    <t>±2,105</t>
  </si>
  <si>
    <t>±2,184</t>
  </si>
  <si>
    <t>±534</t>
  </si>
  <si>
    <t>±4,080</t>
  </si>
  <si>
    <t>±2,159</t>
  </si>
  <si>
    <t>±1,825</t>
  </si>
  <si>
    <t>±10,404</t>
  </si>
  <si>
    <t>±384</t>
  </si>
  <si>
    <t>±1,932</t>
  </si>
  <si>
    <t>±1,729</t>
  </si>
  <si>
    <t>±12,390</t>
  </si>
  <si>
    <t>±2,431</t>
  </si>
  <si>
    <t>±2,025</t>
  </si>
  <si>
    <t>±1,233</t>
  </si>
  <si>
    <t>±571</t>
  </si>
  <si>
    <t>±7,071</t>
  </si>
  <si>
    <t>±1,836</t>
  </si>
  <si>
    <t>±1,749</t>
  </si>
  <si>
    <t>±663</t>
  </si>
  <si>
    <t>±4,692</t>
  </si>
  <si>
    <t>±5,216</t>
  </si>
  <si>
    <t>±227</t>
  </si>
  <si>
    <t>        White alone, not Hispanic or Latino</t>
  </si>
  <si>
    <t>±5,150</t>
  </si>
  <si>
    <t>±523</t>
  </si>
  <si>
    <t>±1,379</t>
  </si>
  <si>
    <t>±1,991</t>
  </si>
  <si>
    <t>±548</t>
  </si>
  <si>
    <t>±4,805</t>
  </si>
  <si>
    <t>±684</t>
  </si>
  <si>
    <t>±11,518</t>
  </si>
  <si>
    <t>±436</t>
  </si>
  <si>
    <t>±5,067</t>
  </si>
  <si>
    <t>±649</t>
  </si>
  <si>
    <t>±2,038</t>
  </si>
  <si>
    <t>±1,491</t>
  </si>
  <si>
    <t>±1,320</t>
  </si>
  <si>
    <t>±3,251</t>
  </si>
  <si>
    <t>±14,939</t>
  </si>
  <si>
    <t>±7,232</t>
  </si>
  <si>
    <t>±578</t>
  </si>
  <si>
    <t>±1,746</t>
  </si>
  <si>
    <t>±864</t>
  </si>
  <si>
    <t>±7,470</t>
  </si>
  <si>
    <t>±385</t>
  </si>
  <si>
    <t>±371</t>
  </si>
  <si>
    <t>±3,691</t>
  </si>
  <si>
    <t>±3,584</t>
  </si>
  <si>
    <t>±515</t>
  </si>
  <si>
    <t>±5,436</t>
  </si>
  <si>
    <t>±763</t>
  </si>
  <si>
    <t>±2,664</t>
  </si>
  <si>
    <t>±4,442</t>
  </si>
  <si>
    <t>±879</t>
  </si>
  <si>
    <t>±5,673</t>
  </si>
  <si>
    <t>±8,423</t>
  </si>
  <si>
    <t>±5,119</t>
  </si>
  <si>
    <t>±410</t>
  </si>
  <si>
    <t>±3,876</t>
  </si>
  <si>
    <t>±863</t>
  </si>
  <si>
    <t>±6,483</t>
  </si>
  <si>
    <t>±1,790</t>
  </si>
  <si>
    <t>±708</t>
  </si>
  <si>
    <t>±2,304</t>
  </si>
  <si>
    <t>±3,170</t>
  </si>
  <si>
    <t>±2,524</t>
  </si>
  <si>
    <t>±1,035</t>
  </si>
  <si>
    <t>±5,564</t>
  </si>
  <si>
    <t>±577</t>
  </si>
  <si>
    <t>±2,908</t>
  </si>
  <si>
    <t>±1,152</t>
  </si>
  <si>
    <t>±10,475</t>
  </si>
  <si>
    <t>±8,497</t>
  </si>
  <si>
    <t>±449</t>
  </si>
  <si>
    <t>±1,823</t>
  </si>
  <si>
    <t>±1,221</t>
  </si>
  <si>
    <t>±8,111</t>
  </si>
  <si>
    <t>±300</t>
  </si>
  <si>
    <t>±2,756</t>
  </si>
  <si>
    <t>±560</t>
  </si>
  <si>
    <t>±4,402</t>
  </si>
  <si>
    <t>±9,942</t>
  </si>
  <si>
    <t>±329</t>
  </si>
  <si>
    <t>±1,880</t>
  </si>
  <si>
    <t>±1,380</t>
  </si>
  <si>
    <t>±5,142</t>
  </si>
  <si>
    <t>±617</t>
  </si>
  <si>
    <t>±1,651</t>
  </si>
  <si>
    <t>±960</t>
  </si>
  <si>
    <t>±6,659</t>
  </si>
  <si>
    <t>±12,960</t>
  </si>
  <si>
    <t>±3,749</t>
  </si>
  <si>
    <t>±623</t>
  </si>
  <si>
    <t>±1,563</t>
  </si>
  <si>
    <t>±1,305</t>
  </si>
  <si>
    <t>±6,297</t>
  </si>
  <si>
    <t>±5,706</t>
  </si>
  <si>
    <t>±454</t>
  </si>
  <si>
    <t>±3,125</t>
  </si>
  <si>
    <t>±5,650</t>
  </si>
  <si>
    <t>±421</t>
  </si>
  <si>
    <t>±1,398</t>
  </si>
  <si>
    <t>±1,123</t>
  </si>
  <si>
    <t>±781</t>
  </si>
  <si>
    <t>±4,960</t>
  </si>
  <si>
    <t>HOUSEHOLD INCOME BY AGE OF HOUSEHOLDER</t>
  </si>
  <si>
    <t>    15 to 24 years</t>
  </si>
  <si>
    <t>±2,363</t>
  </si>
  <si>
    <t>±1,077</t>
  </si>
  <si>
    <t>±797</t>
  </si>
  <si>
    <t>±2,391</t>
  </si>
  <si>
    <t>±1,409</t>
  </si>
  <si>
    <t>±1,929</t>
  </si>
  <si>
    <t>±1,691</t>
  </si>
  <si>
    <t>±4,559</t>
  </si>
  <si>
    <t>±1,199</t>
  </si>
  <si>
    <t>±1,151</t>
  </si>
  <si>
    <t>±1,799</t>
  </si>
  <si>
    <t>±2,926</t>
  </si>
  <si>
    <t>±793</t>
  </si>
  <si>
    <t>±3,015</t>
  </si>
  <si>
    <t>±832</t>
  </si>
  <si>
    <t>±3,684</t>
  </si>
  <si>
    <t>±4,106</t>
  </si>
  <si>
    <t>±1,030</t>
  </si>
  <si>
    <t>±3,699</t>
  </si>
  <si>
    <t>±1,087</t>
  </si>
  <si>
    <t>±730</t>
  </si>
  <si>
    <t>±4,495</t>
  </si>
  <si>
    <t>±3,307</t>
  </si>
  <si>
    <t>±3,071</t>
  </si>
  <si>
    <t>±888</t>
  </si>
  <si>
    <t>±2,482</t>
  </si>
  <si>
    <t>±1,910</t>
  </si>
  <si>
    <t>±1,392</t>
  </si>
  <si>
    <t>±1,996</t>
  </si>
  <si>
    <t>±1,426</t>
  </si>
  <si>
    <t>±2,415</t>
  </si>
  <si>
    <t>±1,376</t>
  </si>
  <si>
    <t>±898</t>
  </si>
  <si>
    <t>±3,172</t>
  </si>
  <si>
    <t>±2,073</t>
  </si>
  <si>
    <t>±1,877</t>
  </si>
  <si>
    <t>±2,179</t>
  </si>
  <si>
    <t>±3,009</t>
  </si>
  <si>
    <t>±1,871</t>
  </si>
  <si>
    <t>±1,724</t>
  </si>
  <si>
    <t>±1,574</t>
  </si>
  <si>
    <t>±2,171</t>
  </si>
  <si>
    <t>±2,319</t>
  </si>
  <si>
    <t>±1,039</t>
  </si>
  <si>
    <t>±1,017</t>
  </si>
  <si>
    <t>±1,423</t>
  </si>
  <si>
    <t>±1,203</t>
  </si>
  <si>
    <t>±1,758</t>
  </si>
  <si>
    <t>±834</t>
  </si>
  <si>
    <t>±4,997</t>
  </si>
  <si>
    <t>±2,353</t>
  </si>
  <si>
    <t>±3,083</t>
  </si>
  <si>
    <t>±1,599</t>
  </si>
  <si>
    <t>±1,760</t>
  </si>
  <si>
    <t>±3,621</t>
  </si>
  <si>
    <t>±1,118</t>
  </si>
  <si>
    <t>±3,275</t>
  </si>
  <si>
    <t>±1,338</t>
  </si>
  <si>
    <t>±3,346</t>
  </si>
  <si>
    <t>±2,994</t>
  </si>
  <si>
    <t>±776</t>
  </si>
  <si>
    <t>±1,553</t>
  </si>
  <si>
    <t>±1,179</t>
  </si>
  <si>
    <t>±1,294</t>
  </si>
  <si>
    <t>±2,993</t>
  </si>
  <si>
    <t>±687</t>
  </si>
  <si>
    <t>±5,162</t>
  </si>
  <si>
    <t>±2,164</t>
  </si>
  <si>
    <t>±1,944</t>
  </si>
  <si>
    <t>±1,157</t>
  </si>
  <si>
    <t>±2,104</t>
  </si>
  <si>
    <t>±2,687</t>
  </si>
  <si>
    <t>±889</t>
  </si>
  <si>
    <t>±5,458</t>
  </si>
  <si>
    <t>±677</t>
  </si>
  <si>
    <t>±1,728</t>
  </si>
  <si>
    <t>±1,564</t>
  </si>
  <si>
    <t>±729</t>
  </si>
  <si>
    <t>±3,271</t>
  </si>
  <si>
    <t>±2,344</t>
  </si>
  <si>
    <t>±1,131</t>
  </si>
  <si>
    <t>±2,241</t>
  </si>
  <si>
    <t>±1,105</t>
  </si>
  <si>
    <t>±773</t>
  </si>
  <si>
    <t>±2,927</t>
  </si>
  <si>
    <t>±1,124</t>
  </si>
  <si>
    <t>±1,704</t>
  </si>
  <si>
    <t>    25 to 44 years</t>
  </si>
  <si>
    <t>±4,365</t>
  </si>
  <si>
    <t>±987</t>
  </si>
  <si>
    <t>±1,362</t>
  </si>
  <si>
    <t>±2,468</t>
  </si>
  <si>
    <t>±859</t>
  </si>
  <si>
    <t>±3,215</t>
  </si>
  <si>
    <t>±913</t>
  </si>
  <si>
    <t>±10,575</t>
  </si>
  <si>
    <t>±509</t>
  </si>
  <si>
    <t>±2,967</t>
  </si>
  <si>
    <t>±827</t>
  </si>
  <si>
    <t>±3,098</t>
  </si>
  <si>
    <t>±1,269</t>
  </si>
  <si>
    <t>±1,554</t>
  </si>
  <si>
    <t>±2,489</t>
  </si>
  <si>
    <t>±1,193</t>
  </si>
  <si>
    <t>±2,856</t>
  </si>
  <si>
    <t>±9,645</t>
  </si>
  <si>
    <t>±547</t>
  </si>
  <si>
    <t>±6,233</t>
  </si>
  <si>
    <t>±1,720</t>
  </si>
  <si>
    <t>±1,759</t>
  </si>
  <si>
    <t>±1,901</t>
  </si>
  <si>
    <t>±1,348</t>
  </si>
  <si>
    <t>±4,831</t>
  </si>
  <si>
    <t>±582</t>
  </si>
  <si>
    <t>±4,185</t>
  </si>
  <si>
    <t>±759</t>
  </si>
  <si>
    <t>±775</t>
  </si>
  <si>
    <t>±2,824</t>
  </si>
  <si>
    <t>±3,796</t>
  </si>
  <si>
    <t>±831</t>
  </si>
  <si>
    <t>±3,813</t>
  </si>
  <si>
    <t>±899</t>
  </si>
  <si>
    <t>±1,782</t>
  </si>
  <si>
    <t>±1,560</t>
  </si>
  <si>
    <t>±3,545</t>
  </si>
  <si>
    <t>±4,733</t>
  </si>
  <si>
    <t>±1,319</t>
  </si>
  <si>
    <t>±4,582</t>
  </si>
  <si>
    <t>±643</t>
  </si>
  <si>
    <t>±2,875</t>
  </si>
  <si>
    <t>±673</t>
  </si>
  <si>
    <t>±3,402</t>
  </si>
  <si>
    <t>±3,825</t>
  </si>
  <si>
    <t>±813</t>
  </si>
  <si>
    <t>±1,539</t>
  </si>
  <si>
    <t>±1,555</t>
  </si>
  <si>
    <t>±1,845</t>
  </si>
  <si>
    <t>±1,102</t>
  </si>
  <si>
    <t>±3,463</t>
  </si>
  <si>
    <t>±1,293</t>
  </si>
  <si>
    <t>±1,842</t>
  </si>
  <si>
    <t>±1,726</t>
  </si>
  <si>
    <t>±4,093</t>
  </si>
  <si>
    <t>±1,217</t>
  </si>
  <si>
    <t>±8,450</t>
  </si>
  <si>
    <t>±903</t>
  </si>
  <si>
    <t>±5,626</t>
  </si>
  <si>
    <t>±681</t>
  </si>
  <si>
    <t>±1,279</t>
  </si>
  <si>
    <t>±2,042</t>
  </si>
  <si>
    <t>±5,090</t>
  </si>
  <si>
    <t>±519</t>
  </si>
  <si>
    <t>±2,582</t>
  </si>
  <si>
    <t>±621</t>
  </si>
  <si>
    <t>±2,790</t>
  </si>
  <si>
    <t>±1,013</t>
  </si>
  <si>
    <t>±5,820</t>
  </si>
  <si>
    <t>±1,846</t>
  </si>
  <si>
    <t>±1,578</t>
  </si>
  <si>
    <t>±4,286</t>
  </si>
  <si>
    <t>±958</t>
  </si>
  <si>
    <t>±1,246</t>
  </si>
  <si>
    <t>±4,237</t>
  </si>
  <si>
    <t>±736</t>
  </si>
  <si>
    <t>±10,182</t>
  </si>
  <si>
    <t>±486</t>
  </si>
  <si>
    <t>±2,449</t>
  </si>
  <si>
    <t>±952</t>
  </si>
  <si>
    <t>±1,052</t>
  </si>
  <si>
    <t>±2,084</t>
  </si>
  <si>
    <t>±5,557</t>
  </si>
  <si>
    <t>±897</t>
  </si>
  <si>
    <t>±4,506</t>
  </si>
  <si>
    <t>±2,063</t>
  </si>
  <si>
    <t>±2,863</t>
  </si>
  <si>
    <t>±905</t>
  </si>
  <si>
    <t>±1,762</t>
  </si>
  <si>
    <t>±2,969</t>
  </si>
  <si>
    <t>±544</t>
  </si>
  <si>
    <t>    45 to 64 years</t>
  </si>
  <si>
    <t>±3,565</t>
  </si>
  <si>
    <t>±1,145</t>
  </si>
  <si>
    <t>±1,027</t>
  </si>
  <si>
    <t>±983</t>
  </si>
  <si>
    <t>±2,695</t>
  </si>
  <si>
    <t>±1,040</t>
  </si>
  <si>
    <t>±8,363</t>
  </si>
  <si>
    <t>±543</t>
  </si>
  <si>
    <t>±2,738</t>
  </si>
  <si>
    <t>±1,074</t>
  </si>
  <si>
    <t>±2,861</t>
  </si>
  <si>
    <t>±1,543</t>
  </si>
  <si>
    <t>±1,310</t>
  </si>
  <si>
    <t>±2,024</t>
  </si>
  <si>
    <t>±1,130</t>
  </si>
  <si>
    <t>±5,052</t>
  </si>
  <si>
    <t>±8,096</t>
  </si>
  <si>
    <t>±572</t>
  </si>
  <si>
    <t>±5,377</t>
  </si>
  <si>
    <t>±685</t>
  </si>
  <si>
    <t>±1,767</t>
  </si>
  <si>
    <t>±1,770</t>
  </si>
  <si>
    <t>±4,244</t>
  </si>
  <si>
    <t>±3,485</t>
  </si>
  <si>
    <t>±722</t>
  </si>
  <si>
    <t>±1,886</t>
  </si>
  <si>
    <t>±1,007</t>
  </si>
  <si>
    <t>±1,125</t>
  </si>
  <si>
    <t>±2,862</t>
  </si>
  <si>
    <t>±785</t>
  </si>
  <si>
    <t>±3,195</t>
  </si>
  <si>
    <t>±872</t>
  </si>
  <si>
    <t>±1,360</t>
  </si>
  <si>
    <t>±1,620</t>
  </si>
  <si>
    <t>±3,422</t>
  </si>
  <si>
    <t>±3,882</t>
  </si>
  <si>
    <t>±1,122</t>
  </si>
  <si>
    <t>±620</t>
  </si>
  <si>
    <t>±2,453</t>
  </si>
  <si>
    <t>±2,947</t>
  </si>
  <si>
    <t>±955</t>
  </si>
  <si>
    <t>±3,198</t>
  </si>
  <si>
    <t>±754</t>
  </si>
  <si>
    <t>±1,632</t>
  </si>
  <si>
    <t>±1,493</t>
  </si>
  <si>
    <t>±1,173</t>
  </si>
  <si>
    <t>±2,760</t>
  </si>
  <si>
    <t>±1,098</t>
  </si>
  <si>
    <t>±1,875</t>
  </si>
  <si>
    <t>±4,340</t>
  </si>
  <si>
    <t>±974</t>
  </si>
  <si>
    <t>±2,523</t>
  </si>
  <si>
    <t>±1,354</t>
  </si>
  <si>
    <t>±6,923</t>
  </si>
  <si>
    <t>±4,653</t>
  </si>
  <si>
    <t>±753</t>
  </si>
  <si>
    <t>±1,265</t>
  </si>
  <si>
    <t>±2,026</t>
  </si>
  <si>
    <t>±4,890</t>
  </si>
  <si>
    <t>±609</t>
  </si>
  <si>
    <t>±2,352</t>
  </si>
  <si>
    <t>±833</t>
  </si>
  <si>
    <t>±2,951</t>
  </si>
  <si>
    <t>±5,278</t>
  </si>
  <si>
    <t>±2,456</t>
  </si>
  <si>
    <t>±1,838</t>
  </si>
  <si>
    <t>±3,572</t>
  </si>
  <si>
    <t>±8,311</t>
  </si>
  <si>
    <t>±2,463</t>
  </si>
  <si>
    <t>±1,513</t>
  </si>
  <si>
    <t>±4,231</t>
  </si>
  <si>
    <t>±854</t>
  </si>
  <si>
    <t>±1,908</t>
  </si>
  <si>
    <t>±2,919</t>
  </si>
  <si>
    <t>±876</t>
  </si>
  <si>
    <t>±1,120</t>
  </si>
  <si>
    <t>±2,736</t>
  </si>
  <si>
    <t>±2,820</t>
  </si>
  <si>
    <t>±444</t>
  </si>
  <si>
    <t>    65 years and over</t>
  </si>
  <si>
    <t>±3,321</t>
  </si>
  <si>
    <t>±570</t>
  </si>
  <si>
    <t>±794</t>
  </si>
  <si>
    <t>±2,858</t>
  </si>
  <si>
    <t>±4,257</t>
  </si>
  <si>
    <t>±528</t>
  </si>
  <si>
    <t>±2,481</t>
  </si>
  <si>
    <t>±656</t>
  </si>
  <si>
    <t>±12,051</t>
  </si>
  <si>
    <t>±364</t>
  </si>
  <si>
    <t>±1,436</t>
  </si>
  <si>
    <t>±3,951</t>
  </si>
  <si>
    <t>±10,799</t>
  </si>
  <si>
    <t>±332</t>
  </si>
  <si>
    <t>±5,756</t>
  </si>
  <si>
    <t>±505</t>
  </si>
  <si>
    <t>±1,469</t>
  </si>
  <si>
    <t>±1,693</t>
  </si>
  <si>
    <t>±1,366</t>
  </si>
  <si>
    <t>±408</t>
  </si>
  <si>
    <t>±3,598</t>
  </si>
  <si>
    <t>±466</t>
  </si>
  <si>
    <t>±1,982</t>
  </si>
  <si>
    <t>±2,454</t>
  </si>
  <si>
    <t>±2,914</t>
  </si>
  <si>
    <t>±536</t>
  </si>
  <si>
    <t>±3,180</t>
  </si>
  <si>
    <t>±3,655</t>
  </si>
  <si>
    <t>±3,626</t>
  </si>
  <si>
    <t>±680</t>
  </si>
  <si>
    <t>±339</t>
  </si>
  <si>
    <t>±3,101</t>
  </si>
  <si>
    <t>±1,862</t>
  </si>
  <si>
    <t>±700</t>
  </si>
  <si>
    <t>±3,444</t>
  </si>
  <si>
    <t>±488</t>
  </si>
  <si>
    <t>±1,243</t>
  </si>
  <si>
    <t>±1,369</t>
  </si>
  <si>
    <t>±1,383</t>
  </si>
  <si>
    <t>±806</t>
  </si>
  <si>
    <t>±2,275</t>
  </si>
  <si>
    <t>±1,404</t>
  </si>
  <si>
    <t>±1,334</t>
  </si>
  <si>
    <t>±3,917</t>
  </si>
  <si>
    <t>±1,913</t>
  </si>
  <si>
    <t>±875</t>
  </si>
  <si>
    <t>±7,854</t>
  </si>
  <si>
    <t>±467</t>
  </si>
  <si>
    <t>±4,948</t>
  </si>
  <si>
    <t>±415</t>
  </si>
  <si>
    <t>±1,018</t>
  </si>
  <si>
    <t>±5,395</t>
  </si>
  <si>
    <t>±281</t>
  </si>
  <si>
    <t>±2,724</t>
  </si>
  <si>
    <t>±510</t>
  </si>
  <si>
    <t>±2,893</t>
  </si>
  <si>
    <t>±743</t>
  </si>
  <si>
    <t>±6,937</t>
  </si>
  <si>
    <t>±1,154</t>
  </si>
  <si>
    <t>±1,650</t>
  </si>
  <si>
    <t>±3,407</t>
  </si>
  <si>
    <t>±981</t>
  </si>
  <si>
    <t>±1,185</t>
  </si>
  <si>
    <t>±492</t>
  </si>
  <si>
    <t>±9,851</t>
  </si>
  <si>
    <t>±1,024</t>
  </si>
  <si>
    <t>±815</t>
  </si>
  <si>
    <t>±4,186</t>
  </si>
  <si>
    <t>±3,253</t>
  </si>
  <si>
    <t>±588</t>
  </si>
  <si>
    <t>±720</t>
  </si>
  <si>
    <t>±777</t>
  </si>
  <si>
    <t>±1,500</t>
  </si>
  <si>
    <t>±2,612</t>
  </si>
  <si>
    <t>±269</t>
  </si>
  <si>
    <t>FAMILIES</t>
  </si>
  <si>
    <t>    Families</t>
  </si>
  <si>
    <t>±6,376</t>
  </si>
  <si>
    <t>±632</t>
  </si>
  <si>
    <t>±1,851</t>
  </si>
  <si>
    <t>±7,727</t>
  </si>
  <si>
    <t>±587</t>
  </si>
  <si>
    <t>±4,925</t>
  </si>
  <si>
    <t>±24,253</t>
  </si>
  <si>
    <t>±6,681</t>
  </si>
  <si>
    <t>±2,938</t>
  </si>
  <si>
    <t>±2,430</t>
  </si>
  <si>
    <t>±6,433</t>
  </si>
  <si>
    <t>±21,282</t>
  </si>
  <si>
    <t>±11,048</t>
  </si>
  <si>
    <t>±2,486</t>
  </si>
  <si>
    <t>±1,214</t>
  </si>
  <si>
    <t>±3,589</t>
  </si>
  <si>
    <t>±9,688</t>
  </si>
  <si>
    <t>±6,446</t>
  </si>
  <si>
    <t>±529</t>
  </si>
  <si>
    <t>±4,103</t>
  </si>
  <si>
    <t>±4,105</t>
  </si>
  <si>
    <t>±719</t>
  </si>
  <si>
    <t>±5,010</t>
  </si>
  <si>
    <t>±7,530</t>
  </si>
  <si>
    <t>±999</t>
  </si>
  <si>
    <t>±6,283</t>
  </si>
  <si>
    <t>±7,039</t>
  </si>
  <si>
    <t>±8,468</t>
  </si>
  <si>
    <t>±5,374</t>
  </si>
  <si>
    <t>±7,032</t>
  </si>
  <si>
    <t>±826</t>
  </si>
  <si>
    <t>±6,739</t>
  </si>
  <si>
    <t>±497</t>
  </si>
  <si>
    <t>±2,574</t>
  </si>
  <si>
    <t>±1,299</t>
  </si>
  <si>
    <t>±3,210</t>
  </si>
  <si>
    <t>±5,110</t>
  </si>
  <si>
    <t>±1,333</t>
  </si>
  <si>
    <t>±6,758</t>
  </si>
  <si>
    <t>±4,626</t>
  </si>
  <si>
    <t>±14,192</t>
  </si>
  <si>
    <t>±11,427</t>
  </si>
  <si>
    <t>±511</t>
  </si>
  <si>
    <t>±1,879</t>
  </si>
  <si>
    <t>±1,127</t>
  </si>
  <si>
    <t>±9,170</t>
  </si>
  <si>
    <t>±4,302</t>
  </si>
  <si>
    <t>±601</t>
  </si>
  <si>
    <t>±5,399</t>
  </si>
  <si>
    <t>±10,665</t>
  </si>
  <si>
    <t>±2,514</t>
  </si>
  <si>
    <t>±1,840</t>
  </si>
  <si>
    <t>±6,886</t>
  </si>
  <si>
    <t>±597</t>
  </si>
  <si>
    <t>±917</t>
  </si>
  <si>
    <t>±8,549</t>
  </si>
  <si>
    <t>±19,468</t>
  </si>
  <si>
    <t>±413</t>
  </si>
  <si>
    <t>±4,161</t>
  </si>
  <si>
    <t>±1,172</t>
  </si>
  <si>
    <t>±9,745</t>
  </si>
  <si>
    <t>±8,178</t>
  </si>
  <si>
    <t>±689</t>
  </si>
  <si>
    <t>±3,597</t>
  </si>
  <si>
    <t>±1,034</t>
  </si>
  <si>
    <t>±5,714</t>
  </si>
  <si>
    <t>±1,816</t>
  </si>
  <si>
    <t>±1,662</t>
  </si>
  <si>
    <t>±4,995</t>
  </si>
  <si>
    <t>±314</t>
  </si>
  <si>
    <t>        With own children of householder under 18 years</t>
  </si>
  <si>
    <t>±5,727</t>
  </si>
  <si>
    <t>±1,204</t>
  </si>
  <si>
    <t>±0.8</t>
  </si>
  <si>
    <t>±2,293</t>
  </si>
  <si>
    <t>±5,426</t>
  </si>
  <si>
    <t>±1,195</t>
  </si>
  <si>
    <t>±3,872</t>
  </si>
  <si>
    <t>±1,101</t>
  </si>
  <si>
    <t>±20,156</t>
  </si>
  <si>
    <t>±5,384</t>
  </si>
  <si>
    <t>±1,168</t>
  </si>
  <si>
    <t>±4,053</t>
  </si>
  <si>
    <t>±1,817</t>
  </si>
  <si>
    <t>±1,918</t>
  </si>
  <si>
    <t>±0.6</t>
  </si>
  <si>
    <t>±2,848</t>
  </si>
  <si>
    <t>±1,931</t>
  </si>
  <si>
    <t>±1.1</t>
  </si>
  <si>
    <t>±8,631</t>
  </si>
  <si>
    <t>±18,063</t>
  </si>
  <si>
    <t>±9,953</t>
  </si>
  <si>
    <t>±954</t>
  </si>
  <si>
    <t>±1,971</t>
  </si>
  <si>
    <t>±2,502</t>
  </si>
  <si>
    <t>±2,519</t>
  </si>
  <si>
    <t>±8,545</t>
  </si>
  <si>
    <t>±862</t>
  </si>
  <si>
    <t>±5,584</t>
  </si>
  <si>
    <t>±998</t>
  </si>
  <si>
    <t>±3,202</t>
  </si>
  <si>
    <t>±3,277</t>
  </si>
  <si>
    <t>±1,273</t>
  </si>
  <si>
    <t>±4,627</t>
  </si>
  <si>
    <t>±1,181</t>
  </si>
  <si>
    <t>±5,056</t>
  </si>
  <si>
    <t>±1,444</t>
  </si>
  <si>
    <t>±1,624</t>
  </si>
  <si>
    <t>±5,573</t>
  </si>
  <si>
    <t>±4,845</t>
  </si>
  <si>
    <t>±1,619</t>
  </si>
  <si>
    <t>±7,023</t>
  </si>
  <si>
    <t>±4,507</t>
  </si>
  <si>
    <t>±1,096</t>
  </si>
  <si>
    <t>±4,975</t>
  </si>
  <si>
    <t>±1,356</t>
  </si>
  <si>
    <t>±5,433</t>
  </si>
  <si>
    <t>±1,788</t>
  </si>
  <si>
    <t>±2,244</t>
  </si>
  <si>
    <t>±1,593</t>
  </si>
  <si>
    <t>±3,802</t>
  </si>
  <si>
    <t>±1,336</t>
  </si>
  <si>
    <t>±2,190</t>
  </si>
  <si>
    <t>±2,745</t>
  </si>
  <si>
    <t>±6,564</t>
  </si>
  <si>
    <t>±3,460</t>
  </si>
  <si>
    <t>±1,534</t>
  </si>
  <si>
    <t>±11,228</t>
  </si>
  <si>
    <t>±946</t>
  </si>
  <si>
    <t>±1,601</t>
  </si>
  <si>
    <t>±0.7</t>
  </si>
  <si>
    <t>±3,086</t>
  </si>
  <si>
    <t>±7,428</t>
  </si>
  <si>
    <t>±823</t>
  </si>
  <si>
    <t>±3,124</t>
  </si>
  <si>
    <t>±973</t>
  </si>
  <si>
    <t>±4,308</t>
  </si>
  <si>
    <t>±8,568</t>
  </si>
  <si>
    <t>±1,059</t>
  </si>
  <si>
    <t>±1,930</t>
  </si>
  <si>
    <t>±5,794</t>
  </si>
  <si>
    <t>±1,197</t>
  </si>
  <si>
    <t>±7,098</t>
  </si>
  <si>
    <t>±901</t>
  </si>
  <si>
    <t>±19,707</t>
  </si>
  <si>
    <t>±3,054</t>
  </si>
  <si>
    <t>±1,208</t>
  </si>
  <si>
    <t>±2,424</t>
  </si>
  <si>
    <t>±7,265</t>
  </si>
  <si>
    <t>±1,126</t>
  </si>
  <si>
    <t>±6,660</t>
  </si>
  <si>
    <t>±1,188</t>
  </si>
  <si>
    <t>±2,776</t>
  </si>
  <si>
    <t>±2,051</t>
  </si>
  <si>
    <t>±4,677</t>
  </si>
  <si>
    <t>±1,341</t>
  </si>
  <si>
    <t>±2,826</t>
  </si>
  <si>
    <t>±3,861</t>
  </si>
  <si>
    <t>±629</t>
  </si>
  <si>
    <t>        With no own children of householder under 18 years</t>
  </si>
  <si>
    <t>±4,511</t>
  </si>
  <si>
    <t>±716</t>
  </si>
  <si>
    <t>±6,090</t>
  </si>
  <si>
    <t>±3,797</t>
  </si>
  <si>
    <t>±1,016</t>
  </si>
  <si>
    <t>±13,643</t>
  </si>
  <si>
    <t>±5,786</t>
  </si>
  <si>
    <t>±4,294</t>
  </si>
  <si>
    <t>±1,010</t>
  </si>
  <si>
    <t>±2,432</t>
  </si>
  <si>
    <t>±1,898</t>
  </si>
  <si>
    <t>±1,869</t>
  </si>
  <si>
    <t>±6,224</t>
  </si>
  <si>
    <t>±12,785</t>
  </si>
  <si>
    <t>±8,335</t>
  </si>
  <si>
    <t>±2,662</t>
  </si>
  <si>
    <t>±1,454</t>
  </si>
  <si>
    <t>±3,090</t>
  </si>
  <si>
    <t>±1,255</t>
  </si>
  <si>
    <t>±8,563</t>
  </si>
  <si>
    <t>±4,662</t>
  </si>
  <si>
    <t>±549</t>
  </si>
  <si>
    <t>±2,991</t>
  </si>
  <si>
    <t>±3,064</t>
  </si>
  <si>
    <t>±860</t>
  </si>
  <si>
    <t>±4,104</t>
  </si>
  <si>
    <t>±2,445</t>
  </si>
  <si>
    <t>±1,244</t>
  </si>
  <si>
    <t>±4,898</t>
  </si>
  <si>
    <t>±5,645</t>
  </si>
  <si>
    <t>±6,010</t>
  </si>
  <si>
    <t>±3,849</t>
  </si>
  <si>
    <t>±4,953</t>
  </si>
  <si>
    <t>±934</t>
  </si>
  <si>
    <t>±5,034</t>
  </si>
  <si>
    <t>±2,937</t>
  </si>
  <si>
    <t>±3,620</t>
  </si>
  <si>
    <t>±6,001</t>
  </si>
  <si>
    <t>±3,509</t>
  </si>
  <si>
    <t>±976</t>
  </si>
  <si>
    <t>±9,812</t>
  </si>
  <si>
    <t>±7,353</t>
  </si>
  <si>
    <t>±1,675</t>
  </si>
  <si>
    <t>±1,549</t>
  </si>
  <si>
    <t>±6,579</t>
  </si>
  <si>
    <t>±3,532</t>
  </si>
  <si>
    <t>±766</t>
  </si>
  <si>
    <t>±4,285</t>
  </si>
  <si>
    <t>±8,207</t>
  </si>
  <si>
    <t>±437</t>
  </si>
  <si>
    <t>±2,155</t>
  </si>
  <si>
    <t>±4,993</t>
  </si>
  <si>
    <t>±701</t>
  </si>
  <si>
    <t>±1,734</t>
  </si>
  <si>
    <t>±5,415</t>
  </si>
  <si>
    <t>±13,779</t>
  </si>
  <si>
    <t>±3,601</t>
  </si>
  <si>
    <t>±849</t>
  </si>
  <si>
    <t>±1,386</t>
  </si>
  <si>
    <t>±6,157</t>
  </si>
  <si>
    <t>±6,250</t>
  </si>
  <si>
    <t>±2,491</t>
  </si>
  <si>
    <t>±1,117</t>
  </si>
  <si>
    <t>±4,452</t>
  </si>
  <si>
    <t>±585</t>
  </si>
  <si>
    <t>±1,504</t>
  </si>
  <si>
    <t>±3,789</t>
  </si>
  <si>
    <t>±341</t>
  </si>
  <si>
    <t>        Married-couple families</t>
  </si>
  <si>
    <t>±7,408</t>
  </si>
  <si>
    <t>±8,438</t>
  </si>
  <si>
    <t>±770</t>
  </si>
  <si>
    <t>±4,804</t>
  </si>
  <si>
    <t>±28,837</t>
  </si>
  <si>
    <t>±7,657</t>
  </si>
  <si>
    <t>±5,398</t>
  </si>
  <si>
    <t>±3,081</t>
  </si>
  <si>
    <t>±1,939</t>
  </si>
  <si>
    <t>±1,909</t>
  </si>
  <si>
    <t>±5,396</t>
  </si>
  <si>
    <t>±24,372</t>
  </si>
  <si>
    <t>±450</t>
  </si>
  <si>
    <t>±12,079</t>
  </si>
  <si>
    <t>±1,368</t>
  </si>
  <si>
    <t>±3,670</t>
  </si>
  <si>
    <t>±11,673</t>
  </si>
  <si>
    <t>±7,934</t>
  </si>
  <si>
    <t>±512</t>
  </si>
  <si>
    <t>±4,568</t>
  </si>
  <si>
    <t>±654</t>
  </si>
  <si>
    <t>±3,999</t>
  </si>
  <si>
    <t>±807</t>
  </si>
  <si>
    <t>±5,946</t>
  </si>
  <si>
    <t>±641</t>
  </si>
  <si>
    <t>±7,473</t>
  </si>
  <si>
    <t>±3,408</t>
  </si>
  <si>
    <t>±7,568</t>
  </si>
  <si>
    <t>±1,095</t>
  </si>
  <si>
    <t>±8,605</t>
  </si>
  <si>
    <t>±929</t>
  </si>
  <si>
    <t>±10,309</t>
  </si>
  <si>
    <t>±6,254</t>
  </si>
  <si>
    <t>±478</t>
  </si>
  <si>
    <t>±6,904</t>
  </si>
  <si>
    <t>±930</t>
  </si>
  <si>
    <t>±7,559</t>
  </si>
  <si>
    <t>±576</t>
  </si>
  <si>
    <t>±2,517</t>
  </si>
  <si>
    <t>±4,689</t>
  </si>
  <si>
    <t>±2,702</t>
  </si>
  <si>
    <t>±1,635</t>
  </si>
  <si>
    <t>±9,138</t>
  </si>
  <si>
    <t>±4,497</t>
  </si>
  <si>
    <t>±959</t>
  </si>
  <si>
    <t>±16,318</t>
  </si>
  <si>
    <t>±667</t>
  </si>
  <si>
    <t>±11,656</t>
  </si>
  <si>
    <t>±555</t>
  </si>
  <si>
    <t>±1,478</t>
  </si>
  <si>
    <t>±11,591</t>
  </si>
  <si>
    <t>±4,364</t>
  </si>
  <si>
    <t>±695</t>
  </si>
  <si>
    <t>±5,990</t>
  </si>
  <si>
    <t>±12,767</t>
  </si>
  <si>
    <t>±482</t>
  </si>
  <si>
    <t>±2,663</t>
  </si>
  <si>
    <t>±7,947</t>
  </si>
  <si>
    <t>±1,964</t>
  </si>
  <si>
    <t>±919</t>
  </si>
  <si>
    <t>±8,925</t>
  </si>
  <si>
    <t>±635</t>
  </si>
  <si>
    <t>±23,250</t>
  </si>
  <si>
    <t>±5,029</t>
  </si>
  <si>
    <t>±790</t>
  </si>
  <si>
    <t>±1,519</t>
  </si>
  <si>
    <t>±10,541</t>
  </si>
  <si>
    <t>±9,081</t>
  </si>
  <si>
    <t>±694</t>
  </si>
  <si>
    <t>±1,091</t>
  </si>
  <si>
    <t>±6,645</t>
  </si>
  <si>
    <t>±569</t>
  </si>
  <si>
    <t>±1,935</t>
  </si>
  <si>
    <t>±4,020</t>
  </si>
  <si>
    <t>            With own children under 18 years</t>
  </si>
  <si>
    <t>±4,892</t>
  </si>
  <si>
    <t>±1,112</t>
  </si>
  <si>
    <t>±1,512</t>
  </si>
  <si>
    <t>±0.9</t>
  </si>
  <si>
    <t>±3,905</t>
  </si>
  <si>
    <t>±5,810</t>
  </si>
  <si>
    <t>±1,232</t>
  </si>
  <si>
    <t>±3,610</t>
  </si>
  <si>
    <t>±1,751</t>
  </si>
  <si>
    <t>±21,485</t>
  </si>
  <si>
    <t>±893</t>
  </si>
  <si>
    <t>±5,519</t>
  </si>
  <si>
    <t>±2,231</t>
  </si>
  <si>
    <t>±1,992</t>
  </si>
  <si>
    <t>±3,483</t>
  </si>
  <si>
    <t>±1,326</t>
  </si>
  <si>
    <t>250,000+</t>
  </si>
  <si>
    <t>***</t>
  </si>
  <si>
    <t>±17,717</t>
  </si>
  <si>
    <t>±9,281</t>
  </si>
  <si>
    <t>±948</t>
  </si>
  <si>
    <t>±2,335</t>
  </si>
  <si>
    <t>±2,472</t>
  </si>
  <si>
    <t>±2,059</t>
  </si>
  <si>
    <t>±9,013</t>
  </si>
  <si>
    <t>±896</t>
  </si>
  <si>
    <t>±6,149</t>
  </si>
  <si>
    <t>±2,941</t>
  </si>
  <si>
    <t>±1,518</t>
  </si>
  <si>
    <t>±4,751</t>
  </si>
  <si>
    <t>±988</t>
  </si>
  <si>
    <t>±4,753</t>
  </si>
  <si>
    <t>±1,636</t>
  </si>
  <si>
    <t>±1,966</t>
  </si>
  <si>
    <t>±5,169</t>
  </si>
  <si>
    <t>±5,598</t>
  </si>
  <si>
    <t>±7,009</t>
  </si>
  <si>
    <t>±796</t>
  </si>
  <si>
    <t>±4,660</t>
  </si>
  <si>
    <t>±882</t>
  </si>
  <si>
    <t>±4,454</t>
  </si>
  <si>
    <t>±1,754</t>
  </si>
  <si>
    <t>±5,365</t>
  </si>
  <si>
    <t>±1,051</t>
  </si>
  <si>
    <t>±1,654</t>
  </si>
  <si>
    <t>±2,698</t>
  </si>
  <si>
    <t>±2,394</t>
  </si>
  <si>
    <t>±1,388</t>
  </si>
  <si>
    <t>±3,176</t>
  </si>
  <si>
    <t>±2,126</t>
  </si>
  <si>
    <t>±2,095</t>
  </si>
  <si>
    <t>±1,974</t>
  </si>
  <si>
    <t>±7,216</t>
  </si>
  <si>
    <t>±2,835</t>
  </si>
  <si>
    <t>±2,116</t>
  </si>
  <si>
    <t>±11,120</t>
  </si>
  <si>
    <t>±9,299</t>
  </si>
  <si>
    <t>±8,267</t>
  </si>
  <si>
    <t>±782</t>
  </si>
  <si>
    <t>±2,774</t>
  </si>
  <si>
    <t>±1,347</t>
  </si>
  <si>
    <t>±4,166</t>
  </si>
  <si>
    <t>±9,783</t>
  </si>
  <si>
    <t>±2,062</t>
  </si>
  <si>
    <t>±4,127</t>
  </si>
  <si>
    <t>±5,667</t>
  </si>
  <si>
    <t>±19,930</t>
  </si>
  <si>
    <t>±765</t>
  </si>
  <si>
    <t>±3,383</t>
  </si>
  <si>
    <t>±868</t>
  </si>
  <si>
    <t>±4,013</t>
  </si>
  <si>
    <t>±7,512</t>
  </si>
  <si>
    <t>±6,683</t>
  </si>
  <si>
    <t>±2,258</t>
  </si>
  <si>
    <t>±5,120</t>
  </si>
  <si>
    <t>±857</t>
  </si>
  <si>
    <t>±1,198</t>
  </si>
  <si>
    <t>±2,143</t>
  </si>
  <si>
    <t>±2,389</t>
  </si>
  <si>
    <t>±1,464</t>
  </si>
  <si>
    <t>        Female householder, no spouse present</t>
  </si>
  <si>
    <t>±640</t>
  </si>
  <si>
    <t>±2,060</t>
  </si>
  <si>
    <t>±3,043</t>
  </si>
  <si>
    <t>±951</t>
  </si>
  <si>
    <t>±9,713</t>
  </si>
  <si>
    <t>±428</t>
  </si>
  <si>
    <t>±4,273</t>
  </si>
  <si>
    <t>±1,060</t>
  </si>
  <si>
    <t>±3,280</t>
  </si>
  <si>
    <t>±1,897</t>
  </si>
  <si>
    <t>±2,406</t>
  </si>
  <si>
    <t>±3,829</t>
  </si>
  <si>
    <t>±8,430</t>
  </si>
  <si>
    <t>±487</t>
  </si>
  <si>
    <t>±6,319</t>
  </si>
  <si>
    <t>±688</t>
  </si>
  <si>
    <t>±1,647</t>
  </si>
  <si>
    <t>±2,654</t>
  </si>
  <si>
    <t>±2,034</t>
  </si>
  <si>
    <t>±3,820</t>
  </si>
  <si>
    <t>±848</t>
  </si>
  <si>
    <t>±1,070</t>
  </si>
  <si>
    <t>±3,480</t>
  </si>
  <si>
    <t>±636</t>
  </si>
  <si>
    <t>±4,121</t>
  </si>
  <si>
    <t>±4,661</t>
  </si>
  <si>
    <t>±4,809</t>
  </si>
  <si>
    <t>±602</t>
  </si>
  <si>
    <t>±904</t>
  </si>
  <si>
    <t>±3,077</t>
  </si>
  <si>
    <t>±883</t>
  </si>
  <si>
    <t>±3,590</t>
  </si>
  <si>
    <t>±579</t>
  </si>
  <si>
    <t>±2,580</t>
  </si>
  <si>
    <t>±1,192</t>
  </si>
  <si>
    <t>±1,595</t>
  </si>
  <si>
    <t>±1,821</t>
  </si>
  <si>
    <t>±5,271</t>
  </si>
  <si>
    <t>±850</t>
  </si>
  <si>
    <t>±8,123</t>
  </si>
  <si>
    <t>±1,148</t>
  </si>
  <si>
    <t>±3,560</t>
  </si>
  <si>
    <t>±6,082</t>
  </si>
  <si>
    <t>±3,192</t>
  </si>
  <si>
    <t>±7,372</t>
  </si>
  <si>
    <t>±568</t>
  </si>
  <si>
    <t>±1,763</t>
  </si>
  <si>
    <t>±2,840</t>
  </si>
  <si>
    <t>±3,770</t>
  </si>
  <si>
    <t>±738</t>
  </si>
  <si>
    <t>±4,117</t>
  </si>
  <si>
    <t>±11,486</t>
  </si>
  <si>
    <t>±435</t>
  </si>
  <si>
    <t>±2,488</t>
  </si>
  <si>
    <t>±1,796</t>
  </si>
  <si>
    <t>±949</t>
  </si>
  <si>
    <t>±2,965</t>
  </si>
  <si>
    <t>±774</t>
  </si>
  <si>
    <t>±4,196</t>
  </si>
  <si>
    <t>±1,180</t>
  </si>
  <si>
    <t>±2,123</t>
  </si>
  <si>
    <t>±3,115</t>
  </si>
  <si>
    <t>±1,009</t>
  </si>
  <si>
    <t>±2,457</t>
  </si>
  <si>
    <t>±3,925</t>
  </si>
  <si>
    <t>±344</t>
  </si>
  <si>
    <t>±3,332</t>
  </si>
  <si>
    <t>±3,256</t>
  </si>
  <si>
    <t>±2,479</t>
  </si>
  <si>
    <t>±7,332</t>
  </si>
  <si>
    <t>±2,697</t>
  </si>
  <si>
    <t>±2,413</t>
  </si>
  <si>
    <t>±1,546</t>
  </si>
  <si>
    <t>±3,059</t>
  </si>
  <si>
    <t>±1.0</t>
  </si>
  <si>
    <t>±4,966</t>
  </si>
  <si>
    <t>±5,184</t>
  </si>
  <si>
    <t>±627</t>
  </si>
  <si>
    <t>±1,835</t>
  </si>
  <si>
    <t>±1,247</t>
  </si>
  <si>
    <t>±4,433</t>
  </si>
  <si>
    <t>±3,102</t>
  </si>
  <si>
    <t>±2,148</t>
  </si>
  <si>
    <t>±1,904</t>
  </si>
  <si>
    <t>±1,167</t>
  </si>
  <si>
    <t>±2,625</t>
  </si>
  <si>
    <t>±3,461</t>
  </si>
  <si>
    <t>±1,245</t>
  </si>
  <si>
    <t>±3,035</t>
  </si>
  <si>
    <t>±2,814</t>
  </si>
  <si>
    <t>±622</t>
  </si>
  <si>
    <t>±992</t>
  </si>
  <si>
    <t>±2,691</t>
  </si>
  <si>
    <t>±1,062</t>
  </si>
  <si>
    <t>±3,005</t>
  </si>
  <si>
    <t>±744</t>
  </si>
  <si>
    <t>±1,509</t>
  </si>
  <si>
    <t>±1,161</t>
  </si>
  <si>
    <t>±2,370</t>
  </si>
  <si>
    <t>±1,322</t>
  </si>
  <si>
    <t>±2,506</t>
  </si>
  <si>
    <t>±3,737</t>
  </si>
  <si>
    <t>±1,993</t>
  </si>
  <si>
    <t>±3,868</t>
  </si>
  <si>
    <t>±693</t>
  </si>
  <si>
    <t>±3,443</t>
  </si>
  <si>
    <t>±4,533</t>
  </si>
  <si>
    <t>±626</t>
  </si>
  <si>
    <t>±1,988</t>
  </si>
  <si>
    <t>±2,535</t>
  </si>
  <si>
    <t>±1,076</t>
  </si>
  <si>
    <t>±5,471</t>
  </si>
  <si>
    <t>±475</t>
  </si>
  <si>
    <t>±1,415</t>
  </si>
  <si>
    <t>±3,047</t>
  </si>
  <si>
    <t>±931</t>
  </si>
  <si>
    <t>±963</t>
  </si>
  <si>
    <t>±3,370</t>
  </si>
  <si>
    <t>±8,470</t>
  </si>
  <si>
    <t>±1,743</t>
  </si>
  <si>
    <t>±1,447</t>
  </si>
  <si>
    <t>±3,039</t>
  </si>
  <si>
    <t>±3,406</t>
  </si>
  <si>
    <t>±3,507</t>
  </si>
  <si>
    <t>±1,166</t>
  </si>
  <si>
    <t>±1,699</t>
  </si>
  <si>
    <t>±1,486</t>
  </si>
  <si>
    <t>±2,262</t>
  </si>
  <si>
    <t>±2,743</t>
  </si>
  <si>
    <t>±474</t>
  </si>
  <si>
    <t>        Male householder, no spouse present</t>
  </si>
  <si>
    <t>±2,466</t>
  </si>
  <si>
    <t>±1,049</t>
  </si>
  <si>
    <t>±7,322</t>
  </si>
  <si>
    <t>±3,189</t>
  </si>
  <si>
    <t>±1,466</t>
  </si>
  <si>
    <t>±2,050</t>
  </si>
  <si>
    <t>±2,032</t>
  </si>
  <si>
    <t>±7,983</t>
  </si>
  <si>
    <t>±2,166</t>
  </si>
  <si>
    <t>±2,737</t>
  </si>
  <si>
    <t>±1,085</t>
  </si>
  <si>
    <t>±2,977</t>
  </si>
  <si>
    <t>±982</t>
  </si>
  <si>
    <t>±9,631</t>
  </si>
  <si>
    <t>±6,496</t>
  </si>
  <si>
    <t>±814</t>
  </si>
  <si>
    <t>±4,879</t>
  </si>
  <si>
    <t>±1,183</t>
  </si>
  <si>
    <t>±3,997</t>
  </si>
  <si>
    <t>±3,388</t>
  </si>
  <si>
    <t>±1,306</t>
  </si>
  <si>
    <t>±1,976</t>
  </si>
  <si>
    <t>±2,270</t>
  </si>
  <si>
    <t>±2,694</t>
  </si>
  <si>
    <t>±1,097</t>
  </si>
  <si>
    <t>±3,374</t>
  </si>
  <si>
    <t>±1,984</t>
  </si>
  <si>
    <t>±3,013</t>
  </si>
  <si>
    <t>±2,521</t>
  </si>
  <si>
    <t>±3,739</t>
  </si>
  <si>
    <t>±2,478</t>
  </si>
  <si>
    <t>±1,365</t>
  </si>
  <si>
    <t>±1,981</t>
  </si>
  <si>
    <t>±2,888</t>
  </si>
  <si>
    <t>±1,282</t>
  </si>
  <si>
    <t>±3,430</t>
  </si>
  <si>
    <t>±1,832</t>
  </si>
  <si>
    <t>±2,412</t>
  </si>
  <si>
    <t>±1,093</t>
  </si>
  <si>
    <t>±4,673</t>
  </si>
  <si>
    <t>±3,695</t>
  </si>
  <si>
    <t>±2,144</t>
  </si>
  <si>
    <t>±2,000</t>
  </si>
  <si>
    <t>±5,259</t>
  </si>
  <si>
    <t>±1,100</t>
  </si>
  <si>
    <t>±3,948</t>
  </si>
  <si>
    <t>±1,071</t>
  </si>
  <si>
    <t>±3,585</t>
  </si>
  <si>
    <t>±1,384</t>
  </si>
  <si>
    <t>±2,365</t>
  </si>
  <si>
    <t>±1,818</t>
  </si>
  <si>
    <t>±4,134</t>
  </si>
  <si>
    <t>±1,364</t>
  </si>
  <si>
    <t>±2,827</t>
  </si>
  <si>
    <t>±2,357</t>
  </si>
  <si>
    <t>±3,175</t>
  </si>
  <si>
    <t>±1,432</t>
  </si>
  <si>
    <t>±6,347</t>
  </si>
  <si>
    <t>±1,737</t>
  </si>
  <si>
    <t>±2,374</t>
  </si>
  <si>
    <t>±4,110</t>
  </si>
  <si>
    <t>±3,324</t>
  </si>
  <si>
    <t>±1,484</t>
  </si>
  <si>
    <t>±2,912</t>
  </si>
  <si>
    <t>±4,680</t>
  </si>
  <si>
    <t>±2,011</t>
  </si>
  <si>
    <t>±691</t>
  </si>
  <si>
    <t>±6,056</t>
  </si>
  <si>
    <t>±2,437</t>
  </si>
  <si>
    <t>±1,270</t>
  </si>
  <si>
    <t>±1,361</t>
  </si>
  <si>
    <t>±2,837</t>
  </si>
  <si>
    <t>±2,052</t>
  </si>
  <si>
    <t>±3,957</t>
  </si>
  <si>
    <t>±3,432</t>
  </si>
  <si>
    <t>±651</t>
  </si>
  <si>
    <t>±15,813</t>
  </si>
  <si>
    <t>±4,041</t>
  </si>
  <si>
    <t>±1,301</t>
  </si>
  <si>
    <t>±3,227</t>
  </si>
  <si>
    <t>±5,899</t>
  </si>
  <si>
    <t>±2,723</t>
  </si>
  <si>
    <t>±2,878</t>
  </si>
  <si>
    <t>±1,063</t>
  </si>
  <si>
    <t>±2,317</t>
  </si>
  <si>
    <t>±1,229</t>
  </si>
  <si>
    <t>±1,813</t>
  </si>
  <si>
    <t>±2,444</t>
  </si>
  <si>
    <t>±1,655</t>
  </si>
  <si>
    <t>±1,401</t>
  </si>
  <si>
    <t>±1,963</t>
  </si>
  <si>
    <t>±2,871</t>
  </si>
  <si>
    <t>±816</t>
  </si>
  <si>
    <t>±2,689</t>
  </si>
  <si>
    <t>±2,243</t>
  </si>
  <si>
    <t>±3,441</t>
  </si>
  <si>
    <t>±2,323</t>
  </si>
  <si>
    <t>±3,703</t>
  </si>
  <si>
    <t>±2,434</t>
  </si>
  <si>
    <t>±1,296</t>
  </si>
  <si>
    <t>±2,013</t>
  </si>
  <si>
    <t>±2,229</t>
  </si>
  <si>
    <t>±1,481</t>
  </si>
  <si>
    <t>±3,027</t>
  </si>
  <si>
    <t>±2,188</t>
  </si>
  <si>
    <t>±1,683</t>
  </si>
  <si>
    <t>±2,326</t>
  </si>
  <si>
    <t>±5,494</t>
  </si>
  <si>
    <t>±2,368</t>
  </si>
  <si>
    <t>±2,786</t>
  </si>
  <si>
    <t>±1,623</t>
  </si>
  <si>
    <t>±3,348</t>
  </si>
  <si>
    <t>±3,607</t>
  </si>
  <si>
    <t>±2,898</t>
  </si>
  <si>
    <t>±1,515</t>
  </si>
  <si>
    <t>±810</t>
  </si>
  <si>
    <t>±6,921</t>
  </si>
  <si>
    <t>±2,942</t>
  </si>
  <si>
    <t>±1,548</t>
  </si>
  <si>
    <t>±1,787</t>
  </si>
  <si>
    <t>±2,764</t>
  </si>
  <si>
    <t>±965</t>
  </si>
  <si>
    <t>±4,242</t>
  </si>
  <si>
    <t>±2,035</t>
  </si>
  <si>
    <t>±2,378</t>
  </si>
  <si>
    <t>±1,461</t>
  </si>
  <si>
    <t>±2,238</t>
  </si>
  <si>
    <t>±1,747</t>
  </si>
  <si>
    <t>±2,657</t>
  </si>
  <si>
    <t>±2,534</t>
  </si>
  <si>
    <t>±921</t>
  </si>
  <si>
    <t>±5,624</t>
  </si>
  <si>
    <t>±2,156</t>
  </si>
  <si>
    <t>±1,189</t>
  </si>
  <si>
    <t>±5,190</t>
  </si>
  <si>
    <t>FAMILY INCOME BY FAMILY SIZE</t>
  </si>
  <si>
    <t>    2-person families</t>
  </si>
  <si>
    <t>±2,609</t>
  </si>
  <si>
    <t>±6,104</t>
  </si>
  <si>
    <t>±698</t>
  </si>
  <si>
    <t>±947</t>
  </si>
  <si>
    <t>±14,962</t>
  </si>
  <si>
    <t>±5,704</t>
  </si>
  <si>
    <t>±856</t>
  </si>
  <si>
    <t>±1,047</t>
  </si>
  <si>
    <t>±2,526</t>
  </si>
  <si>
    <t>±2,090</t>
  </si>
  <si>
    <t>±1.2</t>
  </si>
  <si>
    <t>±5,939</t>
  </si>
  <si>
    <t>±13,352</t>
  </si>
  <si>
    <t>±8,467</t>
  </si>
  <si>
    <t>±740</t>
  </si>
  <si>
    <t>±2,117</t>
  </si>
  <si>
    <t>±1,113</t>
  </si>
  <si>
    <t>±8,337</t>
  </si>
  <si>
    <t>±5,623</t>
  </si>
  <si>
    <t>±604</t>
  </si>
  <si>
    <t>±3,068</t>
  </si>
  <si>
    <t>±668</t>
  </si>
  <si>
    <t>±791</t>
  </si>
  <si>
    <t>±3,818</t>
  </si>
  <si>
    <t>±4,901</t>
  </si>
  <si>
    <t>±873</t>
  </si>
  <si>
    <t>±2,700</t>
  </si>
  <si>
    <t>±1,399</t>
  </si>
  <si>
    <t>±5,412</t>
  </si>
  <si>
    <t>±1,008</t>
  </si>
  <si>
    <t>±5,460</t>
  </si>
  <si>
    <t>±4,585</t>
  </si>
  <si>
    <t>±4,737</t>
  </si>
  <si>
    <t>±1,020</t>
  </si>
  <si>
    <t>±5,306</t>
  </si>
  <si>
    <t>±2,089</t>
  </si>
  <si>
    <t>±4,005</t>
  </si>
  <si>
    <t>±2,816</t>
  </si>
  <si>
    <t>±1,819</t>
  </si>
  <si>
    <t>±5,605</t>
  </si>
  <si>
    <t>±803</t>
  </si>
  <si>
    <t>±4,071</t>
  </si>
  <si>
    <t>±1,358</t>
  </si>
  <si>
    <t>±10,048</t>
  </si>
  <si>
    <t>±7,540</t>
  </si>
  <si>
    <t>±1,678</t>
  </si>
  <si>
    <t>±6,943</t>
  </si>
  <si>
    <t>±520</t>
  </si>
  <si>
    <t>±4,045</t>
  </si>
  <si>
    <t>±3,823</t>
  </si>
  <si>
    <t>±767</t>
  </si>
  <si>
    <t>±9,553</t>
  </si>
  <si>
    <t>±2,223</t>
  </si>
  <si>
    <t>±1,733</t>
  </si>
  <si>
    <t>±5,572</t>
  </si>
  <si>
    <t>±642</t>
  </si>
  <si>
    <t>±1,855</t>
  </si>
  <si>
    <t>±1,434</t>
  </si>
  <si>
    <t>±6,143</t>
  </si>
  <si>
    <t>±14,166</t>
  </si>
  <si>
    <t>±439</t>
  </si>
  <si>
    <t>±3,539</t>
  </si>
  <si>
    <t>±1,427</t>
  </si>
  <si>
    <t>±7,245</t>
  </si>
  <si>
    <t>±6,516</t>
  </si>
  <si>
    <t>±786</t>
  </si>
  <si>
    <t>±4,859</t>
  </si>
  <si>
    <t>±679</t>
  </si>
  <si>
    <t>±1,670</t>
  </si>
  <si>
    <t>±2,301</t>
  </si>
  <si>
    <t>    3-person families</t>
  </si>
  <si>
    <t>±4,723</t>
  </si>
  <si>
    <t>±1,206</t>
  </si>
  <si>
    <t>±1,191</t>
  </si>
  <si>
    <t>±5,489</t>
  </si>
  <si>
    <t>±4,924</t>
  </si>
  <si>
    <t>±1,344</t>
  </si>
  <si>
    <t>±3,134</t>
  </si>
  <si>
    <t>±1,439</t>
  </si>
  <si>
    <t>±16,437</t>
  </si>
  <si>
    <t>±4,299</t>
  </si>
  <si>
    <t>±3,467</t>
  </si>
  <si>
    <t>±1,973</t>
  </si>
  <si>
    <t>±4,346</t>
  </si>
  <si>
    <t>±1,311</t>
  </si>
  <si>
    <t>±9,694</t>
  </si>
  <si>
    <t>±12,485</t>
  </si>
  <si>
    <t>±8,405</t>
  </si>
  <si>
    <t>±2,106</t>
  </si>
  <si>
    <t>±2,802</t>
  </si>
  <si>
    <t>±2,602</t>
  </si>
  <si>
    <t>±2,513</t>
  </si>
  <si>
    <t>±6,383</t>
  </si>
  <si>
    <t>±1,041</t>
  </si>
  <si>
    <t>±5,591</t>
  </si>
  <si>
    <t>±1,242</t>
  </si>
  <si>
    <t>±1,698</t>
  </si>
  <si>
    <t>±2,008</t>
  </si>
  <si>
    <t>±3,950</t>
  </si>
  <si>
    <t>±5,015</t>
  </si>
  <si>
    <t>±2,207</t>
  </si>
  <si>
    <t>±3,000</t>
  </si>
  <si>
    <t>±4,933</t>
  </si>
  <si>
    <t>±4,556</t>
  </si>
  <si>
    <t>±6,276</t>
  </si>
  <si>
    <t>±3,328</t>
  </si>
  <si>
    <t>±1,342</t>
  </si>
  <si>
    <t>±4,065</t>
  </si>
  <si>
    <t>±2,173</t>
  </si>
  <si>
    <t>±4,396</t>
  </si>
  <si>
    <t>±1,235</t>
  </si>
  <si>
    <t>±2,209</t>
  </si>
  <si>
    <t>±3,313</t>
  </si>
  <si>
    <t>±1,485</t>
  </si>
  <si>
    <t>±2,081</t>
  </si>
  <si>
    <t>±2,693</t>
  </si>
  <si>
    <t>±6,617</t>
  </si>
  <si>
    <t>±2,567</t>
  </si>
  <si>
    <t>±2,053</t>
  </si>
  <si>
    <t>±9,974</t>
  </si>
  <si>
    <t>±7,829</t>
  </si>
  <si>
    <t>±1,391</t>
  </si>
  <si>
    <t>±3,165</t>
  </si>
  <si>
    <t>±7,050</t>
  </si>
  <si>
    <t>±3,305</t>
  </si>
  <si>
    <t>±1,115</t>
  </si>
  <si>
    <t>±4,204</t>
  </si>
  <si>
    <t>±6,883</t>
  </si>
  <si>
    <t>±927</t>
  </si>
  <si>
    <t>±2,283</t>
  </si>
  <si>
    <t>±5,228</t>
  </si>
  <si>
    <t>±4,880</t>
  </si>
  <si>
    <t>±1,323</t>
  </si>
  <si>
    <t>±2,036</t>
  </si>
  <si>
    <t>±6,153</t>
  </si>
  <si>
    <t>±1,054</t>
  </si>
  <si>
    <t>±14,579</t>
  </si>
  <si>
    <t>±1,430</t>
  </si>
  <si>
    <t>±2,633</t>
  </si>
  <si>
    <t>±5,656</t>
  </si>
  <si>
    <t>±1,440</t>
  </si>
  <si>
    <t>±5,527</t>
  </si>
  <si>
    <t>±2,047</t>
  </si>
  <si>
    <t>±3,456</t>
  </si>
  <si>
    <t>±1,285</t>
  </si>
  <si>
    <t>±3,763</t>
  </si>
  <si>
    <t>±758</t>
  </si>
  <si>
    <t>    4-person families</t>
  </si>
  <si>
    <t>±4,028</t>
  </si>
  <si>
    <t>±4,972</t>
  </si>
  <si>
    <t>±1,465</t>
  </si>
  <si>
    <t>±2,766</t>
  </si>
  <si>
    <t>±1,812</t>
  </si>
  <si>
    <t>±14,731</t>
  </si>
  <si>
    <t>±902</t>
  </si>
  <si>
    <t>±4,329</t>
  </si>
  <si>
    <t>±3,217</t>
  </si>
  <si>
    <t>±3,617</t>
  </si>
  <si>
    <t>±1,753</t>
  </si>
  <si>
    <t>±4,366</t>
  </si>
  <si>
    <t>±23,607</t>
  </si>
  <si>
    <t>±10,902</t>
  </si>
  <si>
    <t>±7,218</t>
  </si>
  <si>
    <t>±3,122</t>
  </si>
  <si>
    <t>±6,099</t>
  </si>
  <si>
    <t>±1,736</t>
  </si>
  <si>
    <t>±2,683</t>
  </si>
  <si>
    <t>±3,660</t>
  </si>
  <si>
    <t>±1,550</t>
  </si>
  <si>
    <t>±4,043</t>
  </si>
  <si>
    <t>±1,860</t>
  </si>
  <si>
    <t>±2,496</t>
  </si>
  <si>
    <t>±3,805</t>
  </si>
  <si>
    <t>±1,581</t>
  </si>
  <si>
    <t>±4,970</t>
  </si>
  <si>
    <t>±1,644</t>
  </si>
  <si>
    <t>±1,129</t>
  </si>
  <si>
    <t>±3,335</t>
  </si>
  <si>
    <t>±1,608</t>
  </si>
  <si>
    <t>±2,852</t>
  </si>
  <si>
    <t>±4,311</t>
  </si>
  <si>
    <t>±1,433</t>
  </si>
  <si>
    <t>±3,519</t>
  </si>
  <si>
    <t>±3,073</t>
  </si>
  <si>
    <t>±1,983</t>
  </si>
  <si>
    <t>±1,785</t>
  </si>
  <si>
    <t>±3,104</t>
  </si>
  <si>
    <t>±4,833</t>
  </si>
  <si>
    <t>±2,707</t>
  </si>
  <si>
    <t>±4,617</t>
  </si>
  <si>
    <t>±7,494</t>
  </si>
  <si>
    <t>±1,263</t>
  </si>
  <si>
    <t>±6,727</t>
  </si>
  <si>
    <t>±1,328</t>
  </si>
  <si>
    <t>±1,205</t>
  </si>
  <si>
    <t>±5,843</t>
  </si>
  <si>
    <t>±1,615</t>
  </si>
  <si>
    <t>±3,282</t>
  </si>
  <si>
    <t>±2,177</t>
  </si>
  <si>
    <t>±7,254</t>
  </si>
  <si>
    <t>±1,061</t>
  </si>
  <si>
    <t>±1,859</t>
  </si>
  <si>
    <t>±3,993</t>
  </si>
  <si>
    <t>±4,271</t>
  </si>
  <si>
    <t>±1,837</t>
  </si>
  <si>
    <t>±3,756</t>
  </si>
  <si>
    <t>±5,006</t>
  </si>
  <si>
    <t>±1,390</t>
  </si>
  <si>
    <t>±13,253</t>
  </si>
  <si>
    <t>±3,061</t>
  </si>
  <si>
    <t>±1,524</t>
  </si>
  <si>
    <t>±4,115</t>
  </si>
  <si>
    <t>±6,145</t>
  </si>
  <si>
    <t>±4,800</t>
  </si>
  <si>
    <t>±1,442</t>
  </si>
  <si>
    <t>±2,240</t>
  </si>
  <si>
    <t>±1,969</t>
  </si>
  <si>
    <t>±3,591</t>
  </si>
  <si>
    <t>±1,425</t>
  </si>
  <si>
    <t>±1,114</t>
  </si>
  <si>
    <t>±3,808</t>
  </si>
  <si>
    <t>±2,968</t>
  </si>
  <si>
    <t>    5-person families</t>
  </si>
  <si>
    <t>±2,552</t>
  </si>
  <si>
    <t>±2,380</t>
  </si>
  <si>
    <t>±852</t>
  </si>
  <si>
    <t>±6,568</t>
  </si>
  <si>
    <t>±3,120</t>
  </si>
  <si>
    <t>±2,120</t>
  </si>
  <si>
    <t>±7,774</t>
  </si>
  <si>
    <t>±1,133</t>
  </si>
  <si>
    <t>±2,455</t>
  </si>
  <si>
    <t>±2,894</t>
  </si>
  <si>
    <t>±2,181</t>
  </si>
  <si>
    <t>±4,445</t>
  </si>
  <si>
    <t>±8,547</t>
  </si>
  <si>
    <t>±33,510</t>
  </si>
  <si>
    <t>±5,470</t>
  </si>
  <si>
    <t>±4,297</t>
  </si>
  <si>
    <t>±2,311</t>
  </si>
  <si>
    <t>±5,159</t>
  </si>
  <si>
    <t>±2,866</t>
  </si>
  <si>
    <t>±4,096</t>
  </si>
  <si>
    <t>±1,508</t>
  </si>
  <si>
    <t>±2,074</t>
  </si>
  <si>
    <t>±1,927</t>
  </si>
  <si>
    <t>±2,253</t>
  </si>
  <si>
    <t>±3,036</t>
  </si>
  <si>
    <t>±5,498</t>
  </si>
  <si>
    <t>±3,119</t>
  </si>
  <si>
    <t>±2,998</t>
  </si>
  <si>
    <t>±3,135</t>
  </si>
  <si>
    <t>±3,881</t>
  </si>
  <si>
    <t>±1,890</t>
  </si>
  <si>
    <t>±1,872</t>
  </si>
  <si>
    <t>±3,109</t>
  </si>
  <si>
    <t>±932</t>
  </si>
  <si>
    <t>±5,604</t>
  </si>
  <si>
    <t>±2,163</t>
  </si>
  <si>
    <t>±3,145</t>
  </si>
  <si>
    <t>±4,740</t>
  </si>
  <si>
    <t>±3,687</t>
  </si>
  <si>
    <t>±1,684</t>
  </si>
  <si>
    <t>±5,487</t>
  </si>
  <si>
    <t>±1,575</t>
  </si>
  <si>
    <t>±3,381</t>
  </si>
  <si>
    <t>±2,332</t>
  </si>
  <si>
    <t>±940</t>
  </si>
  <si>
    <t>±4,715</t>
  </si>
  <si>
    <t>±3,395</t>
  </si>
  <si>
    <t>±1,378</t>
  </si>
  <si>
    <t>±1,850</t>
  </si>
  <si>
    <t>±1,922</t>
  </si>
  <si>
    <t>±3,668</t>
  </si>
  <si>
    <t>±5,011</t>
  </si>
  <si>
    <t>±2,452</t>
  </si>
  <si>
    <t>±2,876</t>
  </si>
  <si>
    <t>±4,474</t>
  </si>
  <si>
    <t>±1,527</t>
  </si>
  <si>
    <t>±7,967</t>
  </si>
  <si>
    <t>±1,277</t>
  </si>
  <si>
    <t>±1,899</t>
  </si>
  <si>
    <t>±1,839</t>
  </si>
  <si>
    <t>±8,135</t>
  </si>
  <si>
    <t>±3,299</t>
  </si>
  <si>
    <t>±2,299</t>
  </si>
  <si>
    <t>±5,149</t>
  </si>
  <si>
    <t>±5,993</t>
  </si>
  <si>
    <t>    6-person families</t>
  </si>
  <si>
    <t>±1,503</t>
  </si>
  <si>
    <t>±6,034</t>
  </si>
  <si>
    <t>±567</t>
  </si>
  <si>
    <t>±6,348</t>
  </si>
  <si>
    <t>±1,951</t>
  </si>
  <si>
    <t>±3,166</t>
  </si>
  <si>
    <t>±5,533</t>
  </si>
  <si>
    <t>±2,829</t>
  </si>
  <si>
    <t>±953</t>
  </si>
  <si>
    <t>±11,253</t>
  </si>
  <si>
    <t>±9,583</t>
  </si>
  <si>
    <t>±551</t>
  </si>
  <si>
    <t>±32,778</t>
  </si>
  <si>
    <t>±3,717</t>
  </si>
  <si>
    <t>±2,211</t>
  </si>
  <si>
    <t>±2,681</t>
  </si>
  <si>
    <t>±3,846</t>
  </si>
  <si>
    <t>±6,849</t>
  </si>
  <si>
    <t>±5,823</t>
  </si>
  <si>
    <t>±2,617</t>
  </si>
  <si>
    <t>±2,819</t>
  </si>
  <si>
    <t>±1,674</t>
  </si>
  <si>
    <t>±2,798</t>
  </si>
  <si>
    <t>±4,869</t>
  </si>
  <si>
    <t>±1,146</t>
  </si>
  <si>
    <t>±3,006</t>
  </si>
  <si>
    <t>±4,003</t>
  </si>
  <si>
    <t>±1,596</t>
  </si>
  <si>
    <t>±2,367</t>
  </si>
  <si>
    <t>±552</t>
  </si>
  <si>
    <t>±9,314</t>
  </si>
  <si>
    <t>±1,945</t>
  </si>
  <si>
    <t>±3,856</t>
  </si>
  <si>
    <t>±5,202</t>
  </si>
  <si>
    <t>±2,149</t>
  </si>
  <si>
    <t>±2,904</t>
  </si>
  <si>
    <t>±1,421</t>
  </si>
  <si>
    <t>±5,102</t>
  </si>
  <si>
    <t>±1,155</t>
  </si>
  <si>
    <t>±1,501</t>
  </si>
  <si>
    <t>±3,426</t>
  </si>
  <si>
    <t>±7,433</t>
  </si>
  <si>
    <t>±851</t>
  </si>
  <si>
    <t>±5,269</t>
  </si>
  <si>
    <t>±1,307</t>
  </si>
  <si>
    <t>±5,066</t>
  </si>
  <si>
    <t>±10,498</t>
  </si>
  <si>
    <t>±2,386</t>
  </si>
  <si>
    <t>±8,778</t>
  </si>
  <si>
    <t>±3,690</t>
  </si>
  <si>
    <t>±2,883</t>
  </si>
  <si>
    <t>±2,290</t>
  </si>
  <si>
    <t>±2,590</t>
  </si>
  <si>
    <t>±16,642</t>
  </si>
  <si>
    <t>±2,818</t>
  </si>
  <si>
    <t>±1,132</t>
  </si>
  <si>
    <t>±3,179</t>
  </si>
  <si>
    <t>±1,393</t>
  </si>
  <si>
    <t>±3,911</t>
  </si>
  <si>
    <t>±631</t>
  </si>
  <si>
    <t>±13,840</t>
  </si>
  <si>
    <t>±3,864</t>
  </si>
  <si>
    <t>±540</t>
  </si>
  <si>
    <t>±7,555</t>
  </si>
  <si>
    <t>±6,083</t>
  </si>
  <si>
    <t>±1,694</t>
  </si>
  <si>
    <t>±2,010</t>
  </si>
  <si>
    <t>±2,989</t>
  </si>
  <si>
    <t>±306</t>
  </si>
  <si>
    <t>±10,328</t>
  </si>
  <si>
    <t>±3,853</t>
  </si>
  <si>
    <t>±2,017</t>
  </si>
  <si>
    <t>±3,815</t>
  </si>
  <si>
    <t>±5,081</t>
  </si>
  <si>
    <t>±1,351</t>
  </si>
  <si>
    <t>±2,129</t>
  </si>
  <si>
    <t>±10,315</t>
  </si>
  <si>
    <t>    7-or-more person families</t>
  </si>
  <si>
    <t>±3,219</t>
  </si>
  <si>
    <t>±5,502</t>
  </si>
  <si>
    <t>±2,056</t>
  </si>
  <si>
    <t>±4,216</t>
  </si>
  <si>
    <t>±914</t>
  </si>
  <si>
    <t>±8,867</t>
  </si>
  <si>
    <t>±4,699</t>
  </si>
  <si>
    <t>±1,375</t>
  </si>
  <si>
    <t>±5,255</t>
  </si>
  <si>
    <t>±12,414</t>
  </si>
  <si>
    <t>±14,990</t>
  </si>
  <si>
    <t>±325</t>
  </si>
  <si>
    <t>±52,355</t>
  </si>
  <si>
    <t>±2,433</t>
  </si>
  <si>
    <t>±4,613</t>
  </si>
  <si>
    <t>±923</t>
  </si>
  <si>
    <t>±8,689</t>
  </si>
  <si>
    <t>±5,442</t>
  </si>
  <si>
    <t>±3,495</t>
  </si>
  <si>
    <t>±4,735</t>
  </si>
  <si>
    <t>±795</t>
  </si>
  <si>
    <t>±2,623</t>
  </si>
  <si>
    <t>±938</t>
  </si>
  <si>
    <t>±7,156</t>
  </si>
  <si>
    <t>±6,075</t>
  </si>
  <si>
    <t>±8,889</t>
  </si>
  <si>
    <t>±328</t>
  </si>
  <si>
    <t>±7,424</t>
  </si>
  <si>
    <t>±8,436</t>
  </si>
  <si>
    <t>±1,352</t>
  </si>
  <si>
    <t>±6,231</t>
  </si>
  <si>
    <t>±1,281</t>
  </si>
  <si>
    <t>±4,398</t>
  </si>
  <si>
    <t>±369</t>
  </si>
  <si>
    <t>±11,477</t>
  </si>
  <si>
    <t>±4,199</t>
  </si>
  <si>
    <t>±6,363</t>
  </si>
  <si>
    <t>±405</t>
  </si>
  <si>
    <t>±9,679</t>
  </si>
  <si>
    <t>±1,668</t>
  </si>
  <si>
    <t>±828</t>
  </si>
  <si>
    <t>±5,934</t>
  </si>
  <si>
    <t>±2,780</t>
  </si>
  <si>
    <t>±3,357</t>
  </si>
  <si>
    <t>±1,714</t>
  </si>
  <si>
    <t>±3,807</t>
  </si>
  <si>
    <t>±19,736</t>
  </si>
  <si>
    <t>±1,715</t>
  </si>
  <si>
    <t>±5,124</t>
  </si>
  <si>
    <t>±6,980</t>
  </si>
  <si>
    <t>±1,847</t>
  </si>
  <si>
    <t>±4,247</t>
  </si>
  <si>
    <t>±375</t>
  </si>
  <si>
    <t>±35,783</t>
  </si>
  <si>
    <t>±5,587</t>
  </si>
  <si>
    <t>±4,415</t>
  </si>
  <si>
    <t>±4,219</t>
  </si>
  <si>
    <t>±2,585</t>
  </si>
  <si>
    <t>±4,951</t>
  </si>
  <si>
    <t>±21,427</t>
  </si>
  <si>
    <t>±1,324</t>
  </si>
  <si>
    <t>±4,722</t>
  </si>
  <si>
    <t>±1,791</t>
  </si>
  <si>
    <t>±5,479</t>
  </si>
  <si>
    <t>±8,307</t>
  </si>
  <si>
    <t>±398</t>
  </si>
  <si>
    <t>±22,801</t>
  </si>
  <si>
    <t>±506</t>
  </si>
  <si>
    <t>±11,217</t>
  </si>
  <si>
    <t>FAMILY INCOME BY NUMBER OF EARNERS</t>
  </si>
  <si>
    <t>    No earners</t>
  </si>
  <si>
    <t>±3,384</t>
  </si>
  <si>
    <t>±3,410</t>
  </si>
  <si>
    <t>±4,049</t>
  </si>
  <si>
    <t>±2,642</t>
  </si>
  <si>
    <t>±7,844</t>
  </si>
  <si>
    <t>±2,400</t>
  </si>
  <si>
    <t>±2,503</t>
  </si>
  <si>
    <t>±1,367</t>
  </si>
  <si>
    <t>±1,752</t>
  </si>
  <si>
    <t>±1,090</t>
  </si>
  <si>
    <t>±683</t>
  </si>
  <si>
    <t>±5,078</t>
  </si>
  <si>
    <t>±1,309</t>
  </si>
  <si>
    <t>±3,562</t>
  </si>
  <si>
    <t>±1,989</t>
  </si>
  <si>
    <t>±1,449</t>
  </si>
  <si>
    <t>±2,169</t>
  </si>
  <si>
    <t>±3,268</t>
  </si>
  <si>
    <t>±747</t>
  </si>
  <si>
    <t>±3,056</t>
  </si>
  <si>
    <t>±1,325</t>
  </si>
  <si>
    <t>±2,955</t>
  </si>
  <si>
    <t>±3,811</t>
  </si>
  <si>
    <t>±2,201</t>
  </si>
  <si>
    <t>±1,570</t>
  </si>
  <si>
    <t>±1,979</t>
  </si>
  <si>
    <t>±3,710</t>
  </si>
  <si>
    <t>±1,961</t>
  </si>
  <si>
    <t>±650</t>
  </si>
  <si>
    <t>±4,589</t>
  </si>
  <si>
    <t>±535</t>
  </si>
  <si>
    <t>±2,448</t>
  </si>
  <si>
    <t>±1,107</t>
  </si>
  <si>
    <t>±461</t>
  </si>
  <si>
    <t>±1,253</t>
  </si>
  <si>
    <t>±3,363</t>
  </si>
  <si>
    <t>±7,261</t>
  </si>
  <si>
    <t>±1,043</t>
  </si>
  <si>
    <t>±3,433</t>
  </si>
  <si>
    <t>±1,856</t>
  </si>
  <si>
    <t>±2,717</t>
  </si>
  <si>
    <t>±783</t>
  </si>
  <si>
    <t>±264</t>
  </si>
  <si>
    <t>    1 earner</t>
  </si>
  <si>
    <t>±5,044</t>
  </si>
  <si>
    <t>±1,558</t>
  </si>
  <si>
    <t>±2,214</t>
  </si>
  <si>
    <t>±5,681</t>
  </si>
  <si>
    <t>±3,672</t>
  </si>
  <si>
    <t>±13,653</t>
  </si>
  <si>
    <t>±489</t>
  </si>
  <si>
    <t>±4,401</t>
  </si>
  <si>
    <t>±4,298</t>
  </si>
  <si>
    <t>±1,257</t>
  </si>
  <si>
    <t>±2,508</t>
  </si>
  <si>
    <t>±2,321</t>
  </si>
  <si>
    <t>±1,809</t>
  </si>
  <si>
    <t>±6,228</t>
  </si>
  <si>
    <t>±11,930</t>
  </si>
  <si>
    <t>±8,166</t>
  </si>
  <si>
    <t>±1,987</t>
  </si>
  <si>
    <t>±1,329</t>
  </si>
  <si>
    <t>±7,361</t>
  </si>
  <si>
    <t>±496</t>
  </si>
  <si>
    <t>±3,257</t>
  </si>
  <si>
    <t>±2,734</t>
  </si>
  <si>
    <t>±1,031</t>
  </si>
  <si>
    <t>±3,721</t>
  </si>
  <si>
    <t>±4,499</t>
  </si>
  <si>
    <t>±1,292</t>
  </si>
  <si>
    <t>±1,134</t>
  </si>
  <si>
    <t>±5,434</t>
  </si>
  <si>
    <t>±1,174</t>
  </si>
  <si>
    <t>±6,025</t>
  </si>
  <si>
    <t>±4,197</t>
  </si>
  <si>
    <t>±682</t>
  </si>
  <si>
    <t>±3,962</t>
  </si>
  <si>
    <t>±894</t>
  </si>
  <si>
    <t>±5,062</t>
  </si>
  <si>
    <t>±1,649</t>
  </si>
  <si>
    <t>±1,144</t>
  </si>
  <si>
    <t>±6,063</t>
  </si>
  <si>
    <t>±871</t>
  </si>
  <si>
    <t>±3,368</t>
  </si>
  <si>
    <t>±8,121</t>
  </si>
  <si>
    <t>±7,694</t>
  </si>
  <si>
    <t>±3,543</t>
  </si>
  <si>
    <t>±599</t>
  </si>
  <si>
    <t>±4,011</t>
  </si>
  <si>
    <t>±7,065</t>
  </si>
  <si>
    <t>±2,162</t>
  </si>
  <si>
    <t>±5,865</t>
  </si>
  <si>
    <t>±12,576</t>
  </si>
  <si>
    <t>±5,725</t>
  </si>
  <si>
    <t>±6,646</t>
  </si>
  <si>
    <t>±3,284</t>
  </si>
  <si>
    <t>±433</t>
  </si>
  <si>
    <t>    2 earners</t>
  </si>
  <si>
    <t>±861</t>
  </si>
  <si>
    <t>±3,150</t>
  </si>
  <si>
    <t>±7,069</t>
  </si>
  <si>
    <t>±891</t>
  </si>
  <si>
    <t>±4,131</t>
  </si>
  <si>
    <t>±20,315</t>
  </si>
  <si>
    <t>±6,229</t>
  </si>
  <si>
    <t>±5,071</t>
  </si>
  <si>
    <t>±2,477</t>
  </si>
  <si>
    <t>±2,885</t>
  </si>
  <si>
    <t>±7,190</t>
  </si>
  <si>
    <t>±17,760</t>
  </si>
  <si>
    <t>±10,677</t>
  </si>
  <si>
    <t>±2,651</t>
  </si>
  <si>
    <t>±1,800</t>
  </si>
  <si>
    <t>±2,963</t>
  </si>
  <si>
    <t>±1,613</t>
  </si>
  <si>
    <t>±9,654</t>
  </si>
  <si>
    <t>±6,393</t>
  </si>
  <si>
    <t>±4,512</t>
  </si>
  <si>
    <t>±3,828</t>
  </si>
  <si>
    <t>±4,725</t>
  </si>
  <si>
    <t>±6,272</t>
  </si>
  <si>
    <t>±2,397</t>
  </si>
  <si>
    <t>±1,498</t>
  </si>
  <si>
    <t>±6,959</t>
  </si>
  <si>
    <t>±7,862</t>
  </si>
  <si>
    <t>±5,659</t>
  </si>
  <si>
    <t>±4,832</t>
  </si>
  <si>
    <t>±6,607</t>
  </si>
  <si>
    <t>±2,200</t>
  </si>
  <si>
    <t>±1,082</t>
  </si>
  <si>
    <t>±1,479</t>
  </si>
  <si>
    <t>±7,185</t>
  </si>
  <si>
    <t>±3,182</t>
  </si>
  <si>
    <t>±2,124</t>
  </si>
  <si>
    <t>±13,706</t>
  </si>
  <si>
    <t>±9,890</t>
  </si>
  <si>
    <t>±1,487</t>
  </si>
  <si>
    <t>±9,209</t>
  </si>
  <si>
    <t>±818</t>
  </si>
  <si>
    <t>±4,884</t>
  </si>
  <si>
    <t>±10,658</t>
  </si>
  <si>
    <t>±2,699</t>
  </si>
  <si>
    <t>±2,396</t>
  </si>
  <si>
    <t>±6,876</t>
  </si>
  <si>
    <t>±922</t>
  </si>
  <si>
    <t>±1,764</t>
  </si>
  <si>
    <t>±1,259</t>
  </si>
  <si>
    <t>±7,307</t>
  </si>
  <si>
    <t>±18,657</t>
  </si>
  <si>
    <t>±4,397</t>
  </si>
  <si>
    <t>±1,019</t>
  </si>
  <si>
    <t>±2,057</t>
  </si>
  <si>
    <t>±7,777</t>
  </si>
  <si>
    <t>±7,317</t>
  </si>
  <si>
    <t>±1,053</t>
  </si>
  <si>
    <t>±2,950</t>
  </si>
  <si>
    <t>±1,946</t>
  </si>
  <si>
    <t>±2,933</t>
  </si>
  <si>
    <t>±825</t>
  </si>
  <si>
    <t>    3 or more earners</t>
  </si>
  <si>
    <t>±2,450</t>
  </si>
  <si>
    <t>±2,222</t>
  </si>
  <si>
    <t>±5,618</t>
  </si>
  <si>
    <t>±1,495</t>
  </si>
  <si>
    <t>±2,404</t>
  </si>
  <si>
    <t>±8,018</t>
  </si>
  <si>
    <t>±3,051</t>
  </si>
  <si>
    <t>±5,769</t>
  </si>
  <si>
    <t>±22,994</t>
  </si>
  <si>
    <t>±1,171</t>
  </si>
  <si>
    <t>±4,437</t>
  </si>
  <si>
    <t>±1,412</t>
  </si>
  <si>
    <t>±4,038</t>
  </si>
  <si>
    <t>±2,012</t>
  </si>
  <si>
    <t>±2,004</t>
  </si>
  <si>
    <t>±4,685</t>
  </si>
  <si>
    <t>±3,161</t>
  </si>
  <si>
    <t>±1,224</t>
  </si>
  <si>
    <t>±2,015</t>
  </si>
  <si>
    <t>±1,934</t>
  </si>
  <si>
    <t>±2,565</t>
  </si>
  <si>
    <t>±1,396</t>
  </si>
  <si>
    <t>±3,380</t>
  </si>
  <si>
    <t>±3,800</t>
  </si>
  <si>
    <t>±2,182</t>
  </si>
  <si>
    <t>±2,922</t>
  </si>
  <si>
    <t>±1,968</t>
  </si>
  <si>
    <t>±2,849</t>
  </si>
  <si>
    <t>±1,038</t>
  </si>
  <si>
    <t>±3,990</t>
  </si>
  <si>
    <t>±2,742</t>
  </si>
  <si>
    <t>±2,212</t>
  </si>
  <si>
    <t>±1,634</t>
  </si>
  <si>
    <t>±3,618</t>
  </si>
  <si>
    <t>±6,110</t>
  </si>
  <si>
    <t>±3,916</t>
  </si>
  <si>
    <t>±2,145</t>
  </si>
  <si>
    <t>±2,147</t>
  </si>
  <si>
    <t>±1,947</t>
  </si>
  <si>
    <t>±5,007</t>
  </si>
  <si>
    <t>±1,437</t>
  </si>
  <si>
    <t>±4,837</t>
  </si>
  <si>
    <t>±2,884</t>
  </si>
  <si>
    <t>±4,296</t>
  </si>
  <si>
    <t>±3,534</t>
  </si>
  <si>
    <t>±1,573</t>
  </si>
  <si>
    <t>±8,333</t>
  </si>
  <si>
    <t>±1,778</t>
  </si>
  <si>
    <t>±3,903</t>
  </si>
  <si>
    <t>±1,653</t>
  </si>
  <si>
    <t>±3,442</t>
  </si>
  <si>
    <t>±2,746</t>
  </si>
  <si>
    <t>±7,628</t>
  </si>
  <si>
    <t>NONFAMILY HOUSEHOLDS</t>
  </si>
  <si>
    <t>    Nonfamily households</t>
  </si>
  <si>
    <t>±5,474</t>
  </si>
  <si>
    <t>±425</t>
  </si>
  <si>
    <t>±1,815</t>
  </si>
  <si>
    <t>±1,631</t>
  </si>
  <si>
    <t>±7,285</t>
  </si>
  <si>
    <t>±4,126</t>
  </si>
  <si>
    <t>±14,389</t>
  </si>
  <si>
    <t>±4,177</t>
  </si>
  <si>
    <t>±928</t>
  </si>
  <si>
    <t>±2,741</t>
  </si>
  <si>
    <t>±1,147</t>
  </si>
  <si>
    <t>±1,978</t>
  </si>
  <si>
    <t>±12,827</t>
  </si>
  <si>
    <t>±273</t>
  </si>
  <si>
    <t>±8,485</t>
  </si>
  <si>
    <t>±1,280</t>
  </si>
  <si>
    <t>±7,850</t>
  </si>
  <si>
    <t>±5,777</t>
  </si>
  <si>
    <t>±3,913</t>
  </si>
  <si>
    <t>±498</t>
  </si>
  <si>
    <t>±3,720</t>
  </si>
  <si>
    <t>±502</t>
  </si>
  <si>
    <t>±4,701</t>
  </si>
  <si>
    <t>±411</t>
  </si>
  <si>
    <t>±6,835</t>
  </si>
  <si>
    <t>±5,382</t>
  </si>
  <si>
    <t>±6,837</t>
  </si>
  <si>
    <t>±7,387</t>
  </si>
  <si>
    <t>±253</t>
  </si>
  <si>
    <t>±5,123</t>
  </si>
  <si>
    <t>±4,854</t>
  </si>
  <si>
    <t>±5,969</t>
  </si>
  <si>
    <t>±302</t>
  </si>
  <si>
    <t>±2,583</t>
  </si>
  <si>
    <t>±4,785</t>
  </si>
  <si>
    <t>±724</t>
  </si>
  <si>
    <t>±7,122</t>
  </si>
  <si>
    <t>±3,595</t>
  </si>
  <si>
    <t>±11,447</t>
  </si>
  <si>
    <t>±9,324</t>
  </si>
  <si>
    <t>±330</t>
  </si>
  <si>
    <t>±2,459</t>
  </si>
  <si>
    <t>±7,627</t>
  </si>
  <si>
    <t>±3,949</t>
  </si>
  <si>
    <t>±593</t>
  </si>
  <si>
    <t>±8,541</t>
  </si>
  <si>
    <t>±2,640</t>
  </si>
  <si>
    <t>±5,685</t>
  </si>
  <si>
    <t>±7,439</t>
  </si>
  <si>
    <t>±304</t>
  </si>
  <si>
    <t>±14,511</t>
  </si>
  <si>
    <t>±323</t>
  </si>
  <si>
    <t>±745</t>
  </si>
  <si>
    <t>±1,717</t>
  </si>
  <si>
    <t>±7,788</t>
  </si>
  <si>
    <t>±420</t>
  </si>
  <si>
    <t>±7,363</t>
  </si>
  <si>
    <t>±3,477</t>
  </si>
  <si>
    <t>±614</t>
  </si>
  <si>
    <t>±5,978</t>
  </si>
  <si>
    <t>±4,017</t>
  </si>
  <si>
    <t>±237</t>
  </si>
  <si>
    <t>        Female householder</t>
  </si>
  <si>
    <t>±3,975</t>
  </si>
  <si>
    <t>±2,499</t>
  </si>
  <si>
    <t>±3,428</t>
  </si>
  <si>
    <t>±10,718</t>
  </si>
  <si>
    <t>±4,380</t>
  </si>
  <si>
    <t>±819</t>
  </si>
  <si>
    <t>±1,571</t>
  </si>
  <si>
    <t>±3,413</t>
  </si>
  <si>
    <t>±9,467</t>
  </si>
  <si>
    <t>±6,529</t>
  </si>
  <si>
    <t>±2,274</t>
  </si>
  <si>
    <t>±542</t>
  </si>
  <si>
    <t>±4,614</t>
  </si>
  <si>
    <t>±678</t>
  </si>
  <si>
    <t>±2,995</t>
  </si>
  <si>
    <t>±772</t>
  </si>
  <si>
    <t>±4,125</t>
  </si>
  <si>
    <t>±5,175</t>
  </si>
  <si>
    <t>±4,241</t>
  </si>
  <si>
    <t>±1,081</t>
  </si>
  <si>
    <t>±5,620</t>
  </si>
  <si>
    <t>±5,912</t>
  </si>
  <si>
    <t>±303</t>
  </si>
  <si>
    <t>±3,973</t>
  </si>
  <si>
    <t>±3,187</t>
  </si>
  <si>
    <t>±2,362</t>
  </si>
  <si>
    <t>±804</t>
  </si>
  <si>
    <t>±2,970</t>
  </si>
  <si>
    <t>±2,031</t>
  </si>
  <si>
    <t>±1,497</t>
  </si>
  <si>
    <t>±5,448</t>
  </si>
  <si>
    <t>±789</t>
  </si>
  <si>
    <t>±9,471</t>
  </si>
  <si>
    <t>±6,955</t>
  </si>
  <si>
    <t>±324</t>
  </si>
  <si>
    <t>±2,497</t>
  </si>
  <si>
    <t>±351</t>
  </si>
  <si>
    <t>±4,140</t>
  </si>
  <si>
    <t>±1,577</t>
  </si>
  <si>
    <t>±5,859</t>
  </si>
  <si>
    <t>±473</t>
  </si>
  <si>
    <t>±11,487</t>
  </si>
  <si>
    <t>±357</t>
  </si>
  <si>
    <t>±2,701</t>
  </si>
  <si>
    <t>±1,382</t>
  </si>
  <si>
    <t>±6,108</t>
  </si>
  <si>
    <t>±5,719</t>
  </si>
  <si>
    <t>±2,242</t>
  </si>
  <si>
    <t>±493</t>
  </si>
  <si>
    <t>±3,146</t>
  </si>
  <si>
    <t>±248</t>
  </si>
  <si>
    <t>            Living alone</t>
  </si>
  <si>
    <t>±3,943</t>
  </si>
  <si>
    <t>±2,067</t>
  </si>
  <si>
    <t>±5,192</t>
  </si>
  <si>
    <t>±718</t>
  </si>
  <si>
    <t>±2,948</t>
  </si>
  <si>
    <t>±9,626</t>
  </si>
  <si>
    <t>±4,072</t>
  </si>
  <si>
    <t>±3,127</t>
  </si>
  <si>
    <t>±1,876</t>
  </si>
  <si>
    <t>±8,788</t>
  </si>
  <si>
    <t>±6,547</t>
  </si>
  <si>
    <t>±6,585</t>
  </si>
  <si>
    <t>±456</t>
  </si>
  <si>
    <t>±4,460</t>
  </si>
  <si>
    <t>±3,078</t>
  </si>
  <si>
    <t>±2,979</t>
  </si>
  <si>
    <t>±3,571</t>
  </si>
  <si>
    <t>±4,949</t>
  </si>
  <si>
    <t>±537</t>
  </si>
  <si>
    <t>±2,072</t>
  </si>
  <si>
    <t>±808</t>
  </si>
  <si>
    <t>±4,082</t>
  </si>
  <si>
    <t>±3,163</t>
  </si>
  <si>
    <t>±500</t>
  </si>
  <si>
    <t>±1,783</t>
  </si>
  <si>
    <t>±3,003</t>
  </si>
  <si>
    <t>±1,750</t>
  </si>
  <si>
    <t>±616</t>
  </si>
  <si>
    <t>±2,807</t>
  </si>
  <si>
    <t>±9,037</t>
  </si>
  <si>
    <t>±1,438</t>
  </si>
  <si>
    <t>±5,640</t>
  </si>
  <si>
    <t>±426</t>
  </si>
  <si>
    <t>±7,481</t>
  </si>
  <si>
    <t>±309</t>
  </si>
  <si>
    <t>±3,967</t>
  </si>
  <si>
    <t>±1,523</t>
  </si>
  <si>
    <t>±5,446</t>
  </si>
  <si>
    <t>±10,891</t>
  </si>
  <si>
    <t>±320</t>
  </si>
  <si>
    <t>±2,312</t>
  </si>
  <si>
    <t>±994</t>
  </si>
  <si>
    <t>±525</t>
  </si>
  <si>
    <t>±2,247</t>
  </si>
  <si>
    <t>±4,194</t>
  </si>
  <si>
    <t>±1,535</t>
  </si>
  <si>
    <t>±3,201</t>
  </si>
  <si>
    <t>±236</t>
  </si>
  <si>
    <t>            Not living alone</t>
  </si>
  <si>
    <t>±1,410</t>
  </si>
  <si>
    <t>±4,803</t>
  </si>
  <si>
    <t>±2,881</t>
  </si>
  <si>
    <t>±2,064</t>
  </si>
  <si>
    <t>±1,738</t>
  </si>
  <si>
    <t>±2,739</t>
  </si>
  <si>
    <t>±2,531</t>
  </si>
  <si>
    <t>±5,862</t>
  </si>
  <si>
    <t>±915</t>
  </si>
  <si>
    <t>±12,154</t>
  </si>
  <si>
    <t>±4,432</t>
  </si>
  <si>
    <t>±906</t>
  </si>
  <si>
    <t>±6,563</t>
  </si>
  <si>
    <t>±1,223</t>
  </si>
  <si>
    <t>±2,285</t>
  </si>
  <si>
    <t>±2,217</t>
  </si>
  <si>
    <t>±1,540</t>
  </si>
  <si>
    <t>±1,741</t>
  </si>
  <si>
    <t>±2,245</t>
  </si>
  <si>
    <t>±1,037</t>
  </si>
  <si>
    <t>±3,892</t>
  </si>
  <si>
    <t>±2,607</t>
  </si>
  <si>
    <t>±2,132</t>
  </si>
  <si>
    <t>±3,131</t>
  </si>
  <si>
    <t>±1,967</t>
  </si>
  <si>
    <t>±3,453</t>
  </si>
  <si>
    <t>±1,598</t>
  </si>
  <si>
    <t>±1,256</t>
  </si>
  <si>
    <t>±4,524</t>
  </si>
  <si>
    <t>±2,870</t>
  </si>
  <si>
    <t>±1,483</t>
  </si>
  <si>
    <t>±4,259</t>
  </si>
  <si>
    <t>±3,105</t>
  </si>
  <si>
    <t>±1,761</t>
  </si>
  <si>
    <t>±909</t>
  </si>
  <si>
    <t>±4,930</t>
  </si>
  <si>
    <t>±2,667</t>
  </si>
  <si>
    <t>±1,829</t>
  </si>
  <si>
    <t>±2,203</t>
  </si>
  <si>
    <t>±2,971</t>
  </si>
  <si>
    <t>±1,372</t>
  </si>
  <si>
    <t>±4,937</t>
  </si>
  <si>
    <t>±2,610</t>
  </si>
  <si>
    <t>±2,259</t>
  </si>
  <si>
    <t>±4,107</t>
  </si>
  <si>
    <t>±2,379</t>
  </si>
  <si>
    <t>±1,959</t>
  </si>
  <si>
    <t>±5,077</t>
  </si>
  <si>
    <t>±3,819</t>
  </si>
  <si>
    <t>±2,324</t>
  </si>
  <si>
    <t>±3,129</t>
  </si>
  <si>
    <t>±1,156</t>
  </si>
  <si>
    <t>±3,602</t>
  </si>
  <si>
    <t>±9,402</t>
  </si>
  <si>
    <t>        Male householder</t>
  </si>
  <si>
    <t>±4,085</t>
  </si>
  <si>
    <t>±644</t>
  </si>
  <si>
    <t>±2,484</t>
  </si>
  <si>
    <t>±5,651</t>
  </si>
  <si>
    <t>±838</t>
  </si>
  <si>
    <t>±2,842</t>
  </si>
  <si>
    <t>±10,838</t>
  </si>
  <si>
    <t>±429</t>
  </si>
  <si>
    <t>±2,978</t>
  </si>
  <si>
    <t>±1,228</t>
  </si>
  <si>
    <t>±1,866</t>
  </si>
  <si>
    <t>±2,141</t>
  </si>
  <si>
    <t>±3,002</t>
  </si>
  <si>
    <t>±9,374</t>
  </si>
  <si>
    <t>±2,218</t>
  </si>
  <si>
    <t>±5,879</t>
  </si>
  <si>
    <t>±4,472</t>
  </si>
  <si>
    <t>±2,975</t>
  </si>
  <si>
    <t>±2,731</t>
  </si>
  <si>
    <t>±4,347</t>
  </si>
  <si>
    <t>±4,611</t>
  </si>
  <si>
    <t>±5,043</t>
  </si>
  <si>
    <t>±4,265</t>
  </si>
  <si>
    <t>±513</t>
  </si>
  <si>
    <t>±2,670</t>
  </si>
  <si>
    <t>±3,053</t>
  </si>
  <si>
    <t>±8,592</t>
  </si>
  <si>
    <t>±5,364</t>
  </si>
  <si>
    <t>±422</t>
  </si>
  <si>
    <t>±3,126</t>
  </si>
  <si>
    <t>±3,555</t>
  </si>
  <si>
    <t>±5,553</t>
  </si>
  <si>
    <t>±2,130</t>
  </si>
  <si>
    <t>±4,305</t>
  </si>
  <si>
    <t>±11,330</t>
  </si>
  <si>
    <t>±455</t>
  </si>
  <si>
    <t>±1,343</t>
  </si>
  <si>
    <t>±1,606</t>
  </si>
  <si>
    <t>±5,309</t>
  </si>
  <si>
    <t>±820</t>
  </si>
  <si>
    <t>±5,099</t>
  </si>
  <si>
    <t>±1,177</t>
  </si>
  <si>
    <t>±4,069</t>
  </si>
  <si>
    <t>±2,686</t>
  </si>
  <si>
    <t>±4,485</t>
  </si>
  <si>
    <t>±2,932</t>
  </si>
  <si>
    <t>±7,937</t>
  </si>
  <si>
    <t>±4,267</t>
  </si>
  <si>
    <t>±2,854</t>
  </si>
  <si>
    <t>±2,288</t>
  </si>
  <si>
    <t>±8,542</t>
  </si>
  <si>
    <t>±6,244</t>
  </si>
  <si>
    <t>±2,187</t>
  </si>
  <si>
    <t>±4,008</t>
  </si>
  <si>
    <t>±3,470</t>
  </si>
  <si>
    <t>±3,963</t>
  </si>
  <si>
    <t>±811</t>
  </si>
  <si>
    <t>±3,482</t>
  </si>
  <si>
    <t>±5,155</t>
  </si>
  <si>
    <t>±3,693</t>
  </si>
  <si>
    <t>±3,243</t>
  </si>
  <si>
    <t>±728</t>
  </si>
  <si>
    <t>±4,109</t>
  </si>
  <si>
    <t>±1,775</t>
  </si>
  <si>
    <t>±1,725</t>
  </si>
  <si>
    <t>±991</t>
  </si>
  <si>
    <t>±5,146</t>
  </si>
  <si>
    <t>±2,999</t>
  </si>
  <si>
    <t>±1,557</t>
  </si>
  <si>
    <t>±7,619</t>
  </si>
  <si>
    <t>±6,021</t>
  </si>
  <si>
    <t>±5,581</t>
  </si>
  <si>
    <t>±345</t>
  </si>
  <si>
    <t>±2,983</t>
  </si>
  <si>
    <t>±4,887</t>
  </si>
  <si>
    <t>±463</t>
  </si>
  <si>
    <t>±1,905</t>
  </si>
  <si>
    <t>±3,998</t>
  </si>
  <si>
    <t>±9,664</t>
  </si>
  <si>
    <t>±2,542</t>
  </si>
  <si>
    <t>±1,042</t>
  </si>
  <si>
    <t>±1,231</t>
  </si>
  <si>
    <t>±1,250</t>
  </si>
  <si>
    <t>±800</t>
  </si>
  <si>
    <t>±4,642</t>
  </si>
  <si>
    <t>±2,210</t>
  </si>
  <si>
    <t>±3,076</t>
  </si>
  <si>
    <t>±2,844</t>
  </si>
  <si>
    <t>±2,119</t>
  </si>
  <si>
    <t>±5,890</t>
  </si>
  <si>
    <t>±1,998</t>
  </si>
  <si>
    <t>±2,821</t>
  </si>
  <si>
    <t>±2,325</t>
  </si>
  <si>
    <t>±4,229</t>
  </si>
  <si>
    <t>±5,695</t>
  </si>
  <si>
    <t>±8,431</t>
  </si>
  <si>
    <t>±5,977</t>
  </si>
  <si>
    <t>±3,569</t>
  </si>
  <si>
    <t>±2,192</t>
  </si>
  <si>
    <t>±842</t>
  </si>
  <si>
    <t>±7,278</t>
  </si>
  <si>
    <t>±3,700</t>
  </si>
  <si>
    <t>±3,190</t>
  </si>
  <si>
    <t>±2,705</t>
  </si>
  <si>
    <t>±2,487</t>
  </si>
  <si>
    <t>±2,358</t>
  </si>
  <si>
    <t>±2,351</t>
  </si>
  <si>
    <t>±2,507</t>
  </si>
  <si>
    <t>±4,213</t>
  </si>
  <si>
    <t>±2,465</t>
  </si>
  <si>
    <t>±1,520</t>
  </si>
  <si>
    <t>±2,313</t>
  </si>
  <si>
    <t>±4,155</t>
  </si>
  <si>
    <t>±3,732</t>
  </si>
  <si>
    <t>±2,759</t>
  </si>
  <si>
    <t>±2,828</t>
  </si>
  <si>
    <t>±2,619</t>
  </si>
  <si>
    <t>±5,051</t>
  </si>
  <si>
    <t>±1,579</t>
  </si>
  <si>
    <t>±1,522</t>
  </si>
  <si>
    <t>±4,418</t>
  </si>
  <si>
    <t>±3,729</t>
  </si>
  <si>
    <t>±1,745</t>
  </si>
  <si>
    <t>±1,776</t>
  </si>
  <si>
    <t>±1,350</t>
  </si>
  <si>
    <t>±6,448</t>
  </si>
  <si>
    <t>±2,443</t>
  </si>
  <si>
    <t>±1,928</t>
  </si>
  <si>
    <t>±3,852</t>
  </si>
  <si>
    <t>±2,900</t>
  </si>
  <si>
    <t>±2,333</t>
  </si>
  <si>
    <t>±6,019</t>
  </si>
  <si>
    <t>±1,768</t>
  </si>
  <si>
    <t>±3,366</t>
  </si>
  <si>
    <t>±855</t>
  </si>
  <si>
    <t>±2,628</t>
  </si>
  <si>
    <t>±3,194</t>
  </si>
  <si>
    <t>±2,224</t>
  </si>
  <si>
    <t>±1,227</t>
  </si>
  <si>
    <t>±3,224</t>
  </si>
  <si>
    <t>±2,476</t>
  </si>
  <si>
    <t>±1,525</t>
  </si>
  <si>
    <t>±7,260</t>
  </si>
  <si>
    <t>Alabama!!Estimate</t>
  </si>
  <si>
    <t>Alabama!!Margin of Error</t>
  </si>
  <si>
    <t>Alabama!!Percent</t>
  </si>
  <si>
    <t>Alabama!!Percent Margin of Error</t>
  </si>
  <si>
    <t>Alaska!!Estimate</t>
  </si>
  <si>
    <t>Alaska!!Margin of Error</t>
  </si>
  <si>
    <t>Alaska!!Percent</t>
  </si>
  <si>
    <t>Alaska!!Percent Margin of Error</t>
  </si>
  <si>
    <t>Arizona!!Estimate</t>
  </si>
  <si>
    <t>Arizona!!Margin of Error</t>
  </si>
  <si>
    <t>Arizona!!Percent</t>
  </si>
  <si>
    <t>Arizona!!Percent Margin of Error</t>
  </si>
  <si>
    <t>Arkansas!!Estimate</t>
  </si>
  <si>
    <t>Arkansas!!Margin of Error</t>
  </si>
  <si>
    <t>Arkansas!!Percent</t>
  </si>
  <si>
    <t>Arkansas!!Percent Margin of Error</t>
  </si>
  <si>
    <t>California!!Estimate</t>
  </si>
  <si>
    <t>California!!Margin of Error</t>
  </si>
  <si>
    <t>California!!Percent</t>
  </si>
  <si>
    <t>California!!Percent Margin of Error</t>
  </si>
  <si>
    <t>Colorado!!Estimate</t>
  </si>
  <si>
    <t>Colorado!!Margin of Error</t>
  </si>
  <si>
    <t>Colorado!!Percent</t>
  </si>
  <si>
    <t>Colorado!!Percent Margin of Error</t>
  </si>
  <si>
    <t>Connecticut!!Estimate</t>
  </si>
  <si>
    <t>Connecticut!!Margin of Error</t>
  </si>
  <si>
    <t>Connecticut!!Percent</t>
  </si>
  <si>
    <t>Connecticut!!Percent Margin of Error</t>
  </si>
  <si>
    <t>Delaware!!Estimate</t>
  </si>
  <si>
    <t>Delaware!!Margin of Error</t>
  </si>
  <si>
    <t>Delaware!!Percent</t>
  </si>
  <si>
    <t>Delaware!!Percent Margin of Error</t>
  </si>
  <si>
    <t>District of Columbia!!Estimate</t>
  </si>
  <si>
    <t>District of Columbia!!Margin of Error</t>
  </si>
  <si>
    <t>District of Columbia!!Percent</t>
  </si>
  <si>
    <t>District of Columbia!!Percent Margin of Error</t>
  </si>
  <si>
    <t>Florida!!Estimate</t>
  </si>
  <si>
    <t>Florida!!Margin of Error</t>
  </si>
  <si>
    <t>Florida!!Percent</t>
  </si>
  <si>
    <t>Florida!!Percent Margin of Error</t>
  </si>
  <si>
    <t>Georgia!!Estimate</t>
  </si>
  <si>
    <t>Georgia!!Margin of Error</t>
  </si>
  <si>
    <t>Georgia!!Percent</t>
  </si>
  <si>
    <t>Georgia!!Percent Margin of Error</t>
  </si>
  <si>
    <t>Hawaii!!Estimate</t>
  </si>
  <si>
    <t>Hawaii!!Margin of Error</t>
  </si>
  <si>
    <t>Hawaii!!Percent</t>
  </si>
  <si>
    <t>Hawaii!!Percent Margin of Error</t>
  </si>
  <si>
    <t>Idaho!!Estimate</t>
  </si>
  <si>
    <t>Idaho!!Margin of Error</t>
  </si>
  <si>
    <t>Idaho!!Percent</t>
  </si>
  <si>
    <t>Idaho!!Percent Margin of Error</t>
  </si>
  <si>
    <t>Illinois!!Estimate</t>
  </si>
  <si>
    <t>Illinois!!Margin of Error</t>
  </si>
  <si>
    <t>Illinois!!Percent</t>
  </si>
  <si>
    <t>Illinois!!Percent Margin of Error</t>
  </si>
  <si>
    <t>Indiana!!Estimate</t>
  </si>
  <si>
    <t>Indiana!!Margin of Error</t>
  </si>
  <si>
    <t>Indiana!!Percent</t>
  </si>
  <si>
    <t>Indiana!!Percent Margin of Error</t>
  </si>
  <si>
    <t>Iowa!!Estimate</t>
  </si>
  <si>
    <t>Iowa!!Margin of Error</t>
  </si>
  <si>
    <t>Iowa!!Percent</t>
  </si>
  <si>
    <t>Iowa!!Percent Margin of Error</t>
  </si>
  <si>
    <t>Kansas!!Estimate</t>
  </si>
  <si>
    <t>Kansas!!Margin of Error</t>
  </si>
  <si>
    <t>Kansas!!Percent</t>
  </si>
  <si>
    <t>Kansas!!Percent Margin of Error</t>
  </si>
  <si>
    <t>Kentucky!!Estimate</t>
  </si>
  <si>
    <t>Kentucky!!Margin of Error</t>
  </si>
  <si>
    <t>Kentucky!!Percent</t>
  </si>
  <si>
    <t>Kentucky!!Percent Margin of Error</t>
  </si>
  <si>
    <t>Louisiana!!Estimate</t>
  </si>
  <si>
    <t>Louisiana!!Margin of Error</t>
  </si>
  <si>
    <t>Louisiana!!Percent</t>
  </si>
  <si>
    <t>Louisiana!!Percent Margin of Error</t>
  </si>
  <si>
    <t>Maine!!Estimate</t>
  </si>
  <si>
    <t>Maine!!Margin of Error</t>
  </si>
  <si>
    <t>Maine!!Percent</t>
  </si>
  <si>
    <t>Maine!!Percent Margin of Error</t>
  </si>
  <si>
    <t>Maryland!!Estimate</t>
  </si>
  <si>
    <t>Maryland!!Margin of Error</t>
  </si>
  <si>
    <t>Maryland!!Percent</t>
  </si>
  <si>
    <t>Maryland!!Percent Margin of Error</t>
  </si>
  <si>
    <t>Massachusetts!!Estimate</t>
  </si>
  <si>
    <t>Massachusetts!!Margin of Error</t>
  </si>
  <si>
    <t>Massachusetts!!Percent</t>
  </si>
  <si>
    <t>Massachusetts!!Percent Margin of Error</t>
  </si>
  <si>
    <t>Michigan!!Estimate</t>
  </si>
  <si>
    <t>Michigan!!Margin of Error</t>
  </si>
  <si>
    <t>Michigan!!Percent</t>
  </si>
  <si>
    <t>Michigan!!Percent Margin of Error</t>
  </si>
  <si>
    <t>Minnesota!!Estimate</t>
  </si>
  <si>
    <t>Minnesota!!Margin of Error</t>
  </si>
  <si>
    <t>Minnesota!!Percent</t>
  </si>
  <si>
    <t>Minnesota!!Percent Margin of Error</t>
  </si>
  <si>
    <t>Mississippi!!Estimate</t>
  </si>
  <si>
    <t>Mississippi!!Margin of Error</t>
  </si>
  <si>
    <t>Mississippi!!Percent</t>
  </si>
  <si>
    <t>Mississippi!!Percent Margin of Error</t>
  </si>
  <si>
    <t>Missouri!!Estimate</t>
  </si>
  <si>
    <t>Missouri!!Margin of Error</t>
  </si>
  <si>
    <t>Missouri!!Percent</t>
  </si>
  <si>
    <t>Missouri!!Percent Margin of Error</t>
  </si>
  <si>
    <t>Montana!!Estimate</t>
  </si>
  <si>
    <t>Montana!!Margin of Error</t>
  </si>
  <si>
    <t>Montana!!Percent</t>
  </si>
  <si>
    <t>Montana!!Percent Margin of Error</t>
  </si>
  <si>
    <t>Nebraska!!Estimate</t>
  </si>
  <si>
    <t>Nebraska!!Margin of Error</t>
  </si>
  <si>
    <t>Nebraska!!Percent</t>
  </si>
  <si>
    <t>Nebraska!!Percent Margin of Error</t>
  </si>
  <si>
    <t>Nevada!!Estimate</t>
  </si>
  <si>
    <t>Nevada!!Margin of Error</t>
  </si>
  <si>
    <t>Nevada!!Percent</t>
  </si>
  <si>
    <t>Nevada!!Percent Margin of Error</t>
  </si>
  <si>
    <t>New Hampshire!!Estimate</t>
  </si>
  <si>
    <t>New Hampshire!!Margin of Error</t>
  </si>
  <si>
    <t>New Hampshire!!Percent</t>
  </si>
  <si>
    <t>New Hampshire!!Percent Margin of Error</t>
  </si>
  <si>
    <t>New Jersey!!Estimate</t>
  </si>
  <si>
    <t>New Jersey!!Margin of Error</t>
  </si>
  <si>
    <t>New Jersey!!Percent</t>
  </si>
  <si>
    <t>New Jersey!!Percent Margin of Error</t>
  </si>
  <si>
    <t>New Mexico!!Estimate</t>
  </si>
  <si>
    <t>New Mexico!!Margin of Error</t>
  </si>
  <si>
    <t>New Mexico!!Percent</t>
  </si>
  <si>
    <t>New Mexico!!Percent Margin of Error</t>
  </si>
  <si>
    <t>New York!!Estimate</t>
  </si>
  <si>
    <t>New York!!Margin of Error</t>
  </si>
  <si>
    <t>New York!!Percent</t>
  </si>
  <si>
    <t>New York!!Percent Margin of Error</t>
  </si>
  <si>
    <t>North Carolina!!Estimate</t>
  </si>
  <si>
    <t>North Carolina!!Margin of Error</t>
  </si>
  <si>
    <t>North Carolina!!Percent</t>
  </si>
  <si>
    <t>North Carolina!!Percent Margin of Error</t>
  </si>
  <si>
    <t>North Dakota!!Estimate</t>
  </si>
  <si>
    <t>North Dakota!!Margin of Error</t>
  </si>
  <si>
    <t>North Dakota!!Percent</t>
  </si>
  <si>
    <t>North Dakota!!Percent Margin of Error</t>
  </si>
  <si>
    <t>Ohio!!Estimate</t>
  </si>
  <si>
    <t>Ohio!!Margin of Error</t>
  </si>
  <si>
    <t>Ohio!!Percent</t>
  </si>
  <si>
    <t>Ohio!!Percent Margin of Error</t>
  </si>
  <si>
    <t>Oklahoma!!Estimate</t>
  </si>
  <si>
    <t>Oklahoma!!Margin of Error</t>
  </si>
  <si>
    <t>Oklahoma!!Percent</t>
  </si>
  <si>
    <t>Oklahoma!!Percent Margin of Error</t>
  </si>
  <si>
    <t>Oregon!!Estimate</t>
  </si>
  <si>
    <t>Oregon!!Margin of Error</t>
  </si>
  <si>
    <t>Oregon!!Percent</t>
  </si>
  <si>
    <t>Oregon!!Percent Margin of Error</t>
  </si>
  <si>
    <t>Pennsylvania!!Estimate</t>
  </si>
  <si>
    <t>Pennsylvania!!Margin of Error</t>
  </si>
  <si>
    <t>Pennsylvania!!Percent</t>
  </si>
  <si>
    <t>Pennsylvania!!Percent Margin of Error</t>
  </si>
  <si>
    <t>Rhode Island!!Estimate</t>
  </si>
  <si>
    <t>Rhode Island!!Margin of Error</t>
  </si>
  <si>
    <t>Rhode Island!!Percent</t>
  </si>
  <si>
    <t>Rhode Island!!Percent Margin of Error</t>
  </si>
  <si>
    <t>South Carolina!!Estimate</t>
  </si>
  <si>
    <t>South Carolina!!Margin of Error</t>
  </si>
  <si>
    <t>South Carolina!!Percent</t>
  </si>
  <si>
    <t>South Carolina!!Percent Margin of Error</t>
  </si>
  <si>
    <t>South Dakota!!Estimate</t>
  </si>
  <si>
    <t>South Dakota!!Margin of Error</t>
  </si>
  <si>
    <t>South Dakota!!Percent</t>
  </si>
  <si>
    <t>South Dakota!!Percent Margin of Error</t>
  </si>
  <si>
    <t>Tennessee!!Estimate</t>
  </si>
  <si>
    <t>Tennessee!!Margin of Error</t>
  </si>
  <si>
    <t>Tennessee!!Percent</t>
  </si>
  <si>
    <t>Tennessee!!Percent Margin of Error</t>
  </si>
  <si>
    <t>Texas!!Estimate</t>
  </si>
  <si>
    <t>Texas!!Margin of Error</t>
  </si>
  <si>
    <t>Texas!!Percent</t>
  </si>
  <si>
    <t>Texas!!Percent Margin of Error</t>
  </si>
  <si>
    <t>Utah!!Estimate</t>
  </si>
  <si>
    <t>Utah!!Margin of Error</t>
  </si>
  <si>
    <t>Utah!!Percent</t>
  </si>
  <si>
    <t>Utah!!Percent Margin of Error</t>
  </si>
  <si>
    <t>Vermont!!Estimate</t>
  </si>
  <si>
    <t>Vermont!!Margin of Error</t>
  </si>
  <si>
    <t>Vermont!!Percent</t>
  </si>
  <si>
    <t>Vermont!!Percent Margin of Error</t>
  </si>
  <si>
    <t>Virginia!!Estimate</t>
  </si>
  <si>
    <t>Virginia!!Margin of Error</t>
  </si>
  <si>
    <t>Virginia!!Percent</t>
  </si>
  <si>
    <t>Virginia!!Percent Margin of Error</t>
  </si>
  <si>
    <t>Washington!!Estimate</t>
  </si>
  <si>
    <t>Washington!!Margin of Error</t>
  </si>
  <si>
    <t>Washington!!Percent</t>
  </si>
  <si>
    <t>Washington!!Percent Margin of Error</t>
  </si>
  <si>
    <t>West Virginia!!Estimate</t>
  </si>
  <si>
    <t>West Virginia!!Margin of Error</t>
  </si>
  <si>
    <t>West Virginia!!Percent</t>
  </si>
  <si>
    <t>West Virginia!!Percent Margin of Error</t>
  </si>
  <si>
    <t>Wisconsin!!Estimate</t>
  </si>
  <si>
    <t>Wisconsin!!Margin of Error</t>
  </si>
  <si>
    <t>Wisconsin!!Percent</t>
  </si>
  <si>
    <t>Wisconsin!!Percent Margin of Error</t>
  </si>
  <si>
    <t>Wyoming!!Estimate</t>
  </si>
  <si>
    <t>Wyoming!!Margin of Error</t>
  </si>
  <si>
    <t>Wyoming!!Percent</t>
  </si>
  <si>
    <t>Wyoming!!Percent Margin of Error</t>
  </si>
  <si>
    <t>Puerto Rico!!Estimate</t>
  </si>
  <si>
    <t>Puerto Rico!!Margin of Error</t>
  </si>
  <si>
    <t>Puerto Rico!!Percent</t>
  </si>
  <si>
    <t>Puerto Rico!!Percent Margin of Error</t>
  </si>
  <si>
    <t>SEX AND AGE</t>
  </si>
  <si>
    <t>    Total population</t>
  </si>
  <si>
    <t>*****</t>
  </si>
  <si>
    <t>(X)</t>
  </si>
  <si>
    <t>        Male</t>
  </si>
  <si>
    <t>±5,359</t>
  </si>
  <si>
    <t>±2,547</t>
  </si>
  <si>
    <t>±2,905</t>
  </si>
  <si>
    <t>±4,594</t>
  </si>
  <si>
    <t>±4,746</t>
  </si>
  <si>
    <t>±2,410</t>
  </si>
  <si>
    <t>±7,549</t>
  </si>
  <si>
    <t>±5,048</t>
  </si>
  <si>
    <t>±5,742</t>
  </si>
  <si>
    <t>±4,137</t>
  </si>
  <si>
    <t>±4,713</t>
  </si>
  <si>
    <t>±6,901</t>
  </si>
  <si>
    <t>±2,140</t>
  </si>
  <si>
    <t>±4,006</t>
  </si>
  <si>
    <t>±4,782</t>
  </si>
  <si>
    <t>±3,977</t>
  </si>
  <si>
    <t>±6,673</t>
  </si>
  <si>
    <t>±4,501</t>
  </si>
  <si>
    <t>±2,189</t>
  </si>
  <si>
    <t>±3,297</t>
  </si>
  <si>
    <t>±3,959</t>
  </si>
  <si>
    <t>±3,675</t>
  </si>
  <si>
    <t>±4,783</t>
  </si>
  <si>
    <t>±7,257</t>
  </si>
  <si>
    <t>±3,140</t>
  </si>
  <si>
    <t>±4,054</t>
  </si>
  <si>
    <t>±4,098</t>
  </si>
  <si>
    <t>±2,564</t>
  </si>
  <si>
    <t>±5,171</t>
  </si>
  <si>
    <t>±7,296</t>
  </si>
  <si>
    <t>±9,765</t>
  </si>
  <si>
    <t>±2,504</t>
  </si>
  <si>
    <t>±6,651</t>
  </si>
  <si>
    <t>±3,611</t>
  </si>
  <si>
    <t>±3,694</t>
  </si>
  <si>
    <t>±2,677</t>
  </si>
  <si>
    <t>±4,095</t>
  </si>
  <si>
    <t>        Female</t>
  </si>
  <si>
    <t>        Sex ratio (males per 100 females)</t>
  </si>
  <si>
    <t>±1.5</t>
  </si>
  <si>
    <t>±1.7</t>
  </si>
  <si>
    <t>±1.9</t>
  </si>
  <si>
    <t>        Under 5 years</t>
  </si>
  <si>
    <t>±3,288</t>
  </si>
  <si>
    <t>±3,832</t>
  </si>
  <si>
    <t>±2,170</t>
  </si>
  <si>
    <t>±829</t>
  </si>
  <si>
    <t>±312</t>
  </si>
  <si>
    <t>±5</t>
  </si>
  <si>
    <t>±5,911</t>
  </si>
  <si>
    <t>±2,797</t>
  </si>
  <si>
    <t>±3,605</t>
  </si>
  <si>
    <t>±1,353</t>
  </si>
  <si>
    <t>±2,559</t>
  </si>
  <si>
    <t>±1,892</t>
  </si>
  <si>
    <t>±1,424</t>
  </si>
  <si>
    <t>±2,001</t>
  </si>
  <si>
    <t>±4,846</t>
  </si>
  <si>
    <t>±1,848</t>
  </si>
  <si>
    <t>±2,957</t>
  </si>
  <si>
    <t>±3,780</t>
  </si>
  <si>
    <t>±5,284</t>
  </si>
  <si>
    <t>±3,837</t>
  </si>
  <si>
    <t>±2,356</t>
  </si>
  <si>
    <t>±1,471</t>
  </si>
  <si>
    <t>        5 to 9 years</t>
  </si>
  <si>
    <t>±8,991</t>
  </si>
  <si>
    <t>±7,085</t>
  </si>
  <si>
    <t>±20,165</t>
  </si>
  <si>
    <t>±8,614</t>
  </si>
  <si>
    <t>±6,410</t>
  </si>
  <si>
    <t>±3,692</t>
  </si>
  <si>
    <t>±3,956</t>
  </si>
  <si>
    <t>±17,350</t>
  </si>
  <si>
    <t>±12,020</t>
  </si>
  <si>
    <t>±3,533</t>
  </si>
  <si>
    <t>±4,828</t>
  </si>
  <si>
    <t>±15,742</t>
  </si>
  <si>
    <t>±9,147</t>
  </si>
  <si>
    <t>±5,928</t>
  </si>
  <si>
    <t>±5,629</t>
  </si>
  <si>
    <t>±7,333</t>
  </si>
  <si>
    <t>±8,057</t>
  </si>
  <si>
    <t>±3,867</t>
  </si>
  <si>
    <t>±8,348</t>
  </si>
  <si>
    <t>±9,500</t>
  </si>
  <si>
    <t>±9,619</t>
  </si>
  <si>
    <t>±7,136</t>
  </si>
  <si>
    <t>±7,017</t>
  </si>
  <si>
    <t>±8,249</t>
  </si>
  <si>
    <t>±3,816</t>
  </si>
  <si>
    <t>±4,399</t>
  </si>
  <si>
    <t>±5,732</t>
  </si>
  <si>
    <t>±11,718</t>
  </si>
  <si>
    <t>±6,194</t>
  </si>
  <si>
    <t>±14,495</t>
  </si>
  <si>
    <t>±11,476</t>
  </si>
  <si>
    <t>±2,561</t>
  </si>
  <si>
    <t>±9,776</t>
  </si>
  <si>
    <t>±5,844</t>
  </si>
  <si>
    <t>±9,893</t>
  </si>
  <si>
    <t>±8,293</t>
  </si>
  <si>
    <t>±2,710</t>
  </si>
  <si>
    <t>±9,821</t>
  </si>
  <si>
    <t>±21,294</t>
  </si>
  <si>
    <t>±6,264</t>
  </si>
  <si>
    <t>±9,771</t>
  </si>
  <si>
    <t>±9,506</t>
  </si>
  <si>
    <t>±7,744</t>
  </si>
  <si>
    <t>±2,371</t>
  </si>
  <si>
    <t>        10 to 14 years</t>
  </si>
  <si>
    <t>±8,268</t>
  </si>
  <si>
    <t>±2,834</t>
  </si>
  <si>
    <t>±9,617</t>
  </si>
  <si>
    <t>±6,841</t>
  </si>
  <si>
    <t>±20,515</t>
  </si>
  <si>
    <t>±8,499</t>
  </si>
  <si>
    <t>±3,715</t>
  </si>
  <si>
    <t>±17,800</t>
  </si>
  <si>
    <t>±11,638</t>
  </si>
  <si>
    <t>±3,541</t>
  </si>
  <si>
    <t>±4,650</t>
  </si>
  <si>
    <t>±15,526</t>
  </si>
  <si>
    <t>±9,261</t>
  </si>
  <si>
    <t>±6,037</t>
  </si>
  <si>
    <t>±5,492</t>
  </si>
  <si>
    <t>±7,096</t>
  </si>
  <si>
    <t>±8,582</t>
  </si>
  <si>
    <t>±3,391</t>
  </si>
  <si>
    <t>±8,772</t>
  </si>
  <si>
    <t>±9,292</t>
  </si>
  <si>
    <t>±9,655</t>
  </si>
  <si>
    <t>±6,411</t>
  </si>
  <si>
    <t>±7,180</t>
  </si>
  <si>
    <t>±7,686</t>
  </si>
  <si>
    <t>±3,568</t>
  </si>
  <si>
    <t>±4,282</t>
  </si>
  <si>
    <t>±5,798</t>
  </si>
  <si>
    <t>±12,067</t>
  </si>
  <si>
    <t>±6,542</t>
  </si>
  <si>
    <t>±14,395</t>
  </si>
  <si>
    <t>±11,832</t>
  </si>
  <si>
    <t>±9,792</t>
  </si>
  <si>
    <t>±6,552</t>
  </si>
  <si>
    <t>±10,446</t>
  </si>
  <si>
    <t>±4,335</t>
  </si>
  <si>
    <t>±8,250</t>
  </si>
  <si>
    <t>±3,018</t>
  </si>
  <si>
    <t>±10,077</t>
  </si>
  <si>
    <t>±21,338</t>
  </si>
  <si>
    <t>±6,220</t>
  </si>
  <si>
    <t>±2,260</t>
  </si>
  <si>
    <t>±9,685</t>
  </si>
  <si>
    <t>±9,579</t>
  </si>
  <si>
    <t>±7,599</t>
  </si>
  <si>
    <t>±6,060</t>
  </si>
  <si>
    <t>        15 to 19 years</t>
  </si>
  <si>
    <t>±6,962</t>
  </si>
  <si>
    <t>±4,275</t>
  </si>
  <si>
    <t>±5,918</t>
  </si>
  <si>
    <t>±7,488</t>
  </si>
  <si>
    <t>±4,958</t>
  </si>
  <si>
    <t>±2,891</t>
  </si>
  <si>
    <t>±7,971</t>
  </si>
  <si>
    <t>±8,409</t>
  </si>
  <si>
    <t>±4,664</t>
  </si>
  <si>
    <t>±5,991</t>
  </si>
  <si>
    <t>±3,722</t>
  </si>
  <si>
    <t>±4,610</t>
  </si>
  <si>
    <t>±5,568</t>
  </si>
  <si>
    <t>±4,736</t>
  </si>
  <si>
    <t>±4,641</t>
  </si>
  <si>
    <t>±3,745</t>
  </si>
  <si>
    <t>±5,327</t>
  </si>
  <si>
    <t>±2,284</t>
  </si>
  <si>
    <t>±3,213</t>
  </si>
  <si>
    <t>±4,156</t>
  </si>
  <si>
    <t>±3,502</t>
  </si>
  <si>
    <t>±8,128</t>
  </si>
  <si>
    <t>±6,193</t>
  </si>
  <si>
    <t>±3,434</t>
  </si>
  <si>
    <t>±4,549</t>
  </si>
  <si>
    <t>±4,858</t>
  </si>
  <si>
    <t>±6,129</t>
  </si>
  <si>
    <t>±10,648</t>
  </si>
  <si>
    <t>±8,300</t>
  </si>
  <si>
    <t>±4,724</t>
  </si>
  <si>
    <t>±4,690</t>
  </si>
  <si>
    <t>±2,635</t>
  </si>
  <si>
    <t>        20 to 24 years</t>
  </si>
  <si>
    <t>±7,179</t>
  </si>
  <si>
    <t>±4,230</t>
  </si>
  <si>
    <t>±7,019</t>
  </si>
  <si>
    <t>±3,152</t>
  </si>
  <si>
    <t>±1,614</t>
  </si>
  <si>
    <t>±1,830</t>
  </si>
  <si>
    <t>±7,908</t>
  </si>
  <si>
    <t>±9,197</t>
  </si>
  <si>
    <t>±3,958</t>
  </si>
  <si>
    <t>±5,323</t>
  </si>
  <si>
    <t>±4,164</t>
  </si>
  <si>
    <t>±4,420</t>
  </si>
  <si>
    <t>±6,678</t>
  </si>
  <si>
    <t>±4,793</t>
  </si>
  <si>
    <t>±3,895</t>
  </si>
  <si>
    <t>±5,185</t>
  </si>
  <si>
    <t>±5,338</t>
  </si>
  <si>
    <t>±2,796</t>
  </si>
  <si>
    <t>±5,089</t>
  </si>
  <si>
    <t>±3,445</t>
  </si>
  <si>
    <t>±3,128</t>
  </si>
  <si>
    <t>±6,136</t>
  </si>
  <si>
    <t>±3,733</t>
  </si>
  <si>
    <t>±3,859</t>
  </si>
  <si>
    <t>±5,183</t>
  </si>
  <si>
    <t>±1,955</t>
  </si>
  <si>
    <t>±6,102</t>
  </si>
  <si>
    <t>±2,480</t>
  </si>
  <si>
    <t>±11,031</t>
  </si>
  <si>
    <t>±2,913</t>
  </si>
  <si>
    <t>±8,354</t>
  </si>
  <si>
    <t>±4,694</t>
  </si>
  <si>
    <t>±2,918</t>
  </si>
  <si>
    <t>±4,119</t>
  </si>
  <si>
    <t>±4,443</t>
  </si>
  <si>
    <t>        25 to 34 years</t>
  </si>
  <si>
    <t>±6,180</t>
  </si>
  <si>
    <t>±3,281</t>
  </si>
  <si>
    <t>±5,002</t>
  </si>
  <si>
    <t>±6,368</t>
  </si>
  <si>
    <t>±2,966</t>
  </si>
  <si>
    <t>±784</t>
  </si>
  <si>
    <t>±8,292</t>
  </si>
  <si>
    <t>±10,169</t>
  </si>
  <si>
    <t>±3,857</t>
  </si>
  <si>
    <t>±5,300</t>
  </si>
  <si>
    <t>±5,574</t>
  </si>
  <si>
    <t>±4,819</t>
  </si>
  <si>
    <t>±4,896</t>
  </si>
  <si>
    <t>±6,880</t>
  </si>
  <si>
    <t>±3,362</t>
  </si>
  <si>
    <t>±4,338</t>
  </si>
  <si>
    <t>±6,260</t>
  </si>
  <si>
    <t>±6,546</t>
  </si>
  <si>
    <t>±2,813</t>
  </si>
  <si>
    <t>±3,167</t>
  </si>
  <si>
    <t>±3,774</t>
  </si>
  <si>
    <t>±4,160</t>
  </si>
  <si>
    <t>±5,965</t>
  </si>
  <si>
    <t>±10,186</t>
  </si>
  <si>
    <t>±3,034</t>
  </si>
  <si>
    <t>±6,592</t>
  </si>
  <si>
    <t>±4,424</t>
  </si>
  <si>
    <t>±5,036</t>
  </si>
  <si>
    <t>±4,973</t>
  </si>
  <si>
    <t>±2,257</t>
  </si>
  <si>
    <t>±6,954</t>
  </si>
  <si>
    <t>±3,159</t>
  </si>
  <si>
    <t>±7,030</t>
  </si>
  <si>
    <t>±10,251</t>
  </si>
  <si>
    <t>±3,403</t>
  </si>
  <si>
    <t>±1,748</t>
  </si>
  <si>
    <t>±8,205</t>
  </si>
  <si>
    <t>±5,658</t>
  </si>
  <si>
    <t>±4,799</t>
  </si>
  <si>
    <t>±6,065</t>
  </si>
  <si>
    <t>        35 to 44 years</t>
  </si>
  <si>
    <t>±6,465</t>
  </si>
  <si>
    <t>±3,394</t>
  </si>
  <si>
    <t>±5,743</t>
  </si>
  <si>
    <t>±6,412</t>
  </si>
  <si>
    <t>±4,855</t>
  </si>
  <si>
    <t>±8,900</t>
  </si>
  <si>
    <t>±11,179</t>
  </si>
  <si>
    <t>±3,082</t>
  </si>
  <si>
    <t>±5,041</t>
  </si>
  <si>
    <t>±6,088</t>
  </si>
  <si>
    <t>±7,177</t>
  </si>
  <si>
    <t>±4,070</t>
  </si>
  <si>
    <t>±3,522</t>
  </si>
  <si>
    <t>±7,335</t>
  </si>
  <si>
    <t>±5,367</t>
  </si>
  <si>
    <t>±2,194</t>
  </si>
  <si>
    <t>±2,805</t>
  </si>
  <si>
    <t>±2,422</t>
  </si>
  <si>
    <t>±5,318</t>
  </si>
  <si>
    <t>±9,176</t>
  </si>
  <si>
    <t>±3,157</t>
  </si>
  <si>
    <t>±5,981</t>
  </si>
  <si>
    <t>±4,187</t>
  </si>
  <si>
    <t>±5,609</t>
  </si>
  <si>
    <t>±2,361</t>
  </si>
  <si>
    <t>±5,678</t>
  </si>
  <si>
    <t>±2,340</t>
  </si>
  <si>
    <t>±6,277</t>
  </si>
  <si>
    <t>±10,898</t>
  </si>
  <si>
    <t>±7,965</t>
  </si>
  <si>
    <t>±5,194</t>
  </si>
  <si>
    <t>±3,685</t>
  </si>
  <si>
    <t>±4,726</t>
  </si>
  <si>
    <t>        45 to 54 years</t>
  </si>
  <si>
    <t>±5,497</t>
  </si>
  <si>
    <t>±2,529</t>
  </si>
  <si>
    <t>±3,741</t>
  </si>
  <si>
    <t>±4,720</t>
  </si>
  <si>
    <t>±1,291</t>
  </si>
  <si>
    <t>±107</t>
  </si>
  <si>
    <t>±8,746</t>
  </si>
  <si>
    <t>±10,166</t>
  </si>
  <si>
    <t>±1,671</t>
  </si>
  <si>
    <t>±2,722</t>
  </si>
  <si>
    <t>±5,607</t>
  </si>
  <si>
    <t>±3,398</t>
  </si>
  <si>
    <t>±3,390</t>
  </si>
  <si>
    <t>±4,532</t>
  </si>
  <si>
    <t>±6,321</t>
  </si>
  <si>
    <t>±1,882</t>
  </si>
  <si>
    <t>±3,843</t>
  </si>
  <si>
    <t>±4,756</t>
  </si>
  <si>
    <t>±2,492</t>
  </si>
  <si>
    <t>±2,954</t>
  </si>
  <si>
    <t>±2,795</t>
  </si>
  <si>
    <t>±3,714</t>
  </si>
  <si>
    <t>±4,411</t>
  </si>
  <si>
    <t>±8,086</t>
  </si>
  <si>
    <t>±5,524</t>
  </si>
  <si>
    <t>±5,229</t>
  </si>
  <si>
    <t>±4,999</t>
  </si>
  <si>
    <t>±2,343</t>
  </si>
  <si>
    <t>±4,873</t>
  </si>
  <si>
    <t>±10,072</t>
  </si>
  <si>
    <t>±2,868</t>
  </si>
  <si>
    <t>±1,248</t>
  </si>
  <si>
    <t>±6,350</t>
  </si>
  <si>
    <t>±4,584</t>
  </si>
  <si>
    <t>±2,088</t>
  </si>
  <si>
    <t>        55 to 59 years</t>
  </si>
  <si>
    <t>±6,719</t>
  </si>
  <si>
    <t>±9,767</t>
  </si>
  <si>
    <t>±5,542</t>
  </si>
  <si>
    <t>±19,987</t>
  </si>
  <si>
    <t>±7,194</t>
  </si>
  <si>
    <t>±6,864</t>
  </si>
  <si>
    <t>±12,855</t>
  </si>
  <si>
    <t>±11,270</t>
  </si>
  <si>
    <t>±4,343</t>
  </si>
  <si>
    <t>±10,441</t>
  </si>
  <si>
    <t>±8,062</t>
  </si>
  <si>
    <t>±5,310</t>
  </si>
  <si>
    <t>±4,894</t>
  </si>
  <si>
    <t>±7,867</t>
  </si>
  <si>
    <t>±7,622</t>
  </si>
  <si>
    <t>±3,319</t>
  </si>
  <si>
    <t>±8,644</t>
  </si>
  <si>
    <t>±8,823</t>
  </si>
  <si>
    <t>±8,014</t>
  </si>
  <si>
    <t>±5,085</t>
  </si>
  <si>
    <t>±7,713</t>
  </si>
  <si>
    <t>±3,352</t>
  </si>
  <si>
    <t>±4,744</t>
  </si>
  <si>
    <t>±4,908</t>
  </si>
  <si>
    <t>±4,883</t>
  </si>
  <si>
    <t>±14,649</t>
  </si>
  <si>
    <t>±12,286</t>
  </si>
  <si>
    <t>±2,630</t>
  </si>
  <si>
    <t>±12,036</t>
  </si>
  <si>
    <t>±6,675</t>
  </si>
  <si>
    <t>±11,882</t>
  </si>
  <si>
    <t>±2,892</t>
  </si>
  <si>
    <t>±9,369</t>
  </si>
  <si>
    <t>±2,382</t>
  </si>
  <si>
    <t>±9,204</t>
  </si>
  <si>
    <t>±18,020</t>
  </si>
  <si>
    <t>±5,238</t>
  </si>
  <si>
    <t>±10,925</t>
  </si>
  <si>
    <t>±8,240</t>
  </si>
  <si>
    <t>±6,196</t>
  </si>
  <si>
    <t>±2,597</t>
  </si>
  <si>
    <t>±6,238</t>
  </si>
  <si>
    <t>        60 to 64 years</t>
  </si>
  <si>
    <t>±6,905</t>
  </si>
  <si>
    <t>±2,879</t>
  </si>
  <si>
    <t>±9,747</t>
  </si>
  <si>
    <t>±5,373</t>
  </si>
  <si>
    <t>±19,659</t>
  </si>
  <si>
    <t>±7,025</t>
  </si>
  <si>
    <t>±7,007</t>
  </si>
  <si>
    <t>±3,143</t>
  </si>
  <si>
    <t>±2,768</t>
  </si>
  <si>
    <t>±13,598</t>
  </si>
  <si>
    <t>±11,405</t>
  </si>
  <si>
    <t>±3,042</t>
  </si>
  <si>
    <t>±10,368</t>
  </si>
  <si>
    <t>±8,558</t>
  </si>
  <si>
    <t>±5,326</t>
  </si>
  <si>
    <t>±5,053</t>
  </si>
  <si>
    <t>±7,229</t>
  </si>
  <si>
    <t>±8,425</t>
  </si>
  <si>
    <t>±8,478</t>
  </si>
  <si>
    <t>±8,446</t>
  </si>
  <si>
    <t>±6,969</t>
  </si>
  <si>
    <t>±7,648</t>
  </si>
  <si>
    <t>±3,834</t>
  </si>
  <si>
    <t>±4,728</t>
  </si>
  <si>
    <t>±11,594</t>
  </si>
  <si>
    <t>±4,386</t>
  </si>
  <si>
    <t>±14,572</t>
  </si>
  <si>
    <t>±11,619</t>
  </si>
  <si>
    <t>±11,626</t>
  </si>
  <si>
    <t>±5,308</t>
  </si>
  <si>
    <t>±6,573</t>
  </si>
  <si>
    <t>±11,928</t>
  </si>
  <si>
    <t>±3,041</t>
  </si>
  <si>
    <t>±9,600</t>
  </si>
  <si>
    <t>±9,244</t>
  </si>
  <si>
    <t>±18,505</t>
  </si>
  <si>
    <t>±5,240</t>
  </si>
  <si>
    <t>±10,456</t>
  </si>
  <si>
    <t>±7,722</t>
  </si>
  <si>
    <t>±4,419</t>
  </si>
  <si>
    <t>±5,766</t>
  </si>
  <si>
    <t>±6,232</t>
  </si>
  <si>
    <t>        65 to 74 years</t>
  </si>
  <si>
    <t>±3,070</t>
  </si>
  <si>
    <t>±4,018</t>
  </si>
  <si>
    <t>±2,815</t>
  </si>
  <si>
    <t>±5,425</t>
  </si>
  <si>
    <t>±4,956</t>
  </si>
  <si>
    <t>±2,806</t>
  </si>
  <si>
    <t>±3,351</t>
  </si>
  <si>
    <t>±3,123</t>
  </si>
  <si>
    <t>±1,316</t>
  </si>
  <si>
    <t>±1,332</t>
  </si>
  <si>
    <t>±2,620</t>
  </si>
  <si>
    <t>±5,304</t>
  </si>
  <si>
    <t>±1,015</t>
  </si>
  <si>
    <t>±1,289</t>
  </si>
  <si>
    <t>±3,220</t>
  </si>
  <si>
    <t>±1,202</t>
  </si>
  <si>
    <t>±3,921</t>
  </si>
  <si>
    <t>±1,722</t>
  </si>
  <si>
    <t>±4,697</t>
  </si>
  <si>
    <t>±2,461</t>
  </si>
  <si>
    <t>        75 to 84 years</t>
  </si>
  <si>
    <t>±5,100</t>
  </si>
  <si>
    <t>±1,923</t>
  </si>
  <si>
    <t>±5,849</t>
  </si>
  <si>
    <t>±9,862</t>
  </si>
  <si>
    <t>±4,861</t>
  </si>
  <si>
    <t>±2,199</t>
  </si>
  <si>
    <t>±1,526</t>
  </si>
  <si>
    <t>±12,419</t>
  </si>
  <si>
    <t>±6,003</t>
  </si>
  <si>
    <t>±2,921</t>
  </si>
  <si>
    <t>±2,997</t>
  </si>
  <si>
    <t>±6,007</t>
  </si>
  <si>
    <t>±5,682</t>
  </si>
  <si>
    <t>±5,954</t>
  </si>
  <si>
    <t>±4,552</t>
  </si>
  <si>
    <t>±3,919</t>
  </si>
  <si>
    <t>±4,476</t>
  </si>
  <si>
    <t>±6,908</t>
  </si>
  <si>
    <t>±11,252</t>
  </si>
  <si>
    <t>±7,060</t>
  </si>
  <si>
    <t>±7,415</t>
  </si>
  <si>
    <t>±3,452</t>
  </si>
  <si>
    <t>±7,733</t>
  </si>
  <si>
    <t>±2,520</t>
  </si>
  <si>
    <t>±2,058</t>
  </si>
  <si>
    <t>±2,925</t>
  </si>
  <si>
    <t>±1,458</t>
  </si>
  <si>
    <t>±6,146</t>
  </si>
  <si>
    <t>±5,256</t>
  </si>
  <si>
    <t>±2,803</t>
  </si>
  <si>
    <t>±5,112</t>
  </si>
  <si>
    <t>        85 years and over</t>
  </si>
  <si>
    <t>±5,869</t>
  </si>
  <si>
    <t>±10,465</t>
  </si>
  <si>
    <t>±4,603</t>
  </si>
  <si>
    <t>±4,025</t>
  </si>
  <si>
    <t>±2,205</t>
  </si>
  <si>
    <t>±11,977</t>
  </si>
  <si>
    <t>±5,569</t>
  </si>
  <si>
    <t>±2,331</t>
  </si>
  <si>
    <t>±6,698</t>
  </si>
  <si>
    <t>±5,478</t>
  </si>
  <si>
    <t>±2,505</t>
  </si>
  <si>
    <t>±3,229</t>
  </si>
  <si>
    <t>±2,246</t>
  </si>
  <si>
    <t>±5,712</t>
  </si>
  <si>
    <t>±6,011</t>
  </si>
  <si>
    <t>±4,108</t>
  </si>
  <si>
    <t>±3,392</t>
  </si>
  <si>
    <t>±4,293</t>
  </si>
  <si>
    <t>±2,596</t>
  </si>
  <si>
    <t>±3,409</t>
  </si>
  <si>
    <t>±6,842</t>
  </si>
  <si>
    <t>±11,256</t>
  </si>
  <si>
    <t>±6,658</t>
  </si>
  <si>
    <t>±1,629</t>
  </si>
  <si>
    <t>±6,973</t>
  </si>
  <si>
    <t>±3,136</t>
  </si>
  <si>
    <t>±7,776</t>
  </si>
  <si>
    <t>±2,530</t>
  </si>
  <si>
    <t>±5,261</t>
  </si>
  <si>
    <t>±1,721</t>
  </si>
  <si>
    <t>±8,672</t>
  </si>
  <si>
    <t>±5,675</t>
  </si>
  <si>
    <t>±5,215</t>
  </si>
  <si>
    <t>±2,771</t>
  </si>
  <si>
    <t>±4,991</t>
  </si>
  <si>
    <t>        Median age (years)</t>
  </si>
  <si>
    <t>        Under 18 years</t>
  </si>
  <si>
    <t>±2,016</t>
  </si>
  <si>
    <t>±3,099</t>
  </si>
  <si>
    <t>±92</t>
  </si>
  <si>
    <t>±197</t>
  </si>
  <si>
    <t>±2,639</t>
  </si>
  <si>
    <t>±2,976</t>
  </si>
  <si>
    <t>±1,216</t>
  </si>
  <si>
    <t>±2,216</t>
  </si>
  <si>
    <t>±3,089</t>
  </si>
  <si>
    <t>±2,501</t>
  </si>
  <si>
    <t>±1,954</t>
  </si>
  <si>
    <t>±2,730</t>
  </si>
  <si>
    <t>±1,150</t>
  </si>
  <si>
    <t>±2,045</t>
  </si>
  <si>
    <t>±3,044</t>
  </si>
  <si>
    <t>±878</t>
  </si>
  <si>
    <t>±3,065</t>
  </si>
  <si>
    <t>±2,785</t>
  </si>
  <si>
    <t>±3,552</t>
  </si>
  <si>
    <t>±3,765</t>
  </si>
  <si>
    <t>        16 years and over</t>
  </si>
  <si>
    <t>±5,095</t>
  </si>
  <si>
    <t>±3,564</t>
  </si>
  <si>
    <t>±10,617</t>
  </si>
  <si>
    <t>±4,403</t>
  </si>
  <si>
    <t>±3,087</t>
  </si>
  <si>
    <t>±7,395</t>
  </si>
  <si>
    <t>±2,385</t>
  </si>
  <si>
    <t>±6,071</t>
  </si>
  <si>
    <t>±3,415</t>
  </si>
  <si>
    <t>±6,171</t>
  </si>
  <si>
    <t>±2,191</t>
  </si>
  <si>
    <t>±5,559</t>
  </si>
  <si>
    <t>±5,916</t>
  </si>
  <si>
    <t>±3,683</t>
  </si>
  <si>
    <t>±5,709</t>
  </si>
  <si>
    <t>±2,929</t>
  </si>
  <si>
    <t>±3,364</t>
  </si>
  <si>
    <t>±4,811</t>
  </si>
  <si>
    <t>±7,996</t>
  </si>
  <si>
    <t>±7,482</t>
  </si>
  <si>
    <t>±6,597</t>
  </si>
  <si>
    <t>±4,439</t>
  </si>
  <si>
    <t>±5,710</t>
  </si>
  <si>
    <t>±2,254</t>
  </si>
  <si>
    <t>±4,698</t>
  </si>
  <si>
    <t>±6,862</t>
  </si>
  <si>
    <t>±12,146</t>
  </si>
  <si>
    <t>±5,441</t>
  </si>
  <si>
    <t>±4,233</t>
  </si>
  <si>
    <t>±1,627</t>
  </si>
  <si>
    <t>±3,636</t>
  </si>
  <si>
    <t>        18 years and over</t>
  </si>
  <si>
    <t>±1,953</t>
  </si>
  <si>
    <t>        21 years and over</t>
  </si>
  <si>
    <t>±7,436</t>
  </si>
  <si>
    <t>±6,602</t>
  </si>
  <si>
    <t>±5,538</t>
  </si>
  <si>
    <t>±14,651</t>
  </si>
  <si>
    <t>±7,953</t>
  </si>
  <si>
    <t>±2,648</t>
  </si>
  <si>
    <t>±1,806</t>
  </si>
  <si>
    <t>±13,160</t>
  </si>
  <si>
    <t>±10,558</t>
  </si>
  <si>
    <t>±4,235</t>
  </si>
  <si>
    <t>±9,175</t>
  </si>
  <si>
    <t>±5,842</t>
  </si>
  <si>
    <t>±5,242</t>
  </si>
  <si>
    <t>±6,763</t>
  </si>
  <si>
    <t>±7,203</t>
  </si>
  <si>
    <t>±6,618</t>
  </si>
  <si>
    <t>±6,191</t>
  </si>
  <si>
    <t>±6,696</t>
  </si>
  <si>
    <t>±5,355</t>
  </si>
  <si>
    <t>±7,035</t>
  </si>
  <si>
    <t>±3,361</t>
  </si>
  <si>
    <t>±3,667</t>
  </si>
  <si>
    <t>±5,837</t>
  </si>
  <si>
    <t>±4,638</t>
  </si>
  <si>
    <t>±12,023</t>
  </si>
  <si>
    <t>±10,598</t>
  </si>
  <si>
    <t>±3,983</t>
  </si>
  <si>
    <t>±8,117</t>
  </si>
  <si>
    <t>±6,028</t>
  </si>
  <si>
    <t>±7,932</t>
  </si>
  <si>
    <t>±7,349</t>
  </si>
  <si>
    <t>±2,936</t>
  </si>
  <si>
    <t>±8,692</t>
  </si>
  <si>
    <t>±15,732</t>
  </si>
  <si>
    <t>±4,872</t>
  </si>
  <si>
    <t>±9,477</t>
  </si>
  <si>
    <t>±7,106</t>
  </si>
  <si>
    <t>±7,223</t>
  </si>
  <si>
    <t>±3,094</t>
  </si>
  <si>
    <t>        62 years and over</t>
  </si>
  <si>
    <t>±6,050</t>
  </si>
  <si>
    <t>±2,076</t>
  </si>
  <si>
    <t>±8,083</t>
  </si>
  <si>
    <t>±5,472</t>
  </si>
  <si>
    <t>±17,468</t>
  </si>
  <si>
    <t>±3,491</t>
  </si>
  <si>
    <t>±2,438</t>
  </si>
  <si>
    <t>±11,993</t>
  </si>
  <si>
    <t>±10,686</t>
  </si>
  <si>
    <t>±9,058</t>
  </si>
  <si>
    <t>±7,345</t>
  </si>
  <si>
    <t>±4,967</t>
  </si>
  <si>
    <t>±4,616</t>
  </si>
  <si>
    <t>±7,001</t>
  </si>
  <si>
    <t>±7,291</t>
  </si>
  <si>
    <t>±3,471</t>
  </si>
  <si>
    <t>±8,209</t>
  </si>
  <si>
    <t>±8,831</t>
  </si>
  <si>
    <t>±7,702</t>
  </si>
  <si>
    <t>±6,591</t>
  </si>
  <si>
    <t>±7,707</t>
  </si>
  <si>
    <t>±5,132</t>
  </si>
  <si>
    <t>±4,865</t>
  </si>
  <si>
    <t>±10,630</t>
  </si>
  <si>
    <t>±4,174</t>
  </si>
  <si>
    <t>±13,997</t>
  </si>
  <si>
    <t>±10,633</t>
  </si>
  <si>
    <t>±9,823</t>
  </si>
  <si>
    <t>±6,804</t>
  </si>
  <si>
    <t>±11,472</t>
  </si>
  <si>
    <t>±8,696</t>
  </si>
  <si>
    <t>±9,909</t>
  </si>
  <si>
    <t>±17,174</t>
  </si>
  <si>
    <t>±4,780</t>
  </si>
  <si>
    <t>±2,537</t>
  </si>
  <si>
    <t>±10,047</t>
  </si>
  <si>
    <t>±8,691</t>
  </si>
  <si>
    <t>±3,771</t>
  </si>
  <si>
    <t>±6,467</t>
  </si>
  <si>
    <t>±2,408</t>
  </si>
  <si>
    <t>±6,057</t>
  </si>
  <si>
    <t>        65 years and over</t>
  </si>
  <si>
    <t>±3,112</t>
  </si>
  <si>
    <t>±1,997</t>
  </si>
  <si>
    <t>±3,048</t>
  </si>
  <si>
    <t>±4,042</t>
  </si>
  <si>
    <t>±1,744</t>
  </si>
  <si>
    <t>±391</t>
  </si>
  <si>
    <t>±4,052</t>
  </si>
  <si>
    <t>±603</t>
  </si>
  <si>
    <t>±2,070</t>
  </si>
  <si>
    <t>±2,441</t>
  </si>
  <si>
    <t>±3,062</t>
  </si>
  <si>
    <t>±1,389</t>
  </si>
  <si>
    <t>±1,994</t>
  </si>
  <si>
    <t>±2,108</t>
  </si>
  <si>
    <t>±2,822</t>
  </si>
  <si>
    <t>±4,381</t>
  </si>
  <si>
    <t>±3,764</t>
  </si>
  <si>
    <t>±2,152</t>
  </si>
  <si>
    <t>±2,676</t>
  </si>
  <si>
    <t>±4,195</t>
  </si>
  <si>
    <t>±5,923</t>
  </si>
  <si>
    <t>±1,630</t>
  </si>
  <si>
    <t>±1,000</t>
  </si>
  <si>
    <t>±3,898</t>
  </si>
  <si>
    <t>±2,569</t>
  </si>
  <si>
    <t>±1,604</t>
  </si>
  <si>
    <t>            Male</t>
  </si>
  <si>
    <t>±3,848</t>
  </si>
  <si>
    <t>±3,017</t>
  </si>
  <si>
    <t>±4,144</t>
  </si>
  <si>
    <t>±3,258</t>
  </si>
  <si>
    <t>±2,767</t>
  </si>
  <si>
    <t>±3,512</t>
  </si>
  <si>
    <t>±2,587</t>
  </si>
  <si>
    <t>±3,300</t>
  </si>
  <si>
    <t>±2,910</t>
  </si>
  <si>
    <t>±1,680</t>
  </si>
  <si>
    <t>±2,256</t>
  </si>
  <si>
    <t>±3,295</t>
  </si>
  <si>
    <t>±4,494</t>
  </si>
  <si>
    <t>±1,933</t>
  </si>
  <si>
    <t>±1,625</t>
  </si>
  <si>
    <t>±2,303</t>
  </si>
  <si>
    <t>±1,664</t>
  </si>
  <si>
    <t>±4,248</t>
  </si>
  <si>
    <t>±5,165</t>
  </si>
  <si>
    <t>±2,451</t>
  </si>
  <si>
    <t>±2,817</t>
  </si>
  <si>
    <t>±1,502</t>
  </si>
  <si>
    <t>            Female</t>
  </si>
  <si>
    <t>±2,632</t>
  </si>
  <si>
    <t>±1,340</t>
  </si>
  <si>
    <t>±2,658</t>
  </si>
  <si>
    <t>±409</t>
  </si>
  <si>
    <t>±155</t>
  </si>
  <si>
    <t>±3,582</t>
  </si>
  <si>
    <t>±3,007</t>
  </si>
  <si>
    <t>±2,984</t>
  </si>
  <si>
    <t>±3,008</t>
  </si>
  <si>
    <t>±3,634</t>
  </si>
  <si>
    <t>±1,517</t>
  </si>
  <si>
    <t>±2,369</t>
  </si>
  <si>
    <t>±2,792</t>
  </si>
  <si>
    <t>±2,544</t>
  </si>
  <si>
    <t>±1,605</t>
  </si>
  <si>
    <t>±1,950</t>
  </si>
  <si>
    <t>±1,677</t>
  </si>
  <si>
    <t>±2,174</t>
  </si>
  <si>
    <t>±3,458</t>
  </si>
  <si>
    <t>±1,887</t>
  </si>
  <si>
    <t>±3,847</t>
  </si>
  <si>
    <t>±2,109</t>
  </si>
  <si>
    <t>±2,097</t>
  </si>
  <si>
    <t>            Sex ratio (males per 100 females)</t>
  </si>
  <si>
    <t>±1.3</t>
  </si>
  <si>
    <t>±2,228</t>
  </si>
  <si>
    <t>±2,096</t>
  </si>
  <si>
    <t>±2,061</t>
  </si>
  <si>
    <t>±764</t>
  </si>
  <si>
    <t>±2,294</t>
  </si>
  <si>
    <t>±1,766</t>
  </si>
  <si>
    <t>±1,138</t>
  </si>
  <si>
    <t>±1,186</t>
  </si>
  <si>
    <t>±2,906</t>
  </si>
  <si>
    <t>±1,617</t>
  </si>
  <si>
    <t>±996</t>
  </si>
  <si>
    <t>±1,755</t>
  </si>
  <si>
    <t>±1,092</t>
  </si>
  <si>
    <t>±1,868</t>
  </si>
  <si>
    <t>±2,176</t>
  </si>
  <si>
    <t>±2,195</t>
  </si>
  <si>
    <t>±950</t>
  </si>
  <si>
    <t>±1,943</t>
  </si>
  <si>
    <t>±1,854</t>
  </si>
  <si>
    <t>±564</t>
  </si>
  <si>
    <t>±1,972</t>
  </si>
  <si>
    <t>±1,958</t>
  </si>
  <si>
    <t>±1,212</t>
  </si>
  <si>
    <t>±972</t>
  </si>
  <si>
    <t>±1,529</t>
  </si>
  <si>
    <t>±1,907</t>
  </si>
  <si>
    <t>±989</t>
  </si>
  <si>
    <t>±2,703</t>
  </si>
  <si>
    <t>±4,388</t>
  </si>
  <si>
    <t>±1,201</t>
  </si>
  <si>
    <t>±1,682</t>
  </si>
  <si>
    <t>±2.0</t>
  </si>
  <si>
    <t>±1.6</t>
  </si>
  <si>
    <t>±1.4</t>
  </si>
  <si>
    <t>RACE</t>
  </si>
  <si>
    <t>        One race</t>
  </si>
  <si>
    <t>±13,137</t>
  </si>
  <si>
    <t>±6,701</t>
  </si>
  <si>
    <t>±30,434</t>
  </si>
  <si>
    <t>±13,924</t>
  </si>
  <si>
    <t>±85,392</t>
  </si>
  <si>
    <t>±21,428</t>
  </si>
  <si>
    <t>±15,437</t>
  </si>
  <si>
    <t>±8,417</t>
  </si>
  <si>
    <t>±46,148</t>
  </si>
  <si>
    <t>±29,569</t>
  </si>
  <si>
    <t>±10,846</t>
  </si>
  <si>
    <t>±11,920</t>
  </si>
  <si>
    <t>±32,786</t>
  </si>
  <si>
    <t>±18,018</t>
  </si>
  <si>
    <t>±13,070</t>
  </si>
  <si>
    <t>±10,948</t>
  </si>
  <si>
    <t>±12,243</t>
  </si>
  <si>
    <t>±13,959</t>
  </si>
  <si>
    <t>±6,445</t>
  </si>
  <si>
    <t>±20,100</t>
  </si>
  <si>
    <t>±30,343</t>
  </si>
  <si>
    <t>±17,671</t>
  </si>
  <si>
    <t>±13,667</t>
  </si>
  <si>
    <t>±10,596</t>
  </si>
  <si>
    <t>±17,234</t>
  </si>
  <si>
    <t>±5,005</t>
  </si>
  <si>
    <t>±8,842</t>
  </si>
  <si>
    <t>±19,831</t>
  </si>
  <si>
    <t>±6,933</t>
  </si>
  <si>
    <t>±30,522</t>
  </si>
  <si>
    <t>±16,858</t>
  </si>
  <si>
    <t>±44,190</t>
  </si>
  <si>
    <t>±27,315</t>
  </si>
  <si>
    <t>±22,157</t>
  </si>
  <si>
    <t>±16,258</t>
  </si>
  <si>
    <t>±15,398</t>
  </si>
  <si>
    <t>±23,765</t>
  </si>
  <si>
    <t>±11,276</t>
  </si>
  <si>
    <t>±17,623</t>
  </si>
  <si>
    <t>±5,199</t>
  </si>
  <si>
    <t>±17,841</t>
  </si>
  <si>
    <t>±76,335</t>
  </si>
  <si>
    <t>±16,123</t>
  </si>
  <si>
    <t>±21,182</t>
  </si>
  <si>
    <t>±22,405</t>
  </si>
  <si>
    <t>±5,534</t>
  </si>
  <si>
    <t>±14,888</t>
  </si>
  <si>
    <t>±4,766</t>
  </si>
  <si>
    <t>±23,099</t>
  </si>
  <si>
    <t>        Two or More Races</t>
  </si>
  <si>
    <t>±8,837</t>
  </si>
  <si>
    <t>±4,325</t>
  </si>
  <si>
    <t>±25,480</t>
  </si>
  <si>
    <t>±11,846</t>
  </si>
  <si>
    <t>±50,330</t>
  </si>
  <si>
    <t>±19,081</t>
  </si>
  <si>
    <t>±13,230</t>
  </si>
  <si>
    <t>±3,909</t>
  </si>
  <si>
    <t>±40,148</t>
  </si>
  <si>
    <t>±18,401</t>
  </si>
  <si>
    <t>±3,137</t>
  </si>
  <si>
    <t>±11,003</t>
  </si>
  <si>
    <t>±23,481</t>
  </si>
  <si>
    <t>±11,411</t>
  </si>
  <si>
    <t>±7,324</t>
  </si>
  <si>
    <t>±8,227</t>
  </si>
  <si>
    <t>±7,785</t>
  </si>
  <si>
    <t>±7,554</t>
  </si>
  <si>
    <t>±13,614</t>
  </si>
  <si>
    <t>±19,956</t>
  </si>
  <si>
    <t>±11,547</t>
  </si>
  <si>
    <t>±9,045</t>
  </si>
  <si>
    <t>±10,956</t>
  </si>
  <si>
    <t>±4,026</t>
  </si>
  <si>
    <t>±7,036</t>
  </si>
  <si>
    <t>±16,235</t>
  </si>
  <si>
    <t>±19,240</t>
  </si>
  <si>
    <t>±13,633</t>
  </si>
  <si>
    <t>±27,005</t>
  </si>
  <si>
    <t>±15,788</t>
  </si>
  <si>
    <t>±3,249</t>
  </si>
  <si>
    <t>±13,404</t>
  </si>
  <si>
    <t>±9,133</t>
  </si>
  <si>
    <t>±12,119</t>
  </si>
  <si>
    <t>±18,205</t>
  </si>
  <si>
    <t>±6,377</t>
  </si>
  <si>
    <t>±13,327</t>
  </si>
  <si>
    <t>±3,768</t>
  </si>
  <si>
    <t>±10,091</t>
  </si>
  <si>
    <t>±59,040</t>
  </si>
  <si>
    <t>±11,888</t>
  </si>
  <si>
    <t>±13,080</t>
  </si>
  <si>
    <t>±17,519</t>
  </si>
  <si>
    <t>±10,409</t>
  </si>
  <si>
    <t>±19,398</t>
  </si>
  <si>
    <t>±9,743</t>
  </si>
  <si>
    <t>±11,618</t>
  </si>
  <si>
    <t>±6,245</t>
  </si>
  <si>
    <t>±22,262</t>
  </si>
  <si>
    <t>±8,887</t>
  </si>
  <si>
    <t>±10,043</t>
  </si>
  <si>
    <t>±5,947</t>
  </si>
  <si>
    <t>±6,534</t>
  </si>
  <si>
    <t>±27,078</t>
  </si>
  <si>
    <t>±19,762</t>
  </si>
  <si>
    <t>±18,752</t>
  </si>
  <si>
    <t>±10,528</t>
  </si>
  <si>
    <t>±6,381</t>
  </si>
  <si>
    <t>±5,282</t>
  </si>
  <si>
    <t>±9,220</t>
  </si>
  <si>
    <t>±12,064</t>
  </si>
  <si>
    <t>±13,468</t>
  </si>
  <si>
    <t>±12,025</t>
  </si>
  <si>
    <t>±12,942</t>
  </si>
  <si>
    <t>±11,173</t>
  </si>
  <si>
    <t>±8,967</t>
  </si>
  <si>
    <t>±5,476</t>
  </si>
  <si>
    <t>±9,864</t>
  </si>
  <si>
    <t>±12,509</t>
  </si>
  <si>
    <t>±3,510</t>
  </si>
  <si>
    <t>±26,493</t>
  </si>
  <si>
    <t>±16,509</t>
  </si>
  <si>
    <t>±2,631</t>
  </si>
  <si>
    <t>±16,024</t>
  </si>
  <si>
    <t>±7,290</t>
  </si>
  <si>
    <t>±15,761</t>
  </si>
  <si>
    <t>±5,922</t>
  </si>
  <si>
    <t>±12,443</t>
  </si>
  <si>
    <t>±11,611</t>
  </si>
  <si>
    <t>±23,949</t>
  </si>
  <si>
    <t>±4,337</t>
  </si>
  <si>
    <t>±12,446</t>
  </si>
  <si>
    <t>±8,141</t>
  </si>
  <si>
    <t>±4,214</t>
  </si>
  <si>
    <t>±7,341</t>
  </si>
  <si>
    <t>±11,323</t>
  </si>
  <si>
    <t>±4,132</t>
  </si>
  <si>
    <t>±4,687</t>
  </si>
  <si>
    <t>±9,277</t>
  </si>
  <si>
    <t>±2,708</t>
  </si>
  <si>
    <t>±21,699</t>
  </si>
  <si>
    <t>±8,003</t>
  </si>
  <si>
    <t>±2,901</t>
  </si>
  <si>
    <t>±11,979</t>
  </si>
  <si>
    <t>±7,710</t>
  </si>
  <si>
    <t>±2,747</t>
  </si>
  <si>
    <t>±9,989</t>
  </si>
  <si>
    <t>±5,211</t>
  </si>
  <si>
    <t>±2,812</t>
  </si>
  <si>
    <t>±6,174</t>
  </si>
  <si>
    <t>±6,760</t>
  </si>
  <si>
    <t>±4,429</t>
  </si>
  <si>
    <t>±5,181</t>
  </si>
  <si>
    <t>±3,244</t>
  </si>
  <si>
    <t>±12,541</t>
  </si>
  <si>
    <t>±6,106</t>
  </si>
  <si>
    <t>±12,254</t>
  </si>
  <si>
    <t>±5,793</t>
  </si>
  <si>
    <t>±4,124</t>
  </si>
  <si>
    <t>±6,133</t>
  </si>
  <si>
    <t>±4,588</t>
  </si>
  <si>
    <t>±6,814</t>
  </si>
  <si>
    <t>±17,789</t>
  </si>
  <si>
    <t>±5,147</t>
  </si>
  <si>
    <t>±6,527</t>
  </si>
  <si>
    <t>±2,511</t>
  </si>
  <si>
    <t>                Aztec</t>
  </si>
  <si>
    <t>N</t>
  </si>
  <si>
    <t>±58</t>
  </si>
  <si>
    <t>±12,140</t>
  </si>
  <si>
    <t>±3,242</t>
  </si>
  <si>
    <t>±6,281</t>
  </si>
  <si>
    <t>±3,050</t>
  </si>
  <si>
    <t>±1,286</t>
  </si>
  <si>
    <t>±2,151</t>
  </si>
  <si>
    <t>±2,853</t>
  </si>
  <si>
    <t>±1,422</t>
  </si>
  <si>
    <t>±6,581</t>
  </si>
  <si>
    <t>±2,373</t>
  </si>
  <si>
    <t>±11,142</t>
  </si>
  <si>
    <t>±2,315</t>
  </si>
  <si>
    <t>                Blackfeet Tribe of the Blackfeet Indian Reservation of Montana</t>
  </si>
  <si>
    <t>±125</t>
  </si>
  <si>
    <t>±228</t>
  </si>
  <si>
    <t>±201</t>
  </si>
  <si>
    <t>±121</t>
  </si>
  <si>
    <t>±102</t>
  </si>
  <si>
    <t>±261</t>
  </si>
  <si>
    <t>±150</t>
  </si>
  <si>
    <t>±164</t>
  </si>
  <si>
    <t>±245</t>
  </si>
  <si>
    <t>±559</t>
  </si>
  <si>
    <t>±202</t>
  </si>
  <si>
    <t>±188</t>
  </si>
  <si>
    <t>±221</t>
  </si>
  <si>
    <t>±78</t>
  </si>
  <si>
    <t>±44</t>
  </si>
  <si>
    <t>±195</t>
  </si>
  <si>
    <t>±12</t>
  </si>
  <si>
    <t>                Maya</t>
  </si>
  <si>
    <t>±17</t>
  </si>
  <si>
    <t>±9,504</t>
  </si>
  <si>
    <t>±355</t>
  </si>
  <si>
    <t>±4,406</t>
  </si>
  <si>
    <t>±3,325</t>
  </si>
  <si>
    <t>±637</t>
  </si>
  <si>
    <t>±3,822</t>
  </si>
  <si>
    <t>±5,204</t>
  </si>
  <si>
    <t>±3,168</t>
  </si>
  <si>
    <t>                Native Village of Barrow Inupiat Traditional Government</t>
  </si>
  <si>
    <t>±249</t>
  </si>
  <si>
    <t>±220</t>
  </si>
  <si>
    <t>±28</t>
  </si>
  <si>
    <t>±226</t>
  </si>
  <si>
    <t>±206</t>
  </si>
  <si>
    <t>±208</t>
  </si>
  <si>
    <t>±225</t>
  </si>
  <si>
    <t>±218</t>
  </si>
  <si>
    <t>±222</t>
  </si>
  <si>
    <t>±165</t>
  </si>
  <si>
    <t>±53</t>
  </si>
  <si>
    <t>±41</t>
  </si>
  <si>
    <t>±159</t>
  </si>
  <si>
    <t>                Navajo Nation</t>
  </si>
  <si>
    <t>±3,237</t>
  </si>
  <si>
    <t>±171</t>
  </si>
  <si>
    <t>±447</t>
  </si>
  <si>
    <t>±499</t>
  </si>
  <si>
    <t>±169</t>
  </si>
  <si>
    <t>±1,196</t>
  </si>
  <si>
    <t>                Nome Eskimo Community</t>
  </si>
  <si>
    <t>±14</t>
  </si>
  <si>
    <t>±243</t>
  </si>
  <si>
    <t>±60</t>
  </si>
  <si>
    <t>±101</t>
  </si>
  <si>
    <t>±296</t>
  </si>
  <si>
    <t>                Other American Indian and Alaska Native</t>
  </si>
  <si>
    <t>±7,374</t>
  </si>
  <si>
    <t>±14,309</t>
  </si>
  <si>
    <t>±7,059</t>
  </si>
  <si>
    <t>±6,860</t>
  </si>
  <si>
    <t>±5,578</t>
  </si>
  <si>
    <t>±3,336</t>
  </si>
  <si>
    <t>±2,115</t>
  </si>
  <si>
    <t>±2,366</t>
  </si>
  <si>
    <t>±3,930</t>
  </si>
  <si>
    <t>±5,118</t>
  </si>
  <si>
    <t>±1,814</t>
  </si>
  <si>
    <t>±4,255</t>
  </si>
  <si>
    <t>±9,046</t>
  </si>
  <si>
    <t>±5,305</t>
  </si>
  <si>
    <t>±3,676</t>
  </si>
  <si>
    <t>±3,489</t>
  </si>
  <si>
    <t>±4,541</t>
  </si>
  <si>
    <t>±4,816</t>
  </si>
  <si>
    <t>±12,183</t>
  </si>
  <si>
    <t>±2,626</t>
  </si>
  <si>
    <t>±2,801</t>
  </si>
  <si>
    <t>±6,692</t>
  </si>
  <si>
    <t>±3,106</t>
  </si>
  <si>
    <t>±21,851</t>
  </si>
  <si>
    <t>±6,553</t>
  </si>
  <si>
    <t>±8,597</t>
  </si>
  <si>
    <t>±6,794</t>
  </si>
  <si>
    <t>±9,107</t>
  </si>
  <si>
    <t>±8,435</t>
  </si>
  <si>
    <t>±5,346</t>
  </si>
  <si>
    <t>±3,860</t>
  </si>
  <si>
    <t>±3,528</t>
  </si>
  <si>
    <t>±5,101</t>
  </si>
  <si>
    <t>±7,502</t>
  </si>
  <si>
    <t>±2,808</t>
  </si>
  <si>
    <t>±3,940</t>
  </si>
  <si>
    <t>±7,402</t>
  </si>
  <si>
    <t>±3,111</t>
  </si>
  <si>
    <t>±7,456</t>
  </si>
  <si>
    <t>±3,436</t>
  </si>
  <si>
    <t>±16,504</t>
  </si>
  <si>
    <t>±5,008</t>
  </si>
  <si>
    <t>±1,261</t>
  </si>
  <si>
    <t>±5,173</t>
  </si>
  <si>
    <t>±3,093</t>
  </si>
  <si>
    <t>±5,761</t>
  </si>
  <si>
    <t>±5,894</t>
  </si>
  <si>
    <t>±3,945</t>
  </si>
  <si>
    <t>±4,391</t>
  </si>
  <si>
    <t>±13,121</t>
  </si>
  <si>
    <t>±4,531</t>
  </si>
  <si>
    <t>±7,636</t>
  </si>
  <si>
    <t>±8,820</t>
  </si>
  <si>
    <t>±3,858</t>
  </si>
  <si>
    <t>±1,136</t>
  </si>
  <si>
    <t>                Asian Indian</t>
  </si>
  <si>
    <t>±2,409</t>
  </si>
  <si>
    <t>±9,590</t>
  </si>
  <si>
    <t>±30,296</t>
  </si>
  <si>
    <t>±5,276</t>
  </si>
  <si>
    <t>±2,867</t>
  </si>
  <si>
    <t>±10,557</t>
  </si>
  <si>
    <t>±9,901</t>
  </si>
  <si>
    <t>±1,111</t>
  </si>
  <si>
    <t>±1,473</t>
  </si>
  <si>
    <t>±13,888</t>
  </si>
  <si>
    <t>±7,563</t>
  </si>
  <si>
    <t>±3,658</t>
  </si>
  <si>
    <t>±2,692</t>
  </si>
  <si>
    <t>±2,791</t>
  </si>
  <si>
    <t>±8,028</t>
  </si>
  <si>
    <t>±10,970</t>
  </si>
  <si>
    <t>±8,916</t>
  </si>
  <si>
    <t>±6,016</t>
  </si>
  <si>
    <t>±3,705</t>
  </si>
  <si>
    <t>±175</t>
  </si>
  <si>
    <t>±4,456</t>
  </si>
  <si>
    <t>±2,550</t>
  </si>
  <si>
    <t>±14,633</t>
  </si>
  <si>
    <t>±1,826</t>
  </si>
  <si>
    <t>±19,107</t>
  </si>
  <si>
    <t>±10,080</t>
  </si>
  <si>
    <t>±920</t>
  </si>
  <si>
    <t>±10,782</t>
  </si>
  <si>
    <t>±3,084</t>
  </si>
  <si>
    <t>±5,362</t>
  </si>
  <si>
    <t>±4,558</t>
  </si>
  <si>
    <t>±19,733</t>
  </si>
  <si>
    <t>±3,265</t>
  </si>
  <si>
    <t>±1,252</t>
  </si>
  <si>
    <t>±11,397</t>
  </si>
  <si>
    <t>±11,353</t>
  </si>
  <si>
    <t>±3,817</t>
  </si>
  <si>
    <t>±661</t>
  </si>
  <si>
    <t>                Chinese</t>
  </si>
  <si>
    <t>±5,789</t>
  </si>
  <si>
    <t>±2,121</t>
  </si>
  <si>
    <t>±29,095</t>
  </si>
  <si>
    <t>±3,536</t>
  </si>
  <si>
    <t>±1,956</t>
  </si>
  <si>
    <t>±5,485</t>
  </si>
  <si>
    <t>±9,669</t>
  </si>
  <si>
    <t>±2,493</t>
  </si>
  <si>
    <t>±939</t>
  </si>
  <si>
    <t>±6,490</t>
  </si>
  <si>
    <t>±9,975</t>
  </si>
  <si>
    <t>±4,748</t>
  </si>
  <si>
    <t>±4,563</t>
  </si>
  <si>
    <t>±1,582</t>
  </si>
  <si>
    <t>±4,135</t>
  </si>
  <si>
    <t>±9,196</t>
  </si>
  <si>
    <t>±20,116</t>
  </si>
  <si>
    <t>±5,107</t>
  </si>
  <si>
    <t>±5,424</t>
  </si>
  <si>
    <t>±7,816</t>
  </si>
  <si>
    <t>±2,903</t>
  </si>
  <si>
    <t>±845</t>
  </si>
  <si>
    <t>±14,975</t>
  </si>
  <si>
    <t>±1,025</t>
  </si>
  <si>
    <t>±10,173</t>
  </si>
  <si>
    <t>±2,920</t>
  </si>
  <si>
    <t>                Filipino</t>
  </si>
  <si>
    <t>±6,353</t>
  </si>
  <si>
    <t>±26,047</t>
  </si>
  <si>
    <t>±4,264</t>
  </si>
  <si>
    <t>±10,709</t>
  </si>
  <si>
    <t>±1,055</t>
  </si>
  <si>
    <t>±8,114</t>
  </si>
  <si>
    <t>±3,001</t>
  </si>
  <si>
    <t>±1,902</t>
  </si>
  <si>
    <t>±2,985</t>
  </si>
  <si>
    <t>±1,023</t>
  </si>
  <si>
    <t>±6,026</t>
  </si>
  <si>
    <t>±3,946</t>
  </si>
  <si>
    <t>±4,535</t>
  </si>
  <si>
    <t>±2,618</t>
  </si>
  <si>
    <t>±10,331</t>
  </si>
  <si>
    <t>±8,069</t>
  </si>
  <si>
    <t>±2,624</t>
  </si>
  <si>
    <t>±8,272</t>
  </si>
  <si>
    <t>±4,659</t>
  </si>
  <si>
    <t>±1,200</t>
  </si>
  <si>
    <t>±3,887</t>
  </si>
  <si>
    <t>±4,031</t>
  </si>
  <si>
    <t>±4,440</t>
  </si>
  <si>
    <t>±3,378</t>
  </si>
  <si>
    <t>±12,500</t>
  </si>
  <si>
    <t>±7,219</t>
  </si>
  <si>
    <t>±8,827</t>
  </si>
  <si>
    <t>±944</t>
  </si>
  <si>
    <t>±2,049</t>
  </si>
  <si>
    <t>                Japanese</t>
  </si>
  <si>
    <t>±3,486</t>
  </si>
  <si>
    <t>±517</t>
  </si>
  <si>
    <t>±11,098</t>
  </si>
  <si>
    <t>±1,965</t>
  </si>
  <si>
    <t>±7,315</t>
  </si>
  <si>
    <t>±1,552</t>
  </si>
  <si>
    <t>±1,603</t>
  </si>
  <si>
    <t>±1,870</t>
  </si>
  <si>
    <t>±2,281</t>
  </si>
  <si>
    <t>±412</t>
  </si>
  <si>
    <t>±1,590</t>
  </si>
  <si>
    <t>±484</t>
  </si>
  <si>
    <t>±1,657</t>
  </si>
  <si>
    <t>±1,239</t>
  </si>
  <si>
    <t>±3,301</t>
  </si>
  <si>
    <t>±2,485</t>
  </si>
  <si>
    <t>±318</t>
  </si>
  <si>
    <t>±964</t>
  </si>
  <si>
    <t>                Korean</t>
  </si>
  <si>
    <t>±2,560</t>
  </si>
  <si>
    <t>±5,455</t>
  </si>
  <si>
    <t>±713</t>
  </si>
  <si>
    <t>±20,118</t>
  </si>
  <si>
    <t>±3,841</t>
  </si>
  <si>
    <t>±5,636</t>
  </si>
  <si>
    <t>±1,893</t>
  </si>
  <si>
    <t>±1,536</t>
  </si>
  <si>
    <t>±1,284</t>
  </si>
  <si>
    <t>±835</t>
  </si>
  <si>
    <t>±5,157</t>
  </si>
  <si>
    <t>±2,845</t>
  </si>
  <si>
    <t>±9,376</t>
  </si>
  <si>
    <t>±3,885</t>
  </si>
  <si>
    <t>±2,836</t>
  </si>
  <si>
    <t>±4,404</t>
  </si>
  <si>
    <t>±2,671</t>
  </si>
  <si>
    <t>±1,941</t>
  </si>
  <si>
    <t>±6,820</t>
  </si>
  <si>
    <t>±6,315</t>
  </si>
  <si>
    <t>±394</t>
  </si>
  <si>
    <t>±1,917</t>
  </si>
  <si>
    <t>                Vietnamese</t>
  </si>
  <si>
    <t>±1,990</t>
  </si>
  <si>
    <t>±443</t>
  </si>
  <si>
    <t>±6,320</t>
  </si>
  <si>
    <t>±24,584</t>
  </si>
  <si>
    <t>±3,397</t>
  </si>
  <si>
    <t>±1,312</t>
  </si>
  <si>
    <t>±6,064</t>
  </si>
  <si>
    <t>±3,576</t>
  </si>
  <si>
    <t>±2,899</t>
  </si>
  <si>
    <t>±2,418</t>
  </si>
  <si>
    <t>±5,915</t>
  </si>
  <si>
    <t>±6,406</t>
  </si>
  <si>
    <t>±5,042</t>
  </si>
  <si>
    <t>±3,385</t>
  </si>
  <si>
    <t>±3,241</t>
  </si>
  <si>
    <t>±2,005</t>
  </si>
  <si>
    <t>±5,816</t>
  </si>
  <si>
    <t>±4,458</t>
  </si>
  <si>
    <t>±5,889</t>
  </si>
  <si>
    <t>±1,906</t>
  </si>
  <si>
    <t>±18,627</t>
  </si>
  <si>
    <t>±2,364</t>
  </si>
  <si>
    <t>±7,124</t>
  </si>
  <si>
    <t>±7,975</t>
  </si>
  <si>
    <t>                Other Asian</t>
  </si>
  <si>
    <t>±6,629</t>
  </si>
  <si>
    <t>±26,084</t>
  </si>
  <si>
    <t>±7,596</t>
  </si>
  <si>
    <t>±6,005</t>
  </si>
  <si>
    <t>±3,063</t>
  </si>
  <si>
    <t>±9,511</t>
  </si>
  <si>
    <t>±5,387</t>
  </si>
  <si>
    <t>±10,730</t>
  </si>
  <si>
    <t>±6,163</t>
  </si>
  <si>
    <t>±4,223</t>
  </si>
  <si>
    <t>±3,273</t>
  </si>
  <si>
    <t>±3,158</t>
  </si>
  <si>
    <t>±8,360</t>
  </si>
  <si>
    <t>±7,692</t>
  </si>
  <si>
    <t>±8,712</t>
  </si>
  <si>
    <t>±8,321</t>
  </si>
  <si>
    <t>±4,074</t>
  </si>
  <si>
    <t>±3,079</t>
  </si>
  <si>
    <t>±8,374</t>
  </si>
  <si>
    <t>±18,643</t>
  </si>
  <si>
    <t>±7,104</t>
  </si>
  <si>
    <t>±7,833</t>
  </si>
  <si>
    <t>±5,720</t>
  </si>
  <si>
    <t>±9,311</t>
  </si>
  <si>
    <t>±3,786</t>
  </si>
  <si>
    <t>±1,656</t>
  </si>
  <si>
    <t>±4,509</t>
  </si>
  <si>
    <t>±19,536</t>
  </si>
  <si>
    <t>±5,267</t>
  </si>
  <si>
    <t>±11,423</t>
  </si>
  <si>
    <t>±9,924</t>
  </si>
  <si>
    <t>±6,391</t>
  </si>
  <si>
    <t>±1,300</t>
  </si>
  <si>
    <t>±7,340</t>
  </si>
  <si>
    <t>±343</t>
  </si>
  <si>
    <t>±553</t>
  </si>
  <si>
    <t>±2,939</t>
  </si>
  <si>
    <t>±3,785</t>
  </si>
  <si>
    <t>±5,484</t>
  </si>
  <si>
    <t>±1,314</t>
  </si>
  <si>
    <t>±1,888</t>
  </si>
  <si>
    <t>±1,446</t>
  </si>
  <si>
    <t>±1,797</t>
  </si>
  <si>
    <t>±3,309</t>
  </si>
  <si>
    <t>±2,423</t>
  </si>
  <si>
    <t>±3,499</t>
  </si>
  <si>
    <t>±319</t>
  </si>
  <si>
    <t>±2,111</t>
  </si>
  <si>
    <t>±10,809</t>
  </si>
  <si>
    <t>±3,475</t>
  </si>
  <si>
    <t>±213</t>
  </si>
  <si>
    <t>±3,419</t>
  </si>
  <si>
    <t>±177</t>
  </si>
  <si>
    <t>±1,103</t>
  </si>
  <si>
    <t>±145</t>
  </si>
  <si>
    <t>                Chamorro</t>
  </si>
  <si>
    <t>±242</t>
  </si>
  <si>
    <t>±1,622</t>
  </si>
  <si>
    <t>±3,420</t>
  </si>
  <si>
    <t>±690</t>
  </si>
  <si>
    <t>±361</t>
  </si>
  <si>
    <t>±390</t>
  </si>
  <si>
    <t>±853</t>
  </si>
  <si>
    <t>±153</t>
  </si>
  <si>
    <t>±336</t>
  </si>
  <si>
    <t>±267</t>
  </si>
  <si>
    <t>±1,190</t>
  </si>
  <si>
    <t>±751</t>
  </si>
  <si>
    <t>±3,454</t>
  </si>
  <si>
    <t>±2,122</t>
  </si>
  <si>
    <t>                Native Hawaiian</t>
  </si>
  <si>
    <t>±1,777</t>
  </si>
  <si>
    <t>±1,021</t>
  </si>
  <si>
    <t>±7,246</t>
  </si>
  <si>
    <t>±742</t>
  </si>
  <si>
    <t>±161</t>
  </si>
  <si>
    <t>±427</t>
  </si>
  <si>
    <t>±376</t>
  </si>
  <si>
    <t>±2,226</t>
  </si>
  <si>
    <t>±1,621</t>
  </si>
  <si>
    <t>                Samoan</t>
  </si>
  <si>
    <t>±2,022</t>
  </si>
  <si>
    <t>±6,583</t>
  </si>
  <si>
    <t>±3,287</t>
  </si>
  <si>
    <t>±283</t>
  </si>
  <si>
    <t>±494</t>
  </si>
  <si>
    <t>±9,276</t>
  </si>
  <si>
    <t>±3,688</t>
  </si>
  <si>
    <t>                Other Native Hawaiian and Other Pacific Islander</t>
  </si>
  <si>
    <t>±1,345</t>
  </si>
  <si>
    <t>±7,889</t>
  </si>
  <si>
    <t>±2,673</t>
  </si>
  <si>
    <t>±3,663</t>
  </si>
  <si>
    <t>±1,135</t>
  </si>
  <si>
    <t>±1,798</t>
  </si>
  <si>
    <t>±735</t>
  </si>
  <si>
    <t>±1,591</t>
  </si>
  <si>
    <t>±3,261</t>
  </si>
  <si>
    <t>±4,033</t>
  </si>
  <si>
    <t>±4,915</t>
  </si>
  <si>
    <t>            Some Other Race</t>
  </si>
  <si>
    <t>±8,593</t>
  </si>
  <si>
    <t>±3,315</t>
  </si>
  <si>
    <t>±27,766</t>
  </si>
  <si>
    <t>±7,182</t>
  </si>
  <si>
    <t>±84,065</t>
  </si>
  <si>
    <t>±20,384</t>
  </si>
  <si>
    <t>±15,769</t>
  </si>
  <si>
    <t>±6,286</t>
  </si>
  <si>
    <t>±6,458</t>
  </si>
  <si>
    <t>±40,439</t>
  </si>
  <si>
    <t>±22,413</t>
  </si>
  <si>
    <t>±4,203</t>
  </si>
  <si>
    <t>±9,849</t>
  </si>
  <si>
    <t>±31,499</t>
  </si>
  <si>
    <t>±13,040</t>
  </si>
  <si>
    <t>±8,489</t>
  </si>
  <si>
    <t>±7,546</t>
  </si>
  <si>
    <t>±11,792</t>
  </si>
  <si>
    <t>±22,087</t>
  </si>
  <si>
    <t>±23,117</t>
  </si>
  <si>
    <t>±10,594</t>
  </si>
  <si>
    <t>±10,725</t>
  </si>
  <si>
    <t>±6,643</t>
  </si>
  <si>
    <t>±8,392</t>
  </si>
  <si>
    <t>±2,887</t>
  </si>
  <si>
    <t>±8,233</t>
  </si>
  <si>
    <t>±18,069</t>
  </si>
  <si>
    <t>±3,798</t>
  </si>
  <si>
    <t>±28,883</t>
  </si>
  <si>
    <t>±16,723</t>
  </si>
  <si>
    <t>±41,504</t>
  </si>
  <si>
    <t>±24,233</t>
  </si>
  <si>
    <t>±14,052</t>
  </si>
  <si>
    <t>±9,522</t>
  </si>
  <si>
    <t>±12,537</t>
  </si>
  <si>
    <t>±23,235</t>
  </si>
  <si>
    <t>±9,754</t>
  </si>
  <si>
    <t>±10,711</t>
  </si>
  <si>
    <t>±14,646</t>
  </si>
  <si>
    <t>±69,902</t>
  </si>
  <si>
    <t>±12,685</t>
  </si>
  <si>
    <t>±1,937</t>
  </si>
  <si>
    <t>±19,782</t>
  </si>
  <si>
    <t>±17,829</t>
  </si>
  <si>
    <t>±3,060</t>
  </si>
  <si>
    <t>±23,676</t>
  </si>
  <si>
    <t>            White and Black or African American</t>
  </si>
  <si>
    <t>±5,783</t>
  </si>
  <si>
    <t>±8,702</t>
  </si>
  <si>
    <t>±5,136</t>
  </si>
  <si>
    <t>±15,380</t>
  </si>
  <si>
    <t>±7,553</t>
  </si>
  <si>
    <t>±8,191</t>
  </si>
  <si>
    <t>±3,790</t>
  </si>
  <si>
    <t>±17,294</t>
  </si>
  <si>
    <t>±10,850</t>
  </si>
  <si>
    <t>±13,778</t>
  </si>
  <si>
    <t>±8,688</t>
  </si>
  <si>
    <t>±4,522</t>
  </si>
  <si>
    <t>±7,040</t>
  </si>
  <si>
    <t>±8,661</t>
  </si>
  <si>
    <t>±6,425</t>
  </si>
  <si>
    <t>±10,128</t>
  </si>
  <si>
    <t>±7,273</t>
  </si>
  <si>
    <t>±8,511</t>
  </si>
  <si>
    <t>±13,713</t>
  </si>
  <si>
    <t>±2,411</t>
  </si>
  <si>
    <t>±15,263</t>
  </si>
  <si>
    <t>±9,984</t>
  </si>
  <si>
    <t>±3,371</t>
  </si>
  <si>
    <t>±7,542</t>
  </si>
  <si>
    <t>±1,849</t>
  </si>
  <si>
    <t>±9,468</t>
  </si>
  <si>
    <t>±16,386</t>
  </si>
  <si>
    <t>±8,556</t>
  </si>
  <si>
    <t>±6,875</t>
  </si>
  <si>
    <t>±3,012</t>
  </si>
  <si>
    <t>±3,899</t>
  </si>
  <si>
    <t>            White and American Indian and Alaska Native</t>
  </si>
  <si>
    <t>±5,357</t>
  </si>
  <si>
    <t>±7,031</t>
  </si>
  <si>
    <t>±3,446</t>
  </si>
  <si>
    <t>±9,820</t>
  </si>
  <si>
    <t>±4,317</t>
  </si>
  <si>
    <t>±465</t>
  </si>
  <si>
    <t>±5,935</t>
  </si>
  <si>
    <t>±8,332</t>
  </si>
  <si>
    <t>±6,605</t>
  </si>
  <si>
    <t>±2,548</t>
  </si>
  <si>
    <t>±4,742</t>
  </si>
  <si>
    <t>±4,527</t>
  </si>
  <si>
    <t>±1,084</t>
  </si>
  <si>
    <t>±5,344</t>
  </si>
  <si>
    <t>±2,494</t>
  </si>
  <si>
    <t>±5,708</t>
  </si>
  <si>
    <t>±2,779</t>
  </si>
  <si>
    <t>±4,227</t>
  </si>
  <si>
    <t>±7,115</t>
  </si>
  <si>
    <t>±5,738</t>
  </si>
  <si>
    <t>±4,631</t>
  </si>
  <si>
    <t>±3,334</t>
  </si>
  <si>
    <t>±4,326</t>
  </si>
  <si>
    <t>±9,672</t>
  </si>
  <si>
    <t>±4,888</t>
  </si>
  <si>
    <t>±1,219</t>
  </si>
  <si>
    <t>            White and Asian</t>
  </si>
  <si>
    <t>±6,999</t>
  </si>
  <si>
    <t>±21,324</t>
  </si>
  <si>
    <t>±6,069</t>
  </si>
  <si>
    <t>±9,367</t>
  </si>
  <si>
    <t>±5,298</t>
  </si>
  <si>
    <t>±5,322</t>
  </si>
  <si>
    <t>±7,487</t>
  </si>
  <si>
    <t>±5,480</t>
  </si>
  <si>
    <t>±4,655</t>
  </si>
  <si>
    <t>±2,328</t>
  </si>
  <si>
    <t>±1,568</t>
  </si>
  <si>
    <t>±3,197</t>
  </si>
  <si>
    <t>±5,596</t>
  </si>
  <si>
    <t>±6,704</t>
  </si>
  <si>
    <t>±2,376</t>
  </si>
  <si>
    <t>±11,113</t>
  </si>
  <si>
    <t>±5,595</t>
  </si>
  <si>
    <t>±5,437</t>
  </si>
  <si>
    <t>±5,019</t>
  </si>
  <si>
    <t>±11,354</t>
  </si>
  <si>
    <t>±8,145</t>
  </si>
  <si>
    <t>±1,033</t>
  </si>
  <si>
    <t>            White and Some Other Race</t>
  </si>
  <si>
    <t>±7,583</t>
  </si>
  <si>
    <t>±3,955</t>
  </si>
  <si>
    <t>±27,901</t>
  </si>
  <si>
    <t>±12,976</t>
  </si>
  <si>
    <t>±68,993</t>
  </si>
  <si>
    <t>±18,267</t>
  </si>
  <si>
    <t>±14,915</t>
  </si>
  <si>
    <t>±5,127</t>
  </si>
  <si>
    <t>±3,320</t>
  </si>
  <si>
    <t>±39,901</t>
  </si>
  <si>
    <t>±4,451</t>
  </si>
  <si>
    <t>±11,794</t>
  </si>
  <si>
    <t>±24,052</t>
  </si>
  <si>
    <t>±14,056</t>
  </si>
  <si>
    <t>±9,034</t>
  </si>
  <si>
    <t>±10,537</t>
  </si>
  <si>
    <t>±8,373</t>
  </si>
  <si>
    <t>±15,320</t>
  </si>
  <si>
    <t>±21,904</t>
  </si>
  <si>
    <t>±13,782</t>
  </si>
  <si>
    <t>±10,516</t>
  </si>
  <si>
    <t>±4,684</t>
  </si>
  <si>
    <t>±11,613</t>
  </si>
  <si>
    <t>±6,801</t>
  </si>
  <si>
    <t>±14,541</t>
  </si>
  <si>
    <t>±5,857</t>
  </si>
  <si>
    <t>±28,570</t>
  </si>
  <si>
    <t>±16,709</t>
  </si>
  <si>
    <t>±34,526</t>
  </si>
  <si>
    <t>±18,912</t>
  </si>
  <si>
    <t>±3,524</t>
  </si>
  <si>
    <t>±13,880</t>
  </si>
  <si>
    <t>±10,786</t>
  </si>
  <si>
    <t>±12,666</t>
  </si>
  <si>
    <t>±19,840</t>
  </si>
  <si>
    <t>±10,045</t>
  </si>
  <si>
    <t>±12,296</t>
  </si>
  <si>
    <t>±3,487</t>
  </si>
  <si>
    <t>±13,965</t>
  </si>
  <si>
    <t>±73,784</t>
  </si>
  <si>
    <t>±12,102</t>
  </si>
  <si>
    <t>±17,114</t>
  </si>
  <si>
    <t>±16,962</t>
  </si>
  <si>
    <t>±10,881</t>
  </si>
  <si>
    <t>±4,251</t>
  </si>
  <si>
    <t>±20,802</t>
  </si>
  <si>
    <t>            Black or African American and American Indian and Alaska Native</t>
  </si>
  <si>
    <t>±1,883</t>
  </si>
  <si>
    <t>±3,926</t>
  </si>
  <si>
    <t>±6,882</t>
  </si>
  <si>
    <t>±2,711</t>
  </si>
  <si>
    <t>±5,903</t>
  </si>
  <si>
    <t>±1,158</t>
  </si>
  <si>
    <t>±3,479</t>
  </si>
  <si>
    <t>±2,336</t>
  </si>
  <si>
    <t>±3,296</t>
  </si>
  <si>
    <t>±3,918</t>
  </si>
  <si>
    <t>±4,389</t>
  </si>
  <si>
    <t>±5,188</t>
  </si>
  <si>
    <t>±464</t>
  </si>
  <si>
    <t>±2,608</t>
  </si>
  <si>
    <t>±2,684</t>
  </si>
  <si>
    <t>±4,480</t>
  </si>
  <si>
    <t>±9,434</t>
  </si>
  <si>
    <t>±199</t>
  </si>
  <si>
    <t>±2,037</t>
  </si>
  <si>
    <t>±181</t>
  </si>
  <si>
    <t>            Black or African American and Some Other Race</t>
  </si>
  <si>
    <t>±334</t>
  </si>
  <si>
    <t>±10,945</t>
  </si>
  <si>
    <t>±3,761</t>
  </si>
  <si>
    <t>±13,891</t>
  </si>
  <si>
    <t>±6,288</t>
  </si>
  <si>
    <t>±290</t>
  </si>
  <si>
    <t>±4,676</t>
  </si>
  <si>
    <t>±2,755</t>
  </si>
  <si>
    <t>±4,254</t>
  </si>
  <si>
    <t>±132</t>
  </si>
  <si>
    <t>±5,924</t>
  </si>
  <si>
    <t>±10,237</t>
  </si>
  <si>
    <t>±3,530</t>
  </si>
  <si>
    <t>±9,710</t>
  </si>
  <si>
    <t>±697</t>
  </si>
  <si>
    <t>±17,162</t>
  </si>
  <si>
    <t>±6,351</t>
  </si>
  <si>
    <t>±307</t>
  </si>
  <si>
    <t>±3,651</t>
  </si>
  <si>
    <t>±7,938</t>
  </si>
  <si>
    <t>±2,401</t>
  </si>
  <si>
    <t>±9,384</t>
  </si>
  <si>
    <t>±1,381</t>
  </si>
  <si>
    <t>±2,043</t>
  </si>
  <si>
    <t>±2,082</t>
  </si>
  <si>
    <t>Race alone or in combination with one or more other races</t>
  </si>
  <si>
    <t>        White</t>
  </si>
  <si>
    <t>±11,934</t>
  </si>
  <si>
    <t>±6,225</t>
  </si>
  <si>
    <t>±27,134</t>
  </si>
  <si>
    <t>±9,978</t>
  </si>
  <si>
    <t>±78,750</t>
  </si>
  <si>
    <t>±23,275</t>
  </si>
  <si>
    <t>±16,228</t>
  </si>
  <si>
    <t>±7,108</t>
  </si>
  <si>
    <t>±6,724</t>
  </si>
  <si>
    <t>±43,184</t>
  </si>
  <si>
    <t>±27,892</t>
  </si>
  <si>
    <t>±10,615</t>
  </si>
  <si>
    <t>±10,521</t>
  </si>
  <si>
    <t>±35,497</t>
  </si>
  <si>
    <t>±17,203</t>
  </si>
  <si>
    <t>±10,613</t>
  </si>
  <si>
    <t>±10,273</t>
  </si>
  <si>
    <t>±11,149</t>
  </si>
  <si>
    <t>±12,564</t>
  </si>
  <si>
    <t>±22,554</t>
  </si>
  <si>
    <t>±28,072</t>
  </si>
  <si>
    <t>±15,496</t>
  </si>
  <si>
    <t>±13,570</t>
  </si>
  <si>
    <t>±10,991</t>
  </si>
  <si>
    <t>±13,556</t>
  </si>
  <si>
    <t>±4,145</t>
  </si>
  <si>
    <t>±9,354</t>
  </si>
  <si>
    <t>±22,300</t>
  </si>
  <si>
    <t>±6,175</t>
  </si>
  <si>
    <t>±31,580</t>
  </si>
  <si>
    <t>±18,278</t>
  </si>
  <si>
    <t>±47,679</t>
  </si>
  <si>
    <t>±28,162</t>
  </si>
  <si>
    <t>±4,318</t>
  </si>
  <si>
    <t>±21,608</t>
  </si>
  <si>
    <t>±13,964</t>
  </si>
  <si>
    <t>±12,747</t>
  </si>
  <si>
    <t>±27,069</t>
  </si>
  <si>
    <t>±16,442</t>
  </si>
  <si>
    <t>±4,739</t>
  </si>
  <si>
    <t>±18,061</t>
  </si>
  <si>
    <t>±76,791</t>
  </si>
  <si>
    <t>±15,546</t>
  </si>
  <si>
    <t>±22,519</t>
  </si>
  <si>
    <t>±22,950</t>
  </si>
  <si>
    <t>±5,265</t>
  </si>
  <si>
    <t>±14,750</t>
  </si>
  <si>
    <t>±23,819</t>
  </si>
  <si>
    <t>        Black or African American</t>
  </si>
  <si>
    <t>±7,225</t>
  </si>
  <si>
    <t>±8,951</t>
  </si>
  <si>
    <t>±4,061</t>
  </si>
  <si>
    <t>±20,352</t>
  </si>
  <si>
    <t>±7,471</t>
  </si>
  <si>
    <t>±9,728</t>
  </si>
  <si>
    <t>±3,704</t>
  </si>
  <si>
    <t>±5,639</t>
  </si>
  <si>
    <t>±23,097</t>
  </si>
  <si>
    <t>±15,465</t>
  </si>
  <si>
    <t>±3,429</t>
  </si>
  <si>
    <t>±2,087</t>
  </si>
  <si>
    <t>±13,863</t>
  </si>
  <si>
    <t>±6,708</t>
  </si>
  <si>
    <t>±4,637</t>
  </si>
  <si>
    <t>±5,807</t>
  </si>
  <si>
    <t>±8,623</t>
  </si>
  <si>
    <t>±10,955</t>
  </si>
  <si>
    <t>±13,744</t>
  </si>
  <si>
    <t>±4,450</t>
  </si>
  <si>
    <t>±8,181</t>
  </si>
  <si>
    <t>±5,467</t>
  </si>
  <si>
    <t>±6,779</t>
  </si>
  <si>
    <t>±15,276</t>
  </si>
  <si>
    <t>±25,698</t>
  </si>
  <si>
    <t>±10,508</t>
  </si>
  <si>
    <t>±9,964</t>
  </si>
  <si>
    <t>±6,296</t>
  </si>
  <si>
    <t>±4,493</t>
  </si>
  <si>
    <t>±8,039</t>
  </si>
  <si>
    <t>±8,064</t>
  </si>
  <si>
    <t>±7,759</t>
  </si>
  <si>
    <t>±23,518</t>
  </si>
  <si>
    <t>±3,952</t>
  </si>
  <si>
    <t>±10,517</t>
  </si>
  <si>
    <t>±7,303</t>
  </si>
  <si>
    <t>±3,298</t>
  </si>
  <si>
    <t>±5,137</t>
  </si>
  <si>
    <t>        American Indian and Alaska Native</t>
  </si>
  <si>
    <t>±2,615</t>
  </si>
  <si>
    <t>±12,768</t>
  </si>
  <si>
    <t>±5,481</t>
  </si>
  <si>
    <t>±29,432</t>
  </si>
  <si>
    <t>±11,841</t>
  </si>
  <si>
    <t>±5,772</t>
  </si>
  <si>
    <t>±2,345</t>
  </si>
  <si>
    <t>±20,637</t>
  </si>
  <si>
    <t>±4,761</t>
  </si>
  <si>
    <t>±4,658</t>
  </si>
  <si>
    <t>±16,566</t>
  </si>
  <si>
    <t>±9,273</t>
  </si>
  <si>
    <t>±4,856</t>
  </si>
  <si>
    <t>±6,211</t>
  </si>
  <si>
    <t>±7,352</t>
  </si>
  <si>
    <t>±8,662</t>
  </si>
  <si>
    <t>±10,376</t>
  </si>
  <si>
    <t>±8,318</t>
  </si>
  <si>
    <t>±6,405</t>
  </si>
  <si>
    <t>±3,932</t>
  </si>
  <si>
    <t>±7,165</t>
  </si>
  <si>
    <t>±15,650</t>
  </si>
  <si>
    <t>±16,362</t>
  </si>
  <si>
    <t>±10,568</t>
  </si>
  <si>
    <t>±10,525</t>
  </si>
  <si>
    <t>±6,624</t>
  </si>
  <si>
    <t>±8,471</t>
  </si>
  <si>
    <t>±10,605</t>
  </si>
  <si>
    <t>±5,250</t>
  </si>
  <si>
    <t>±29,258</t>
  </si>
  <si>
    <t>±1,169</t>
  </si>
  <si>
    <t>±8,055</t>
  </si>
  <si>
    <t>±9,648</t>
  </si>
  <si>
    <t>±3,330</t>
  </si>
  <si>
    <t>±5,895</t>
  </si>
  <si>
    <t>±3,014</t>
  </si>
  <si>
    <t>±7,904</t>
  </si>
  <si>
    <t>        Asian</t>
  </si>
  <si>
    <t>±3,751</t>
  </si>
  <si>
    <t>±7,123</t>
  </si>
  <si>
    <t>±2,678</t>
  </si>
  <si>
    <t>±17,462</t>
  </si>
  <si>
    <t>±4,621</t>
  </si>
  <si>
    <t>±1,271</t>
  </si>
  <si>
    <t>±1,833</t>
  </si>
  <si>
    <t>±11,926</t>
  </si>
  <si>
    <t>±7,164</t>
  </si>
  <si>
    <t>±2,387</t>
  </si>
  <si>
    <t>±4,188</t>
  </si>
  <si>
    <t>±5,292</t>
  </si>
  <si>
    <t>±1,417</t>
  </si>
  <si>
    <t>±3,464</t>
  </si>
  <si>
    <t>±4,234</t>
  </si>
  <si>
    <t>±4,269</t>
  </si>
  <si>
    <t>±5,221</t>
  </si>
  <si>
    <t>±10,691</t>
  </si>
  <si>
    <t>±6,903</t>
  </si>
  <si>
    <t>±1,490</t>
  </si>
  <si>
    <t>±4,628</t>
  </si>
  <si>
    <t>±3,263</t>
  </si>
  <si>
    <t>±2,009</t>
  </si>
  <si>
    <t>±13,758</t>
  </si>
  <si>
    <t>±5,207</t>
  </si>
  <si>
    <t>±1,218</t>
  </si>
  <si>
    <t>        Native Hawaiian and Other Pacific Islander</t>
  </si>
  <si>
    <t>±12,063</t>
  </si>
  <si>
    <t>±3,966</t>
  </si>
  <si>
    <t>±3,894</t>
  </si>
  <si>
    <t>±1,267</t>
  </si>
  <si>
    <t>±5,956</t>
  </si>
  <si>
    <t>±9,809</t>
  </si>
  <si>
    <t>±1,863</t>
  </si>
  <si>
    <t>±2,740</t>
  </si>
  <si>
    <t>±2,924</t>
  </si>
  <si>
    <t>±3,316</t>
  </si>
  <si>
    <t>±5,094</t>
  </si>
  <si>
    <t>±4,663</t>
  </si>
  <si>
    <t>±4,258</t>
  </si>
  <si>
    <t>±3,624</t>
  </si>
  <si>
    <t>±3,630</t>
  </si>
  <si>
    <t>±3,020</t>
  </si>
  <si>
    <t>±4,215</t>
  </si>
  <si>
    <t>±11,170</t>
  </si>
  <si>
    <t>±3,353</t>
  </si>
  <si>
    <t>±6,711</t>
  </si>
  <si>
    <t>±2,350</t>
  </si>
  <si>
    <t>±628</t>
  </si>
  <si>
    <t>        Some Other Race</t>
  </si>
  <si>
    <t>±10,427</t>
  </si>
  <si>
    <t>±4,731</t>
  </si>
  <si>
    <t>±28,588</t>
  </si>
  <si>
    <t>±59,300</t>
  </si>
  <si>
    <t>±19,678</t>
  </si>
  <si>
    <t>±16,265</t>
  </si>
  <si>
    <t>±6,213</t>
  </si>
  <si>
    <t>±39,479</t>
  </si>
  <si>
    <t>±21,505</t>
  </si>
  <si>
    <t>±7,103</t>
  </si>
  <si>
    <t>±11,682</t>
  </si>
  <si>
    <t>±25,207</t>
  </si>
  <si>
    <t>±12,432</t>
  </si>
  <si>
    <t>±7,926</t>
  </si>
  <si>
    <t>±9,275</t>
  </si>
  <si>
    <t>±8,833</t>
  </si>
  <si>
    <t>±12,465</t>
  </si>
  <si>
    <t>±15,422</t>
  </si>
  <si>
    <t>±25,011</t>
  </si>
  <si>
    <t>±12,861</t>
  </si>
  <si>
    <t>±10,019</t>
  </si>
  <si>
    <t>±12,409</t>
  </si>
  <si>
    <t>±7,701</t>
  </si>
  <si>
    <t>±16,448</t>
  </si>
  <si>
    <t>±6,555</t>
  </si>
  <si>
    <t>±25,287</t>
  </si>
  <si>
    <t>±14,800</t>
  </si>
  <si>
    <t>±40,155</t>
  </si>
  <si>
    <t>±19,089</t>
  </si>
  <si>
    <t>±3,759</t>
  </si>
  <si>
    <t>±15,646</t>
  </si>
  <si>
    <t>±9,670</t>
  </si>
  <si>
    <t>±13,724</t>
  </si>
  <si>
    <t>±23,151</t>
  </si>
  <si>
    <t>±10,255</t>
  </si>
  <si>
    <t>±13,976</t>
  </si>
  <si>
    <t>±3,851</t>
  </si>
  <si>
    <t>±12,318</t>
  </si>
  <si>
    <t>±63,701</t>
  </si>
  <si>
    <t>±13,682</t>
  </si>
  <si>
    <t>±3,052</t>
  </si>
  <si>
    <t>±14,557</t>
  </si>
  <si>
    <t>±19,571</t>
  </si>
  <si>
    <t>±4,431</t>
  </si>
  <si>
    <t>±11,756</t>
  </si>
  <si>
    <t>±22,678</t>
  </si>
  <si>
    <t>HISPANIC OR LATINO AND RACE</t>
  </si>
  <si>
    <t>        Hispanic or Latino (of any race)</t>
  </si>
  <si>
    <t>±2,142</t>
  </si>
  <si>
    <t>±94</t>
  </si>
  <si>
    <t>±1,533</t>
  </si>
  <si>
    <t>±538</t>
  </si>
  <si>
    <t>±1,153</t>
  </si>
  <si>
    <t>±1,919</t>
  </si>
  <si>
    <t>±1,045</t>
  </si>
  <si>
    <t>±380</t>
  </si>
  <si>
    <t>±241</t>
  </si>
  <si>
    <t>±749</t>
  </si>
  <si>
    <t>±918</t>
  </si>
  <si>
    <t>±2,758</t>
  </si>
  <si>
    <t>±256</t>
  </si>
  <si>
    <t>±1,572</t>
  </si>
  <si>
    <t>±4,046</t>
  </si>
  <si>
    <t>            Mexican</t>
  </si>
  <si>
    <t>±9,228</t>
  </si>
  <si>
    <t>±2,886</t>
  </si>
  <si>
    <t>±19,307</t>
  </si>
  <si>
    <t>±7,569</t>
  </si>
  <si>
    <t>±50,724</t>
  </si>
  <si>
    <t>±15,630</t>
  </si>
  <si>
    <t>±8,591</t>
  </si>
  <si>
    <t>±5,686</t>
  </si>
  <si>
    <t>±27,319</t>
  </si>
  <si>
    <t>±19,271</t>
  </si>
  <si>
    <t>±5,996</t>
  </si>
  <si>
    <t>±23,881</t>
  </si>
  <si>
    <t>±13,213</t>
  </si>
  <si>
    <t>±7,162</t>
  </si>
  <si>
    <t>±7,426</t>
  </si>
  <si>
    <t>±8,768</t>
  </si>
  <si>
    <t>±10,664</t>
  </si>
  <si>
    <t>±9,146</t>
  </si>
  <si>
    <t>±4,712</t>
  </si>
  <si>
    <t>±7,746</t>
  </si>
  <si>
    <t>±2,809</t>
  </si>
  <si>
    <t>±8,035</t>
  </si>
  <si>
    <t>±16,187</t>
  </si>
  <si>
    <t>±17,849</t>
  </si>
  <si>
    <t>±16,030</t>
  </si>
  <si>
    <t>±26,252</t>
  </si>
  <si>
    <t>±22,828</t>
  </si>
  <si>
    <t>±9,798</t>
  </si>
  <si>
    <t>±10,961</t>
  </si>
  <si>
    <t>±12,760</t>
  </si>
  <si>
    <t>±4,466</t>
  </si>
  <si>
    <t>±9,457</t>
  </si>
  <si>
    <t>±13,201</t>
  </si>
  <si>
    <t>±58,008</t>
  </si>
  <si>
    <t>±10,480</t>
  </si>
  <si>
    <t>±15,408</t>
  </si>
  <si>
    <t>±13,368</t>
  </si>
  <si>
    <t>±3,151</t>
  </si>
  <si>
    <t>±8,950</t>
  </si>
  <si>
    <t>±2,592</t>
  </si>
  <si>
    <t>±2,509</t>
  </si>
  <si>
    <t>            Puerto Rican</t>
  </si>
  <si>
    <t>±3,934</t>
  </si>
  <si>
    <t>±1,494</t>
  </si>
  <si>
    <t>±6,253</t>
  </si>
  <si>
    <t>±11,630</t>
  </si>
  <si>
    <t>±5,528</t>
  </si>
  <si>
    <t>±13,561</t>
  </si>
  <si>
    <t>±4,484</t>
  </si>
  <si>
    <t>±32,781</t>
  </si>
  <si>
    <t>±10,620</t>
  </si>
  <si>
    <t>±12,725</t>
  </si>
  <si>
    <t>±7,499</t>
  </si>
  <si>
    <t>±4,504</t>
  </si>
  <si>
    <t>±3,025</t>
  </si>
  <si>
    <t>±3,782</t>
  </si>
  <si>
    <t>±15,385</t>
  </si>
  <si>
    <t>±6,209</t>
  </si>
  <si>
    <t>±2,402</t>
  </si>
  <si>
    <t>±2,865</t>
  </si>
  <si>
    <t>±7,101</t>
  </si>
  <si>
    <t>±3,333</t>
  </si>
  <si>
    <t>±19,929</t>
  </si>
  <si>
    <t>±24,282</t>
  </si>
  <si>
    <t>±11,772</t>
  </si>
  <si>
    <t>±8,627</t>
  </si>
  <si>
    <t>±17,903</t>
  </si>
  <si>
    <t>±5,734</t>
  </si>
  <si>
    <t>±6,509</t>
  </si>
  <si>
    <t>±19,739</t>
  </si>
  <si>
    <t>±3,308</t>
  </si>
  <si>
    <t>±9,442</t>
  </si>
  <si>
    <t>±5,943</t>
  </si>
  <si>
    <t>±1,731</t>
  </si>
  <si>
    <t>±9,370</t>
  </si>
  <si>
    <t>            Cuban</t>
  </si>
  <si>
    <t>±2,006</t>
  </si>
  <si>
    <t>±1,377</t>
  </si>
  <si>
    <t>±31,231</t>
  </si>
  <si>
    <t>±1,128</t>
  </si>
  <si>
    <t>±5,358</t>
  </si>
  <si>
    <t>±2,014</t>
  </si>
  <si>
    <t>±4,992</t>
  </si>
  <si>
    <t>±3,835</t>
  </si>
  <si>
    <t>±2,616</t>
  </si>
  <si>
    <t>±7,003</t>
  </si>
  <si>
    <t>±8,457</t>
  </si>
  <si>
    <t>±7,897</t>
  </si>
  <si>
    <t>±2,638</t>
  </si>
  <si>
    <t>±2,075</t>
  </si>
  <si>
    <t>±2,157</t>
  </si>
  <si>
    <t>±15,610</t>
  </si>
  <si>
    <t>±3,266</t>
  </si>
  <si>
    <t>±2,027</t>
  </si>
  <si>
    <t>            Other Hispanic or Latino</t>
  </si>
  <si>
    <t>±3,096</t>
  </si>
  <si>
    <t>±17,830</t>
  </si>
  <si>
    <t>±7,369</t>
  </si>
  <si>
    <t>±49,460</t>
  </si>
  <si>
    <t>±15,077</t>
  </si>
  <si>
    <t>±13,519</t>
  </si>
  <si>
    <t>±40,225</t>
  </si>
  <si>
    <t>±17,092</t>
  </si>
  <si>
    <t>±5,958</t>
  </si>
  <si>
    <t>±20,511</t>
  </si>
  <si>
    <t>±10,287</t>
  </si>
  <si>
    <t>±6,389</t>
  </si>
  <si>
    <t>±6,986</t>
  </si>
  <si>
    <t>±8,094</t>
  </si>
  <si>
    <t>±12,421</t>
  </si>
  <si>
    <t>±16,161</t>
  </si>
  <si>
    <t>±7,615</t>
  </si>
  <si>
    <t>±7,995</t>
  </si>
  <si>
    <t>±7,028</t>
  </si>
  <si>
    <t>±13,692</t>
  </si>
  <si>
    <t>±20,711</t>
  </si>
  <si>
    <t>±15,698</t>
  </si>
  <si>
    <t>±30,525</t>
  </si>
  <si>
    <t>±21,574</t>
  </si>
  <si>
    <t>±10,595</t>
  </si>
  <si>
    <t>±8,349</t>
  </si>
  <si>
    <t>±10,202</t>
  </si>
  <si>
    <t>±18,075</t>
  </si>
  <si>
    <t>±7,709</t>
  </si>
  <si>
    <t>±9,179</t>
  </si>
  <si>
    <t>±12,533</t>
  </si>
  <si>
    <t>±53,740</t>
  </si>
  <si>
    <t>±9,926</t>
  </si>
  <si>
    <t>±16,578</t>
  </si>
  <si>
    <t>±11,725</t>
  </si>
  <si>
    <t>±2,634</t>
  </si>
  <si>
    <t>        Not Hispanic or Latino</t>
  </si>
  <si>
    <t>            White alone</t>
  </si>
  <si>
    <t>±4,839</t>
  </si>
  <si>
    <t>±8,091</t>
  </si>
  <si>
    <t>±10,635</t>
  </si>
  <si>
    <t>±18,930</t>
  </si>
  <si>
    <t>±9,040</t>
  </si>
  <si>
    <t>±18,732</t>
  </si>
  <si>
    <t>±10,147</t>
  </si>
  <si>
    <t>±2,020</t>
  </si>
  <si>
    <t>±6,151</t>
  </si>
  <si>
    <t>±8,413</t>
  </si>
  <si>
    <t>±3,706</t>
  </si>
  <si>
    <t>±3,493</t>
  </si>
  <si>
    <t>±5,631</t>
  </si>
  <si>
    <t>±5,356</t>
  </si>
  <si>
    <t>±5,218</t>
  </si>
  <si>
    <t>±6,873</t>
  </si>
  <si>
    <t>±14,523</t>
  </si>
  <si>
    <t>±9,177</t>
  </si>
  <si>
    <t>±9,373</t>
  </si>
  <si>
    <t>±3,178</t>
  </si>
  <si>
    <t>±4,983</t>
  </si>
  <si>
    <t>±9,421</t>
  </si>
  <si>
    <t>±3,100</t>
  </si>
  <si>
    <t>±17,121</t>
  </si>
  <si>
    <t>±9,156</t>
  </si>
  <si>
    <t>±4,516</t>
  </si>
  <si>
    <t>±6,409</t>
  </si>
  <si>
    <t>±12,781</t>
  </si>
  <si>
    <t>±6,590</t>
  </si>
  <si>
    <t>±7,359</t>
  </si>
  <si>
    <t>±13,983</t>
  </si>
  <si>
    <t>±6,081</t>
  </si>
  <si>
    <t>±7,840</t>
  </si>
  <si>
    <t>±11,269</t>
  </si>
  <si>
    <t>±6,723</t>
  </si>
  <si>
    <t>±3,478</t>
  </si>
  <si>
    <t>            Black or African American alone</t>
  </si>
  <si>
    <t>±9,165</t>
  </si>
  <si>
    <t>±2,522</t>
  </si>
  <si>
    <t>±10,211</t>
  </si>
  <si>
    <t>±21,012</t>
  </si>
  <si>
    <t>±7,964</t>
  </si>
  <si>
    <t>±8,992</t>
  </si>
  <si>
    <t>±5,590</t>
  </si>
  <si>
    <t>±22,930</t>
  </si>
  <si>
    <t>±18,932</t>
  </si>
  <si>
    <t>±17,071</t>
  </si>
  <si>
    <t>±9,091</t>
  </si>
  <si>
    <t>±11,734</t>
  </si>
  <si>
    <t>±13,386</t>
  </si>
  <si>
    <t>±11,221</t>
  </si>
  <si>
    <t>±12,854</t>
  </si>
  <si>
    <t>±8,664</t>
  </si>
  <si>
    <t>±11,439</t>
  </si>
  <si>
    <t>±8,544</t>
  </si>
  <si>
    <t>±11,195</t>
  </si>
  <si>
    <t>±19,500</t>
  </si>
  <si>
    <t>±15,782</t>
  </si>
  <si>
    <t>±16,407</t>
  </si>
  <si>
    <t>±7,347</t>
  </si>
  <si>
    <t>±3,748</t>
  </si>
  <si>
    <t>±5,115</t>
  </si>
  <si>
    <t>±11,628</t>
  </si>
  <si>
    <t>±11,257</t>
  </si>
  <si>
    <t>±21,768</t>
  </si>
  <si>
    <t>±11,690</t>
  </si>
  <si>
    <t>±7,138</t>
  </si>
  <si>
    <t>±4,012</t>
  </si>
  <si>
    <t>±7,045</t>
  </si>
  <si>
    <t>±1,094</t>
  </si>
  <si>
    <t>            American Indian and Alaska Native alone</t>
  </si>
  <si>
    <t>±5,753</t>
  </si>
  <si>
    <t>±5,031</t>
  </si>
  <si>
    <t>±2,627</t>
  </si>
  <si>
    <t>±3,677</t>
  </si>
  <si>
    <t>±1,496</t>
  </si>
  <si>
    <t>±2,421</t>
  </si>
  <si>
    <t>±1,238</t>
  </si>
  <si>
    <t>±3,354</t>
  </si>
  <si>
    <t>±3,766</t>
  </si>
  <si>
    <t>±2,539</t>
  </si>
  <si>
    <t>±5,544</t>
  </si>
  <si>
    <t>±2,278</t>
  </si>
  <si>
    <t>±710</t>
  </si>
  <si>
    <t>±1,660</t>
  </si>
  <si>
    <t>±1,394</t>
  </si>
  <si>
    <t>±2,306</t>
  </si>
  <si>
    <t>±979</t>
  </si>
  <si>
    <t>±251</t>
  </si>
  <si>
    <t>            Asian alone</t>
  </si>
  <si>
    <t>±2,799</t>
  </si>
  <si>
    <t>±6,178</t>
  </si>
  <si>
    <t>±22,298</t>
  </si>
  <si>
    <t>±6,359</t>
  </si>
  <si>
    <t>±4,274</t>
  </si>
  <si>
    <t>±6,747</t>
  </si>
  <si>
    <t>±8,703</t>
  </si>
  <si>
    <t>±2,085</t>
  </si>
  <si>
    <t>±7,728</t>
  </si>
  <si>
    <t>±7,459</t>
  </si>
  <si>
    <t>±2,761</t>
  </si>
  <si>
    <t>±6,952</t>
  </si>
  <si>
    <t>±15,843</t>
  </si>
  <si>
    <t>±5,001</t>
  </si>
  <si>
    <t>±5,230</t>
  </si>
  <si>
    <t>±3,045</t>
  </si>
  <si>
    <t>±5,486</t>
  </si>
  <si>
    <t>±5,945</t>
  </si>
  <si>
    <t>±4,537</t>
  </si>
  <si>
    <t>±12,126</t>
  </si>
  <si>
    <t>±7,472</t>
  </si>
  <si>
    <t>±8,095</t>
  </si>
  <si>
    <t>±3,767</t>
  </si>
  <si>
    <t>            Native Hawaiian and Other Pacific Islander alone</t>
  </si>
  <si>
    <t>±6,452</t>
  </si>
  <si>
    <t>±1,628</t>
  </si>
  <si>
    <t>±1,667</t>
  </si>
  <si>
    <t>±104</t>
  </si>
  <si>
    <t>±5,024</t>
  </si>
  <si>
    <t>±240</t>
  </si>
  <si>
    <t>±1,050</t>
  </si>
  <si>
    <t>±2,239</t>
  </si>
  <si>
    <t>±3,204</t>
  </si>
  <si>
    <t>±3,337</t>
  </si>
  <si>
    <t>±2,080</t>
  </si>
  <si>
    <t>±3,154</t>
  </si>
  <si>
    <t>±144</t>
  </si>
  <si>
    <t>±890</t>
  </si>
  <si>
    <t>            Some Other Race alone</t>
  </si>
  <si>
    <t>±3,185</t>
  </si>
  <si>
    <t>±1,542</t>
  </si>
  <si>
    <t>±6,356</t>
  </si>
  <si>
    <t>±2,161</t>
  </si>
  <si>
    <t>±16,412</t>
  </si>
  <si>
    <t>±14,019</t>
  </si>
  <si>
    <t>±10,526</t>
  </si>
  <si>
    <t>±2,377</t>
  </si>
  <si>
    <t>±4,514</t>
  </si>
  <si>
    <t>±6,819</t>
  </si>
  <si>
    <t>±4,866</t>
  </si>
  <si>
    <t>±7,575</t>
  </si>
  <si>
    <t>±7,484</t>
  </si>
  <si>
    <t>±5,517</t>
  </si>
  <si>
    <t>±4,413</t>
  </si>
  <si>
    <t>±4,802</t>
  </si>
  <si>
    <t>±8,620</t>
  </si>
  <si>
    <t>±14,563</t>
  </si>
  <si>
    <t>±7,561</t>
  </si>
  <si>
    <t>±3,066</t>
  </si>
  <si>
    <t>±9,226</t>
  </si>
  <si>
    <t>±5,068</t>
  </si>
  <si>
    <t>±1,477</t>
  </si>
  <si>
    <t>±5,411</t>
  </si>
  <si>
    <t>±12,347</t>
  </si>
  <si>
    <t>±1,713</t>
  </si>
  <si>
    <t>±6,468</t>
  </si>
  <si>
    <t>±6,352</t>
  </si>
  <si>
    <t>±1,264</t>
  </si>
  <si>
    <t>            Two or More Races</t>
  </si>
  <si>
    <t>±9,269</t>
  </si>
  <si>
    <t>±17,150</t>
  </si>
  <si>
    <t>±11,644</t>
  </si>
  <si>
    <t>±34,449</t>
  </si>
  <si>
    <t>±12,162</t>
  </si>
  <si>
    <t>±30,447</t>
  </si>
  <si>
    <t>±18,879</t>
  </si>
  <si>
    <t>±9,732</t>
  </si>
  <si>
    <t>±20,367</t>
  </si>
  <si>
    <t>±12,325</t>
  </si>
  <si>
    <t>±8,372</t>
  </si>
  <si>
    <t>±6,292</t>
  </si>
  <si>
    <t>±10,365</t>
  </si>
  <si>
    <t>±10,542</t>
  </si>
  <si>
    <t>±6,127</t>
  </si>
  <si>
    <t>±18,433</t>
  </si>
  <si>
    <t>±15,810</t>
  </si>
  <si>
    <t>±11,722</t>
  </si>
  <si>
    <t>±13,312</t>
  </si>
  <si>
    <t>±3,839</t>
  </si>
  <si>
    <t>±5,548</t>
  </si>
  <si>
    <t>±11,236</t>
  </si>
  <si>
    <t>±5,711</t>
  </si>
  <si>
    <t>±15,645</t>
  </si>
  <si>
    <t>±5,219</t>
  </si>
  <si>
    <t>±23,499</t>
  </si>
  <si>
    <t>±16,396</t>
  </si>
  <si>
    <t>±19,648</t>
  </si>
  <si>
    <t>±10,292</t>
  </si>
  <si>
    <t>±9,913</t>
  </si>
  <si>
    <t>±15,575</t>
  </si>
  <si>
    <t>±5,900</t>
  </si>
  <si>
    <t>±12,715</t>
  </si>
  <si>
    <t>±3,987</t>
  </si>
  <si>
    <t>±12,535</t>
  </si>
  <si>
    <t>±25,823</t>
  </si>
  <si>
    <t>±9,755</t>
  </si>
  <si>
    <t>±14,465</t>
  </si>
  <si>
    <t>±13,167</t>
  </si>
  <si>
    <t>±5,004</t>
  </si>
  <si>
    <t>±2,554</t>
  </si>
  <si>
    <t>                Two races including Some Other Race</t>
  </si>
  <si>
    <t>±5,561</t>
  </si>
  <si>
    <t>±7,320</t>
  </si>
  <si>
    <t>±10,175</t>
  </si>
  <si>
    <t>±19,705</t>
  </si>
  <si>
    <t>±6,741</t>
  </si>
  <si>
    <t>±7,413</t>
  </si>
  <si>
    <t>±16,914</t>
  </si>
  <si>
    <t>±8,382</t>
  </si>
  <si>
    <t>±1,936</t>
  </si>
  <si>
    <t>±4,850</t>
  </si>
  <si>
    <t>±6,336</t>
  </si>
  <si>
    <t>±5,214</t>
  </si>
  <si>
    <t>±14,390</t>
  </si>
  <si>
    <t>±8,891</t>
  </si>
  <si>
    <t>±5,963</t>
  </si>
  <si>
    <t>±8,073</t>
  </si>
  <si>
    <t>±2,339</t>
  </si>
  <si>
    <t>±4,002</t>
  </si>
  <si>
    <t>±11,144</t>
  </si>
  <si>
    <t>±1,885</t>
  </si>
  <si>
    <t>±17,665</t>
  </si>
  <si>
    <t>±7,689</t>
  </si>
  <si>
    <t>±8,119</t>
  </si>
  <si>
    <t>±4,067</t>
  </si>
  <si>
    <t>±5,992</t>
  </si>
  <si>
    <t>±10,063</t>
  </si>
  <si>
    <t>±2,255</t>
  </si>
  <si>
    <t>±13,637</t>
  </si>
  <si>
    <t>±6,544</t>
  </si>
  <si>
    <t>±8,353</t>
  </si>
  <si>
    <t>                Two races excluding Some Other Race, and three or more races</t>
  </si>
  <si>
    <t>±8,224</t>
  </si>
  <si>
    <t>±13,974</t>
  </si>
  <si>
    <t>±30,205</t>
  </si>
  <si>
    <t>±10,267</t>
  </si>
  <si>
    <t>±4,847</t>
  </si>
  <si>
    <t>±4,686</t>
  </si>
  <si>
    <t>±24,861</t>
  </si>
  <si>
    <t>±17,776</t>
  </si>
  <si>
    <t>±9,431</t>
  </si>
  <si>
    <t>±2,973</t>
  </si>
  <si>
    <t>±18,201</t>
  </si>
  <si>
    <t>±10,710</t>
  </si>
  <si>
    <t>±8,031</t>
  </si>
  <si>
    <t>±9,365</t>
  </si>
  <si>
    <t>±2,557</t>
  </si>
  <si>
    <t>±12,815</t>
  </si>
  <si>
    <t>±9,796</t>
  </si>
  <si>
    <t>±13,517</t>
  </si>
  <si>
    <t>±9,824</t>
  </si>
  <si>
    <t>±9,441</t>
  </si>
  <si>
    <t>±9,629</t>
  </si>
  <si>
    <t>±2,882</t>
  </si>
  <si>
    <t>±4,794</t>
  </si>
  <si>
    <t>±10,461</t>
  </si>
  <si>
    <t>±4,023</t>
  </si>
  <si>
    <t>±11,529</t>
  </si>
  <si>
    <t>±19,213</t>
  </si>
  <si>
    <t>±15,682</t>
  </si>
  <si>
    <t>±18,646</t>
  </si>
  <si>
    <t>±9,358</t>
  </si>
  <si>
    <t>±7,300</t>
  </si>
  <si>
    <t>±14,236</t>
  </si>
  <si>
    <t>±4,353</t>
  </si>
  <si>
    <t>±11,366</t>
  </si>
  <si>
    <t>±3,457</t>
  </si>
  <si>
    <t>±12,380</t>
  </si>
  <si>
    <t>±23,196</t>
  </si>
  <si>
    <t>±7,637</t>
  </si>
  <si>
    <t>±12,860</t>
  </si>
  <si>
    <t>±10,682</t>
  </si>
  <si>
    <t>±8,203</t>
  </si>
  <si>
    <t>Total housing units</t>
  </si>
  <si>
    <t>±370</t>
  </si>
  <si>
    <t>±322</t>
  </si>
  <si>
    <t>±2,183</t>
  </si>
  <si>
    <t>±147</t>
  </si>
  <si>
    <t>±69</t>
  </si>
  <si>
    <t>±151</t>
  </si>
  <si>
    <t>±301</t>
  </si>
  <si>
    <t>±297</t>
  </si>
  <si>
    <t>±257</t>
  </si>
  <si>
    <t>±884</t>
  </si>
  <si>
    <t>±106</t>
  </si>
  <si>
    <t>±137</t>
  </si>
  <si>
    <t>±115</t>
  </si>
  <si>
    <t>±173</t>
  </si>
  <si>
    <t>±136</t>
  </si>
  <si>
    <t>±96</t>
  </si>
  <si>
    <t>±3,110</t>
  </si>
  <si>
    <t>±179</t>
  </si>
  <si>
    <t>±74</t>
  </si>
  <si>
    <t>±472</t>
  </si>
  <si>
    <t>±291</t>
  </si>
  <si>
    <t>±8,779</t>
  </si>
  <si>
    <t>CITIZEN, VOTING AGE POPULATION</t>
  </si>
  <si>
    <t>    Citizen, 18 and over population</t>
  </si>
  <si>
    <t>±7,140</t>
  </si>
  <si>
    <t>±16,757</t>
  </si>
  <si>
    <t>±49,246</t>
  </si>
  <si>
    <t>±10,687</t>
  </si>
  <si>
    <t>±3,689</t>
  </si>
  <si>
    <t>±35,611</t>
  </si>
  <si>
    <t>±16,018</t>
  </si>
  <si>
    <t>±5,554</t>
  </si>
  <si>
    <t>±5,615</t>
  </si>
  <si>
    <t>±20,688</t>
  </si>
  <si>
    <t>±9,937</t>
  </si>
  <si>
    <t>±5,980</t>
  </si>
  <si>
    <t>±6,328</t>
  </si>
  <si>
    <t>±7,650</t>
  </si>
  <si>
    <t>±13,336</t>
  </si>
  <si>
    <t>±18,498</t>
  </si>
  <si>
    <t>±11,872</t>
  </si>
  <si>
    <t>±9,725</t>
  </si>
  <si>
    <t>±4,393</t>
  </si>
  <si>
    <t>±7,654</t>
  </si>
  <si>
    <t>±1,881</t>
  </si>
  <si>
    <t>±4,767</t>
  </si>
  <si>
    <t>±10,319</t>
  </si>
  <si>
    <t>±3,716</t>
  </si>
  <si>
    <t>±17,584</t>
  </si>
  <si>
    <t>±7,905</t>
  </si>
  <si>
    <t>±29,106</t>
  </si>
  <si>
    <t>±16,000</t>
  </si>
  <si>
    <t>±6,826</t>
  </si>
  <si>
    <t>±8,077</t>
  </si>
  <si>
    <t>±16,044</t>
  </si>
  <si>
    <t>±6,427</t>
  </si>
  <si>
    <t>±9,718</t>
  </si>
  <si>
    <t>±10,995</t>
  </si>
  <si>
    <t>±48,261</t>
  </si>
  <si>
    <t>±8,174</t>
  </si>
  <si>
    <t>±16,492</t>
  </si>
  <si>
    <t>±14,993</t>
  </si>
  <si>
    <t>±7,535</t>
  </si>
  <si>
    <t>±2,118</t>
  </si>
  <si>
    <t>±4,968</t>
  </si>
  <si>
    <t>±10,021</t>
  </si>
  <si>
    <t>±4,487</t>
  </si>
  <si>
    <t>±31,251</t>
  </si>
  <si>
    <t>±7,757</t>
  </si>
  <si>
    <t>±7,193</t>
  </si>
  <si>
    <t>±20,044</t>
  </si>
  <si>
    <t>±9,400</t>
  </si>
  <si>
    <t>±3,596</t>
  </si>
  <si>
    <t>±13,764</t>
  </si>
  <si>
    <t>±6,705</t>
  </si>
  <si>
    <t>±4,087</t>
  </si>
  <si>
    <t>±4,333</t>
  </si>
  <si>
    <t>±10,076</t>
  </si>
  <si>
    <t>±7,449</t>
  </si>
  <si>
    <t>±6,400</t>
  </si>
  <si>
    <t>±5,388</t>
  </si>
  <si>
    <t>±3,523</t>
  </si>
  <si>
    <t>±11,551</t>
  </si>
  <si>
    <t>±5,299</t>
  </si>
  <si>
    <t>±21,046</t>
  </si>
  <si>
    <t>±9,922</t>
  </si>
  <si>
    <t>±5,501</t>
  </si>
  <si>
    <t>±4,245</t>
  </si>
  <si>
    <t>±8,125</t>
  </si>
  <si>
    <t>±26,816</t>
  </si>
  <si>
    <t>±5,287</t>
  </si>
  <si>
    <t>±10,950</t>
  </si>
  <si>
    <t>±9,993</t>
  </si>
  <si>
    <t>±4,221</t>
  </si>
  <si>
    <t>±4,369</t>
  </si>
  <si>
    <t>±26,973</t>
  </si>
  <si>
    <t>±6,491</t>
  </si>
  <si>
    <t>±2,682</t>
  </si>
  <si>
    <t>±22,276</t>
  </si>
  <si>
    <t>±10,837</t>
  </si>
  <si>
    <t>±3,506</t>
  </si>
  <si>
    <t>±11,019</t>
  </si>
  <si>
    <t>±6,140</t>
  </si>
  <si>
    <t>±4,062</t>
  </si>
  <si>
    <t>±5,096</t>
  </si>
  <si>
    <t>±5,884</t>
  </si>
  <si>
    <t>±10,380</t>
  </si>
  <si>
    <t>±7,207</t>
  </si>
  <si>
    <t>±6,398</t>
  </si>
  <si>
    <t>±4,954</t>
  </si>
  <si>
    <t>±3,681</t>
  </si>
  <si>
    <t>±6,664</t>
  </si>
  <si>
    <t>±11,788</t>
  </si>
  <si>
    <t>±4,649</t>
  </si>
  <si>
    <t>±16,257</t>
  </si>
  <si>
    <t>±9,751</t>
  </si>
  <si>
    <t>±6,915</t>
  </si>
  <si>
    <t>±4,489</t>
  </si>
  <si>
    <t>±8,522</t>
  </si>
  <si>
    <t>±4,372</t>
  </si>
  <si>
    <t>±5,835</t>
  </si>
  <si>
    <t>±6,888</t>
  </si>
  <si>
    <t>±26,145</t>
  </si>
  <si>
    <t>±1,611</t>
  </si>
  <si>
    <t>±8,650</t>
  </si>
  <si>
    <t>realtor_cbsa_title</t>
  </si>
  <si>
    <t>zillow_region_name</t>
  </si>
  <si>
    <t>redfin_region</t>
  </si>
  <si>
    <t>census_msa</t>
  </si>
  <si>
    <t>region_type</t>
  </si>
  <si>
    <t>state_abbreviation</t>
  </si>
  <si>
    <t>alternative_name</t>
  </si>
  <si>
    <t>united_states</t>
  </si>
  <si>
    <t>United States</t>
  </si>
  <si>
    <t>National</t>
  </si>
  <si>
    <t>country</t>
  </si>
  <si>
    <t>US</t>
  </si>
  <si>
    <t>alabama</t>
  </si>
  <si>
    <t>state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</si>
  <si>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</si>
  <si>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</si>
  <si>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</si>
  <si>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</si>
  <si>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</si>
  <si>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</si>
  <si>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</si>
  <si>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</si>
  <si>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</si>
  <si>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</si>
  <si>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</si>
  <si>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</si>
  <si>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</si>
  <si>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</si>
  <si>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</si>
  <si>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</si>
  <si>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</si>
  <si>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</si>
  <si>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</si>
  <si>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</si>
  <si>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</si>
  <si>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</si>
  <si>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</si>
  <si>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</si>
  <si>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</si>
  <si>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</si>
  <si>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</si>
  <si>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</si>
  <si>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</si>
  <si>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</si>
  <si>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</si>
  <si>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</si>
  <si>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</si>
  <si>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</si>
  <si>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</si>
  <si>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</si>
  <si>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</si>
  <si>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</si>
  <si>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</si>
  <si>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</si>
  <si>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</si>
  <si>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</si>
  <si>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</si>
  <si>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</si>
  <si>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</si>
  <si>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</si>
  <si>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</si>
  <si>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</si>
  <si>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</si>
  <si>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</si>
  <si>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</si>
  <si>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</si>
  <si>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</si>
  <si>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</si>
  <si>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</si>
  <si>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new_hampshire</t>
  </si>
  <si>
    <t>new hampshire</t>
  </si>
  <si>
    <t>NH</t>
  </si>
  <si>
    <t>new_jersey</t>
  </si>
  <si>
    <t>new jersey</t>
  </si>
  <si>
    <t>NJ</t>
  </si>
  <si>
    <t>new_mexico</t>
  </si>
  <si>
    <t>new mexico</t>
  </si>
  <si>
    <t>NM</t>
  </si>
  <si>
    <t>new_york</t>
  </si>
  <si>
    <t>new york</t>
  </si>
  <si>
    <t>NY</t>
  </si>
  <si>
    <t>north_carolina</t>
  </si>
  <si>
    <t>north carolina</t>
  </si>
  <si>
    <t>NC</t>
  </si>
  <si>
    <t>north_dakota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</si>
  <si>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</si>
  <si>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</si>
  <si>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</si>
  <si>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</si>
  <si>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</si>
  <si>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</si>
  <si>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</si>
  <si>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</si>
  <si>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</si>
  <si>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</si>
  <si>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rhode_island</t>
  </si>
  <si>
    <t>rhode island</t>
  </si>
  <si>
    <t>RI</t>
  </si>
  <si>
    <t>south_carolina</t>
  </si>
  <si>
    <t>south carolina</t>
  </si>
  <si>
    <t>SC</t>
  </si>
  <si>
    <t>south_dakota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</si>
  <si>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</si>
  <si>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</si>
  <si>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</si>
  <si>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</si>
  <si>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</si>
  <si>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</si>
  <si>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</si>
  <si>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</si>
  <si>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</si>
  <si>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</si>
  <si>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</si>
  <si>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</si>
  <si>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</si>
  <si>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</si>
  <si>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west_virginia</t>
  </si>
  <si>
    <t>west virginia</t>
  </si>
  <si>
    <t>WV</t>
  </si>
  <si>
    <t>wisconsin</t>
  </si>
  <si>
    <t>WI</t>
  </si>
  <si>
    <t>wyoming</t>
  </si>
  <si>
    <t>WY</t>
  </si>
  <si>
    <t>washington_dc</t>
  </si>
  <si>
    <t>district of columbia</t>
  </si>
  <si>
    <t>District of Columbia</t>
  </si>
  <si>
    <t>DC</t>
  </si>
  <si>
    <t>Washington DC</t>
  </si>
  <si>
    <t>puerto_rico</t>
  </si>
  <si>
    <t>Puerto Rico</t>
  </si>
  <si>
    <t>new_york_ny</t>
  </si>
  <si>
    <t>New York-Newark-Jersey City, NY-NJ</t>
  </si>
  <si>
    <t>New York, NY</t>
  </si>
  <si>
    <t>New York-Newark-Jersey City, NY-NJ-PA</t>
  </si>
  <si>
    <t>metro</t>
  </si>
  <si>
    <t>los_angeles_ca</t>
  </si>
  <si>
    <t>los angeles-long beach-anaheim, ca</t>
  </si>
  <si>
    <t>Los Angeles, CA</t>
  </si>
  <si>
    <t>Los Angeles-Long Beach-Anaheim, CA</t>
  </si>
  <si>
    <t>chicago_il</t>
  </si>
  <si>
    <t>Chicago-Naperville-Elgin, IL-IN</t>
  </si>
  <si>
    <t>Chicago, IL</t>
  </si>
  <si>
    <t>Chicago-Naperville-Elgin, IL-IN-WI</t>
  </si>
  <si>
    <t>dallas_tx</t>
  </si>
  <si>
    <t>dallas-fort worth-arlington, tx</t>
  </si>
  <si>
    <t>Dallas, TX</t>
  </si>
  <si>
    <t>Dallas-Fort Worth-Arlington, TX</t>
  </si>
  <si>
    <t>houston_tx</t>
  </si>
  <si>
    <t>Houston-Pasadena-The Woodlands, TX</t>
  </si>
  <si>
    <t>Houston, TX</t>
  </si>
  <si>
    <t>Houston-The Woodlands-Sugar Land, TX</t>
  </si>
  <si>
    <t>philadelphia_pa</t>
  </si>
  <si>
    <t>philadelphia-camden-wilmington, pa-nj-de-md</t>
  </si>
  <si>
    <t>Philadelphia, PA</t>
  </si>
  <si>
    <t>Philadelphia-Camden-Wilmington, PA-NJ-DE-MD</t>
  </si>
  <si>
    <t>washington-arlington-alexandria, dc-va-md-wv</t>
  </si>
  <si>
    <t>Washington, DC</t>
  </si>
  <si>
    <t>Washington-Arlington-Alexandria, DC-VA-MD-WV</t>
  </si>
  <si>
    <t>miami_fl</t>
  </si>
  <si>
    <t>Miami-Fort Lauderdale-West Palm Beach, FL</t>
  </si>
  <si>
    <t>Miami, FL</t>
  </si>
  <si>
    <t>Miami-Fort Lauderdale-Pompano Beach, FL</t>
  </si>
  <si>
    <t>atlanta_ga</t>
  </si>
  <si>
    <t>Atlanta-Sandy Springs-Roswell, GA</t>
  </si>
  <si>
    <t>Atlanta, GA</t>
  </si>
  <si>
    <t>Atlanta-Sandy Springs-Alpharetta, GA</t>
  </si>
  <si>
    <t>boston_ma</t>
  </si>
  <si>
    <t>boston-cambridge-newton, ma-nh</t>
  </si>
  <si>
    <t>Boston, MA</t>
  </si>
  <si>
    <t>Boston-Cambridge-Newton, MA-NH</t>
  </si>
  <si>
    <t>san_francisco_ca</t>
  </si>
  <si>
    <t>San Francisco-Oakland-Fremont, CA</t>
  </si>
  <si>
    <t>San Francisco, CA</t>
  </si>
  <si>
    <t>San Francisco-Oakland-Berkeley, CA</t>
  </si>
  <si>
    <t>detroit_mi</t>
  </si>
  <si>
    <t>detroit-warren-dearborn, mi</t>
  </si>
  <si>
    <t>Detroit, MI</t>
  </si>
  <si>
    <t>Detroit-Warren-Dearborn, MI</t>
  </si>
  <si>
    <t>phoenix_az</t>
  </si>
  <si>
    <t>Phoenix-Mesa-Chandler, AZ</t>
  </si>
  <si>
    <t>Phoenix, AZ</t>
  </si>
  <si>
    <t>seattle_wa</t>
  </si>
  <si>
    <t>seattle-tacoma-bellevue, wa</t>
  </si>
  <si>
    <t>Seattle, WA</t>
  </si>
  <si>
    <t>Seattle-Tacoma-Bellevue, WA</t>
  </si>
  <si>
    <t>minneapolis_mn</t>
  </si>
  <si>
    <t>minneapolis-st. paul-bloomington, mn-wi</t>
  </si>
  <si>
    <t>Minneapolis, MN</t>
  </si>
  <si>
    <t>Minneapolis-St. Paul-Bloomington, MN-WI</t>
  </si>
  <si>
    <t>riverside_ca</t>
  </si>
  <si>
    <t>riverside-san bernardino-ontario, ca</t>
  </si>
  <si>
    <t>Riverside, CA</t>
  </si>
  <si>
    <t>Riverside-San Bernardino-Ontario, CA</t>
  </si>
  <si>
    <t>tampa_fl</t>
  </si>
  <si>
    <t>tampa-st. petersburg-clearwater, fl</t>
  </si>
  <si>
    <t>Tampa, FL</t>
  </si>
  <si>
    <t>Tampa-St. Petersburg-Clearwater, FL</t>
  </si>
  <si>
    <t>san_diego_ca</t>
  </si>
  <si>
    <t>San Diego-Chula Vista-Carlsbad, CA</t>
  </si>
  <si>
    <t>San Diego, CA</t>
  </si>
  <si>
    <t>st_louis_mo</t>
  </si>
  <si>
    <t>st. louis, mo-il</t>
  </si>
  <si>
    <t>St. Louis, MO</t>
  </si>
  <si>
    <t>St. Louis, MO-IL</t>
  </si>
  <si>
    <t>denver_co</t>
  </si>
  <si>
    <t>Denver-Aurora-Centennial, CO</t>
  </si>
  <si>
    <t>Denver, CO</t>
  </si>
  <si>
    <t>Denver-Aurora-Lakewood, CO</t>
  </si>
  <si>
    <t>baltimore_md</t>
  </si>
  <si>
    <t>baltimore-columbia-towson, md</t>
  </si>
  <si>
    <t>Baltimore, MD</t>
  </si>
  <si>
    <t>Baltimore-Columbia-Towson, MD</t>
  </si>
  <si>
    <t>pittsburgh_pa</t>
  </si>
  <si>
    <t>pittsburgh, pa</t>
  </si>
  <si>
    <t>Pittsburgh, PA</t>
  </si>
  <si>
    <t>portland_or</t>
  </si>
  <si>
    <t>portland-vancouver-hillsboro, or-wa</t>
  </si>
  <si>
    <t>Portland, OR</t>
  </si>
  <si>
    <t>Portland-Vancouver-Hillsboro, OR-WA</t>
  </si>
  <si>
    <t>charlotte_nc</t>
  </si>
  <si>
    <t>charlotte-concord-gastonia, nc-sc</t>
  </si>
  <si>
    <t>Charlotte, NC</t>
  </si>
  <si>
    <t>Charlotte-Concord-Gastonia, NC-SC</t>
  </si>
  <si>
    <t>orlando_fl</t>
  </si>
  <si>
    <t>orlando-kissimmee-sanford, fl</t>
  </si>
  <si>
    <t>Orlando, FL</t>
  </si>
  <si>
    <t>Orlando-Kissimmee-Sanford, FL</t>
  </si>
  <si>
    <t>cleveland_oh</t>
  </si>
  <si>
    <t>Cleveland, OH</t>
  </si>
  <si>
    <t>Cleveland-Elyria, OH</t>
  </si>
  <si>
    <t>san_antonio_tx</t>
  </si>
  <si>
    <t>san antonio-new braunfels, tx</t>
  </si>
  <si>
    <t>San Antonio, TX</t>
  </si>
  <si>
    <t>San Antonio-New Braunfels, TX</t>
  </si>
  <si>
    <t>cincinnati_oh</t>
  </si>
  <si>
    <t>cincinnati, oh-ky-in</t>
  </si>
  <si>
    <t>Cincinnati, OH</t>
  </si>
  <si>
    <t>Cincinnati, OH-KY-IN</t>
  </si>
  <si>
    <t>sacramento_ca</t>
  </si>
  <si>
    <t>Sacramento-Roseville-Folsom, CA</t>
  </si>
  <si>
    <t>Sacramento, CA</t>
  </si>
  <si>
    <t>kansas_city_mo</t>
  </si>
  <si>
    <t>kansas city, mo-ks</t>
  </si>
  <si>
    <t>Kansas City, MO</t>
  </si>
  <si>
    <t>Kansas City, MO-KS</t>
  </si>
  <si>
    <t>columbus_oh</t>
  </si>
  <si>
    <t>columbus, oh</t>
  </si>
  <si>
    <t>Columbus, OH</t>
  </si>
  <si>
    <t>indianapolis_in</t>
  </si>
  <si>
    <t>Indianapolis-Carmel-Greenwood, IN</t>
  </si>
  <si>
    <t>Indianapolis, IN</t>
  </si>
  <si>
    <t>Indianapolis-Carmel-Anderson, IN</t>
  </si>
  <si>
    <t>las_vegas_nv</t>
  </si>
  <si>
    <t>Las Vegas-Henderson-North Las Vegas, NV</t>
  </si>
  <si>
    <t>Las Vegas, NV</t>
  </si>
  <si>
    <t>Las Vegas-Henderson-Paradise, NV</t>
  </si>
  <si>
    <t>austin_tx</t>
  </si>
  <si>
    <t>Austin-Round Rock-San Marcos, TX</t>
  </si>
  <si>
    <t>Austin, TX</t>
  </si>
  <si>
    <t>Austin-Round Rock-Georgetown, TX</t>
  </si>
  <si>
    <t>nashville_tn</t>
  </si>
  <si>
    <t>nashville-davidson--murfreesboro--franklin, tn</t>
  </si>
  <si>
    <t>Nashville, TN</t>
  </si>
  <si>
    <t>Nashville-Davidson--Murfreesboro--Franklin, TN</t>
  </si>
  <si>
    <t>san_jose_ca</t>
  </si>
  <si>
    <t>san jose-sunnyvale-santa clara, ca</t>
  </si>
  <si>
    <t>San Jose, CA</t>
  </si>
  <si>
    <t>San Jose-Sunnyvale-Santa Clara, CA</t>
  </si>
  <si>
    <t>virginia_beach_va</t>
  </si>
  <si>
    <t>Virginia Beach-Chesapeake-Norfolk, VA-NC</t>
  </si>
  <si>
    <t>Virginia Beach, VA</t>
  </si>
  <si>
    <t>Virginia Beach-Norfolk-Newport News, VA-NC</t>
  </si>
  <si>
    <t>milwaukee_wi</t>
  </si>
  <si>
    <t>Milwaukee-Waukesha, WI</t>
  </si>
  <si>
    <t>Milwaukee, WI</t>
  </si>
  <si>
    <t>providence_ri</t>
  </si>
  <si>
    <t>providence-warwick, ri-ma</t>
  </si>
  <si>
    <t>Providence, RI</t>
  </si>
  <si>
    <t>Providence-Warwick, RI-MA</t>
  </si>
  <si>
    <t>jacksonville_fl</t>
  </si>
  <si>
    <t>jacksonville, fl</t>
  </si>
  <si>
    <t>Jacksonville, FL</t>
  </si>
  <si>
    <t>oklahoma_city_ok</t>
  </si>
  <si>
    <t>oklahoma city, ok</t>
  </si>
  <si>
    <t>Oklahoma City, OK</t>
  </si>
  <si>
    <t>louisville_ky</t>
  </si>
  <si>
    <t>louisville/jefferson county, ky-in</t>
  </si>
  <si>
    <t>Louisville, KY</t>
  </si>
  <si>
    <t>Louisville/Jefferson County, KY-IN</t>
  </si>
  <si>
    <t>memphis_tn</t>
  </si>
  <si>
    <t>memphis, tn-ms-ar</t>
  </si>
  <si>
    <t>Memphis, TN</t>
  </si>
  <si>
    <t>Memphis, TN-MS-AR</t>
  </si>
  <si>
    <t>new_orleans_la</t>
  </si>
  <si>
    <t>new orleans-metairie, la</t>
  </si>
  <si>
    <t>New Orleans, LA</t>
  </si>
  <si>
    <t>New Orleans-Metairie, LA</t>
  </si>
  <si>
    <t>richmond_va</t>
  </si>
  <si>
    <t>richmond, va</t>
  </si>
  <si>
    <t>Richmond, VA</t>
  </si>
  <si>
    <t>raleigh_nc</t>
  </si>
  <si>
    <t>Raleigh-Cary, NC</t>
  </si>
  <si>
    <t>Raleigh, NC</t>
  </si>
  <si>
    <t>buffalo_ny</t>
  </si>
  <si>
    <t>Buffalo-Cheektowaga, NY</t>
  </si>
  <si>
    <t>Buffalo, NY</t>
  </si>
  <si>
    <t>hartford_ct</t>
  </si>
  <si>
    <t>Hartford-West Hartford-East Hartford, CT</t>
  </si>
  <si>
    <t>Hartford, CT</t>
  </si>
  <si>
    <t>Hartford-East Hartford-Middletown, CT</t>
  </si>
  <si>
    <t>birmingham_al</t>
  </si>
  <si>
    <t>Birmingham, AL</t>
  </si>
  <si>
    <t>Birmingham-Hoover, AL</t>
  </si>
  <si>
    <t>rochester_ny</t>
  </si>
  <si>
    <t>rochester, ny</t>
  </si>
  <si>
    <t>Rochester, NY</t>
  </si>
  <si>
    <t>tucson_az</t>
  </si>
  <si>
    <t>tucson, az</t>
  </si>
  <si>
    <t>Tucson, AZ</t>
  </si>
  <si>
    <t>salt_lake_city_ut</t>
  </si>
  <si>
    <t>Salt Lake City-Murray, UT</t>
  </si>
  <si>
    <t>Salt Lake City, UT</t>
  </si>
  <si>
    <t>grand_rapids_mi</t>
  </si>
  <si>
    <t>Grand Rapids-Wyoming-Kentwood, MI</t>
  </si>
  <si>
    <t>Grand Rapids, MI</t>
  </si>
  <si>
    <t>Grand Rapids-Kentwood, MI</t>
  </si>
  <si>
    <t>tulsa_ok</t>
  </si>
  <si>
    <t>tulsa, ok</t>
  </si>
  <si>
    <t>Tulsa, OK</t>
  </si>
  <si>
    <t>albany_ny</t>
  </si>
  <si>
    <t>albany-schenectady-troy, ny</t>
  </si>
  <si>
    <t>Albany, NY</t>
  </si>
  <si>
    <t>Albany-Schenectady-Troy, NY</t>
  </si>
  <si>
    <t>albuquerque_nm</t>
  </si>
  <si>
    <t>albuquerque, nm</t>
  </si>
  <si>
    <t>Albuquerque, NM</t>
  </si>
  <si>
    <t>omaha_ne</t>
  </si>
  <si>
    <t>Omaha, NE-IA</t>
  </si>
  <si>
    <t>Omaha, NE</t>
  </si>
  <si>
    <t>Omaha-Council Bluffs, NE-IA</t>
  </si>
  <si>
    <t>worcester_ma</t>
  </si>
  <si>
    <t>Worcester, MA</t>
  </si>
  <si>
    <t>Worcester, MA-CT</t>
  </si>
  <si>
    <t>knoxville_tn</t>
  </si>
  <si>
    <t>knoxville, tn</t>
  </si>
  <si>
    <t>Knoxville, TN</t>
  </si>
  <si>
    <t>bridgeport_ct</t>
  </si>
  <si>
    <t>Bridgeport-Stamford-Danbury, CT</t>
  </si>
  <si>
    <t>Bridgeport, CT</t>
  </si>
  <si>
    <t>Bridgeport-Stamford-Norwalk, CT</t>
  </si>
  <si>
    <t>greenville_sc</t>
  </si>
  <si>
    <t>Greenville-Anderson-Greer, SC</t>
  </si>
  <si>
    <t>Greenville, SC</t>
  </si>
  <si>
    <t>Greenville-Anderson, SC</t>
  </si>
  <si>
    <t>north_port_fl</t>
  </si>
  <si>
    <t>North Port-Bradenton-Sarasota, FL</t>
  </si>
  <si>
    <t>North Port, FL</t>
  </si>
  <si>
    <t>North Port-Sarasota-Bradenton, FL</t>
  </si>
  <si>
    <t>new_haven_ct</t>
  </si>
  <si>
    <t>New Haven, CT</t>
  </si>
  <si>
    <t>New Haven-Milford, CT</t>
  </si>
  <si>
    <t>dayton_oh</t>
  </si>
  <si>
    <t>Dayton-Kettering-Beavercreek, OH</t>
  </si>
  <si>
    <t>Dayton, OH</t>
  </si>
  <si>
    <t>Dayton-Kettering, OH</t>
  </si>
  <si>
    <t>honolulu_hi</t>
  </si>
  <si>
    <t>urban honolulu, hi</t>
  </si>
  <si>
    <t>Urban Honolulu, HI</t>
  </si>
  <si>
    <t>allentown_pa</t>
  </si>
  <si>
    <t>allentown-bethlehem-easton, pa-nj</t>
  </si>
  <si>
    <t>Allentown, PA</t>
  </si>
  <si>
    <t>Allentown-Bethlehem-Easton, PA-NJ</t>
  </si>
  <si>
    <t>columbia_sc</t>
  </si>
  <si>
    <t>columbia, sc</t>
  </si>
  <si>
    <t>Columbia, SC</t>
  </si>
  <si>
    <t>baton_rouge_la</t>
  </si>
  <si>
    <t>baton rouge, la</t>
  </si>
  <si>
    <t>Baton Rouge, LA</t>
  </si>
  <si>
    <t>greensboro_nc</t>
  </si>
  <si>
    <t>greensboro-high point, nc</t>
  </si>
  <si>
    <t>Greensboro, NC</t>
  </si>
  <si>
    <t>Greensboro-High Point, NC</t>
  </si>
  <si>
    <t>fresno_ca</t>
  </si>
  <si>
    <t>fresno, ca</t>
  </si>
  <si>
    <t>Fresno, CA</t>
  </si>
  <si>
    <t>charleston_sc</t>
  </si>
  <si>
    <t>charleston-north charleston, sc</t>
  </si>
  <si>
    <t>Charleston, SC</t>
  </si>
  <si>
    <t>Charleston-North Charleston, SC</t>
  </si>
  <si>
    <t>little_rock_ar</t>
  </si>
  <si>
    <t>little rock-north little rock-conway, ar</t>
  </si>
  <si>
    <t>Little Rock, AR</t>
  </si>
  <si>
    <t>Little Rock-North Little Rock-Conway, AR</t>
  </si>
  <si>
    <t>cape_coral_fl</t>
  </si>
  <si>
    <t>cape coral-fort myers, fl</t>
  </si>
  <si>
    <t>Cape Coral, FL</t>
  </si>
  <si>
    <t>Cape Coral-Fort Myers, FL</t>
  </si>
  <si>
    <t>akron_oh</t>
  </si>
  <si>
    <t>akron, oh</t>
  </si>
  <si>
    <t>Akron, OH</t>
  </si>
  <si>
    <t>el_paso_tx</t>
  </si>
  <si>
    <t>el paso, tx</t>
  </si>
  <si>
    <t>El Paso, TX</t>
  </si>
  <si>
    <t>oxnard_ca</t>
  </si>
  <si>
    <t>oxnard-thousand oaks-ventura, ca</t>
  </si>
  <si>
    <t>Oxnard, CA</t>
  </si>
  <si>
    <t>Oxnard-Thousand Oaks-Ventura, CA</t>
  </si>
  <si>
    <t>colorado_springs_co</t>
  </si>
  <si>
    <t>colorado springs, co</t>
  </si>
  <si>
    <t>Colorado Springs, CO</t>
  </si>
  <si>
    <t>madison_wi</t>
  </si>
  <si>
    <t>madison, wi</t>
  </si>
  <si>
    <t>Madison, WI</t>
  </si>
  <si>
    <t>bakersfield_ca</t>
  </si>
  <si>
    <t>Bakersfield-Delano, CA</t>
  </si>
  <si>
    <t>Bakersfield, CA</t>
  </si>
  <si>
    <t>winston_salem_nc</t>
  </si>
  <si>
    <t>winston-salem, nc</t>
  </si>
  <si>
    <t>Winston, NC</t>
  </si>
  <si>
    <t>Winston-Salem, NC</t>
  </si>
  <si>
    <t>syracuse_ny</t>
  </si>
  <si>
    <t>syracuse, ny</t>
  </si>
  <si>
    <t>Syracuse, NY</t>
  </si>
  <si>
    <t>deltona_fl</t>
  </si>
  <si>
    <t>deltona-daytona beach-ormond beach, fl</t>
  </si>
  <si>
    <t>Deltona, FL</t>
  </si>
  <si>
    <t>Deltona-Daytona Beach-Ormond Beach, FL</t>
  </si>
  <si>
    <t>boise_city_id</t>
  </si>
  <si>
    <t>boise city, id</t>
  </si>
  <si>
    <t>Boise City, ID</t>
  </si>
  <si>
    <t>wichita_ks</t>
  </si>
  <si>
    <t>wichita, ks</t>
  </si>
  <si>
    <t>Wichita, KS</t>
  </si>
  <si>
    <t>toledo_oh</t>
  </si>
  <si>
    <t>toledo, oh</t>
  </si>
  <si>
    <t>Toledo, OH</t>
  </si>
  <si>
    <t>des_moines_ia</t>
  </si>
  <si>
    <t>des moines-west des moines, ia</t>
  </si>
  <si>
    <t>Des Moines, IA</t>
  </si>
  <si>
    <t>Des Moines-West Des Moines, IA</t>
  </si>
  <si>
    <t>springfield_ma</t>
  </si>
  <si>
    <t>springfield, ma</t>
  </si>
  <si>
    <t>Springfield, MA</t>
  </si>
  <si>
    <t>lakeland_fl</t>
  </si>
  <si>
    <t>lakeland-winter haven, fl</t>
  </si>
  <si>
    <t>Lakeland, FL</t>
  </si>
  <si>
    <t>Lakeland-Winter Haven, FL</t>
  </si>
  <si>
    <t>palm_bay_fl</t>
  </si>
  <si>
    <t>palm bay-melbourne-titusville, fl</t>
  </si>
  <si>
    <t>Palm Bay, FL</t>
  </si>
  <si>
    <t>Palm Bay-Melbourne-Titusville, FL</t>
  </si>
  <si>
    <t>mcallen_tx</t>
  </si>
  <si>
    <t>mcallen-edinburg-mission, tx</t>
  </si>
  <si>
    <t>McAllen, TX</t>
  </si>
  <si>
    <t>McAllen-Edinburg-Mission, TX</t>
  </si>
  <si>
    <t>harrisburg_pa</t>
  </si>
  <si>
    <t>harrisburg-carlisle, pa</t>
  </si>
  <si>
    <t>Harrisburg, PA</t>
  </si>
  <si>
    <t>Harrisburg-Carlisle, PA</t>
  </si>
  <si>
    <t>scranton_pa</t>
  </si>
  <si>
    <t>Scranton--Wilkes-Barre, PA</t>
  </si>
  <si>
    <t>Scranton, PA</t>
  </si>
  <si>
    <t>augusta_ga</t>
  </si>
  <si>
    <t>augusta-richmond county, ga-sc</t>
  </si>
  <si>
    <t>Augusta, GA</t>
  </si>
  <si>
    <t>Augusta-Richmond County, GA-SC</t>
  </si>
  <si>
    <t>youngstown_oh</t>
  </si>
  <si>
    <t>Youngstown-Warren, OH</t>
  </si>
  <si>
    <t>Youngstown, OH</t>
  </si>
  <si>
    <t>Youngstown-Warren-Boardman, OH-PA</t>
  </si>
  <si>
    <t>stockton_ca</t>
  </si>
  <si>
    <t>Stockton-Lodi, CA</t>
  </si>
  <si>
    <t>Stockton, CA</t>
  </si>
  <si>
    <t>durham_nc</t>
  </si>
  <si>
    <t>durham-chapel hill, nc</t>
  </si>
  <si>
    <t>Durham, NC</t>
  </si>
  <si>
    <t>Durham-Chapel Hill, NC</t>
  </si>
  <si>
    <t>portland_me</t>
  </si>
  <si>
    <t>portland-south portland, me</t>
  </si>
  <si>
    <t>Portland, ME</t>
  </si>
  <si>
    <t>Portland-South Portland, ME</t>
  </si>
  <si>
    <t>spokane_wa</t>
  </si>
  <si>
    <t>spokane-spokane valley, wa</t>
  </si>
  <si>
    <t>Spokane, WA</t>
  </si>
  <si>
    <t>Spokane-Spokane Valley, WA</t>
  </si>
  <si>
    <t>chattanooga_tn</t>
  </si>
  <si>
    <t>chattanooga, tn-ga</t>
  </si>
  <si>
    <t>Chattanooga, TN</t>
  </si>
  <si>
    <t>Chattanooga, TN-GA</t>
  </si>
  <si>
    <t>jackson_ms</t>
  </si>
  <si>
    <t>jackson, ms</t>
  </si>
  <si>
    <t>Jackson, MS</t>
  </si>
  <si>
    <t>ogden_ut</t>
  </si>
  <si>
    <t>Ogden, UT</t>
  </si>
  <si>
    <t>Ogden-Clearfield, UT</t>
  </si>
  <si>
    <t>lexington_ky</t>
  </si>
  <si>
    <t>lexington-fayette, ky</t>
  </si>
  <si>
    <t>Lexington, KY</t>
  </si>
  <si>
    <t>Lexington-Fayette, KY</t>
  </si>
  <si>
    <t>lancaster_pa</t>
  </si>
  <si>
    <t>lancaster, pa</t>
  </si>
  <si>
    <t>Lancaster, PA</t>
  </si>
  <si>
    <t>santa_rosa_ca</t>
  </si>
  <si>
    <t>Santa Rosa-Petaluma, CA</t>
  </si>
  <si>
    <t>Santa Rosa, CA</t>
  </si>
  <si>
    <t>fayetteville_ar</t>
  </si>
  <si>
    <t>Fayetteville-Springdale-Rogers, AR</t>
  </si>
  <si>
    <t>Fayetteville, AR</t>
  </si>
  <si>
    <t>asheville_nc</t>
  </si>
  <si>
    <t>asheville, nc</t>
  </si>
  <si>
    <t>Asheville, NC</t>
  </si>
  <si>
    <t>lafayette_la</t>
  </si>
  <si>
    <t>lafayette, la</t>
  </si>
  <si>
    <t>Lafayette, LA</t>
  </si>
  <si>
    <t>lansing_mi</t>
  </si>
  <si>
    <t>lansing-east lansing, mi</t>
  </si>
  <si>
    <t>Lansing, MI</t>
  </si>
  <si>
    <t>Lansing-East Lansing, MI</t>
  </si>
  <si>
    <t>pensacola_fl</t>
  </si>
  <si>
    <t>pensacola-ferry pass-brent, fl</t>
  </si>
  <si>
    <t>Pensacola, FL</t>
  </si>
  <si>
    <t>Pensacola-Ferry Pass-Brent, FL</t>
  </si>
  <si>
    <t>springfield_mo</t>
  </si>
  <si>
    <t>springfield, mo</t>
  </si>
  <si>
    <t>Springfield, MO</t>
  </si>
  <si>
    <t>myrtle_beach_sc</t>
  </si>
  <si>
    <t>Myrtle Beach-Conway-North Myrtle Beach, SC</t>
  </si>
  <si>
    <t>Myrtle Beach, SC</t>
  </si>
  <si>
    <t>Myrtle Beach-Conway-North Myrtle Beach, SC-NC</t>
  </si>
  <si>
    <t>port_st_lucie_fl</t>
  </si>
  <si>
    <t>port st. lucie, fl</t>
  </si>
  <si>
    <t>Port St. Lucie, FL</t>
  </si>
  <si>
    <t>huntsville_al</t>
  </si>
  <si>
    <t>huntsville, al</t>
  </si>
  <si>
    <t>Huntsville, AL</t>
  </si>
  <si>
    <t>shreveport_la</t>
  </si>
  <si>
    <t>shreveport-bossier city, la</t>
  </si>
  <si>
    <t>Shreveport, LA</t>
  </si>
  <si>
    <t>Shreveport-Bossier City, LA</t>
  </si>
  <si>
    <t>reno_nv</t>
  </si>
  <si>
    <t>reno, nv</t>
  </si>
  <si>
    <t>Reno, NV</t>
  </si>
  <si>
    <t>modesto_ca</t>
  </si>
  <si>
    <t>modesto, ca</t>
  </si>
  <si>
    <t>Modesto, CA</t>
  </si>
  <si>
    <t>york_pa</t>
  </si>
  <si>
    <t>york-hanover, pa</t>
  </si>
  <si>
    <t>York, PA</t>
  </si>
  <si>
    <t>York-Hanover, PA</t>
  </si>
  <si>
    <t>corpus_christi_tx</t>
  </si>
  <si>
    <t>corpus christi, tx</t>
  </si>
  <si>
    <t>Corpus Christi, TX</t>
  </si>
  <si>
    <t>fort_wayne_in</t>
  </si>
  <si>
    <t>fort wayne, in</t>
  </si>
  <si>
    <t>Fort Wayne, IN</t>
  </si>
  <si>
    <t>canton_oh</t>
  </si>
  <si>
    <t>canton-massillon, oh</t>
  </si>
  <si>
    <t>Canton, OH</t>
  </si>
  <si>
    <t>Canton-Massillon, OH</t>
  </si>
  <si>
    <t>flint_mi</t>
  </si>
  <si>
    <t>flint, mi</t>
  </si>
  <si>
    <t>Flint, MI</t>
  </si>
  <si>
    <t>provo_ut</t>
  </si>
  <si>
    <t>Provo-Orem-Lehi, UT</t>
  </si>
  <si>
    <t>Provo, UT</t>
  </si>
  <si>
    <t>Provo-Orem, UT</t>
  </si>
  <si>
    <t>mobile_al</t>
  </si>
  <si>
    <t>mobile, al</t>
  </si>
  <si>
    <t>Mobile, AL</t>
  </si>
  <si>
    <t>manchester_nh</t>
  </si>
  <si>
    <t>manchester-nashua, nh</t>
  </si>
  <si>
    <t>Manchester, NH</t>
  </si>
  <si>
    <t>Manchester-Nashua, NH</t>
  </si>
  <si>
    <t>davenport_ia</t>
  </si>
  <si>
    <t>davenport-moline-rock island, ia-il</t>
  </si>
  <si>
    <t>Davenport, IA</t>
  </si>
  <si>
    <t>Davenport-Moline-Rock Island, IA-IL</t>
  </si>
  <si>
    <t>salisbury_md</t>
  </si>
  <si>
    <t>Salisbury, MD</t>
  </si>
  <si>
    <t>Salisbury, MD-DE</t>
  </si>
  <si>
    <t>killeen_tx</t>
  </si>
  <si>
    <t>killeen-temple, tx</t>
  </si>
  <si>
    <t>Killeen, TX</t>
  </si>
  <si>
    <t>Killeen-Temple, TX</t>
  </si>
  <si>
    <t>reading_pa</t>
  </si>
  <si>
    <t>reading, pa</t>
  </si>
  <si>
    <t>Reading, PA</t>
  </si>
  <si>
    <t>beaumont_tx</t>
  </si>
  <si>
    <t>beaumont-port arthur, tx</t>
  </si>
  <si>
    <t>Beaumont, TX</t>
  </si>
  <si>
    <t>Beaumont-Port Arthur, TX</t>
  </si>
  <si>
    <t>peoria_il</t>
  </si>
  <si>
    <t>peoria, il</t>
  </si>
  <si>
    <t>Peoria, IL</t>
  </si>
  <si>
    <t>vallejo_ca</t>
  </si>
  <si>
    <t>Vallejo, CA</t>
  </si>
  <si>
    <t>eugene_or</t>
  </si>
  <si>
    <t>Eugene-Springfield, OR</t>
  </si>
  <si>
    <t>Eugene, OR</t>
  </si>
  <si>
    <t>gulfport_ms</t>
  </si>
  <si>
    <t>Gulfport-Biloxi, MS</t>
  </si>
  <si>
    <t>Gulfport, MS</t>
  </si>
  <si>
    <t>fayetteville_nc</t>
  </si>
  <si>
    <t>fayetteville, nc</t>
  </si>
  <si>
    <t>Fayetteville, NC</t>
  </si>
  <si>
    <t>tallahassee_fl</t>
  </si>
  <si>
    <t>tallahassee, fl</t>
  </si>
  <si>
    <t>Tallahassee, FL</t>
  </si>
  <si>
    <t>santa_maria_ca</t>
  </si>
  <si>
    <t>santa maria-santa barbara, ca</t>
  </si>
  <si>
    <t>Santa Maria, CA</t>
  </si>
  <si>
    <t>Santa Maria-Santa Barbara, CA</t>
  </si>
  <si>
    <t>naples_fl</t>
  </si>
  <si>
    <t>Naples-Marco Island, FL</t>
  </si>
  <si>
    <t>Naples, FL</t>
  </si>
  <si>
    <t>huntington_wv</t>
  </si>
  <si>
    <t>huntington-ashland, wv-ky-oh</t>
  </si>
  <si>
    <t>Huntington, WV</t>
  </si>
  <si>
    <t>Huntington-Ashland, WV-KY-OH</t>
  </si>
  <si>
    <t>salem_or</t>
  </si>
  <si>
    <t>salem, or</t>
  </si>
  <si>
    <t>Salem, OR</t>
  </si>
  <si>
    <t>anchorage_ak</t>
  </si>
  <si>
    <t>anchorage, ak</t>
  </si>
  <si>
    <t>Anchorage, AK</t>
  </si>
  <si>
    <t>savannah_ga</t>
  </si>
  <si>
    <t>savannah, ga</t>
  </si>
  <si>
    <t>Savannah, GA</t>
  </si>
  <si>
    <t>ann_arbor_mi</t>
  </si>
  <si>
    <t>ann arbor, mi</t>
  </si>
  <si>
    <t>Ann Arbor, MI</t>
  </si>
  <si>
    <t>hickory_nc</t>
  </si>
  <si>
    <t>hickory-lenoir-morganton, nc</t>
  </si>
  <si>
    <t>Hickory, NC</t>
  </si>
  <si>
    <t>Hickory-Lenoir-Morganton, NC</t>
  </si>
  <si>
    <t>ocala_fl</t>
  </si>
  <si>
    <t>ocala, fl</t>
  </si>
  <si>
    <t>Ocala, FL</t>
  </si>
  <si>
    <t>montgomery_al</t>
  </si>
  <si>
    <t>montgomery, al</t>
  </si>
  <si>
    <t>Montgomery, AL</t>
  </si>
  <si>
    <t>visalia_ca</t>
  </si>
  <si>
    <t>Visalia, CA</t>
  </si>
  <si>
    <t>fort_collins_co</t>
  </si>
  <si>
    <t>Fort Collins-Loveland, CO</t>
  </si>
  <si>
    <t>Fort Collins, CO</t>
  </si>
  <si>
    <t>trenton_nj</t>
  </si>
  <si>
    <t>Trenton-Princeton, NJ</t>
  </si>
  <si>
    <t>Trenton, NJ</t>
  </si>
  <si>
    <t>kalamazoo_mi</t>
  </si>
  <si>
    <t>kalamazoo-portage, mi</t>
  </si>
  <si>
    <t>Kalamazoo, MI</t>
  </si>
  <si>
    <t>Kalamazoo-Portage, MI</t>
  </si>
  <si>
    <t>salinas_ca</t>
  </si>
  <si>
    <t>salinas, ca</t>
  </si>
  <si>
    <t>Salinas, CA</t>
  </si>
  <si>
    <t>roanoke_va</t>
  </si>
  <si>
    <t>roanoke, va</t>
  </si>
  <si>
    <t>Roanoke, VA</t>
  </si>
  <si>
    <t>boulder_co</t>
  </si>
  <si>
    <t>boulder, co</t>
  </si>
  <si>
    <t>Boulder, CO</t>
  </si>
  <si>
    <t>kingsport_tn</t>
  </si>
  <si>
    <t>Kingsport-Bristol, TN-VA</t>
  </si>
  <si>
    <t>Kingsport, TN</t>
  </si>
  <si>
    <t>rockford_il</t>
  </si>
  <si>
    <t>rockford, il</t>
  </si>
  <si>
    <t>Rockford, IL</t>
  </si>
  <si>
    <t>lincoln_ne</t>
  </si>
  <si>
    <t>lincoln, ne</t>
  </si>
  <si>
    <t>Lincoln, NE</t>
  </si>
  <si>
    <t>evansville_in</t>
  </si>
  <si>
    <t>Evansville, IN</t>
  </si>
  <si>
    <t>Evansville, IN-KY</t>
  </si>
  <si>
    <t>green_bay_wi</t>
  </si>
  <si>
    <t>green bay, wi</t>
  </si>
  <si>
    <t>Green Bay, WI</t>
  </si>
  <si>
    <t>brownsville_tx</t>
  </si>
  <si>
    <t>brownsville-harlingen, tx</t>
  </si>
  <si>
    <t>Brownsville, TX</t>
  </si>
  <si>
    <t>Brownsville-Harlingen, TX</t>
  </si>
  <si>
    <t>spartanburg_sc</t>
  </si>
  <si>
    <t>spartanburg, sc</t>
  </si>
  <si>
    <t>Spartanburg, SC</t>
  </si>
  <si>
    <t>south_bend_in</t>
  </si>
  <si>
    <t>south bend-mishawaka, in-mi</t>
  </si>
  <si>
    <t>South Bend, IN</t>
  </si>
  <si>
    <t>South Bend-Mishawaka, IN-MI</t>
  </si>
  <si>
    <t>columbus_ga</t>
  </si>
  <si>
    <t>columbus, ga-al</t>
  </si>
  <si>
    <t>Columbus, GA</t>
  </si>
  <si>
    <t>Columbus, GA-AL</t>
  </si>
  <si>
    <t>utica_ny</t>
  </si>
  <si>
    <t>utica-rome, ny</t>
  </si>
  <si>
    <t>Utica, NY</t>
  </si>
  <si>
    <t>Utica-Rome, NY</t>
  </si>
  <si>
    <t>duluth_mn</t>
  </si>
  <si>
    <t>duluth, mn-wi</t>
  </si>
  <si>
    <t>Duluth, MN</t>
  </si>
  <si>
    <t>Duluth, MN-WI</t>
  </si>
  <si>
    <t>lubbock_tx</t>
  </si>
  <si>
    <t>lubbock, tx</t>
  </si>
  <si>
    <t>Lubbock, TX</t>
  </si>
  <si>
    <t>wilmington_nc</t>
  </si>
  <si>
    <t>wilmington, nc</t>
  </si>
  <si>
    <t>Wilmington, NC</t>
  </si>
  <si>
    <t>gainesville_fl</t>
  </si>
  <si>
    <t>gainesville, fl</t>
  </si>
  <si>
    <t>Gainesville, FL</t>
  </si>
  <si>
    <t>erie_pa</t>
  </si>
  <si>
    <t>erie, pa</t>
  </si>
  <si>
    <t>Erie, PA</t>
  </si>
  <si>
    <t>olympia_wa</t>
  </si>
  <si>
    <t>Olympia-Lacey-Tumwater, WA</t>
  </si>
  <si>
    <t>Olympia, WA</t>
  </si>
  <si>
    <t>cedar_rapids_ia</t>
  </si>
  <si>
    <t>cedar rapids, ia</t>
  </si>
  <si>
    <t>Cedar Rapids, IA</t>
  </si>
  <si>
    <t>fort_smith_ar</t>
  </si>
  <si>
    <t>fort smith, ar-ok</t>
  </si>
  <si>
    <t>Fort Smith, AR</t>
  </si>
  <si>
    <t>Fort Smith, AR-OK</t>
  </si>
  <si>
    <t>crestview_fl</t>
  </si>
  <si>
    <t>crestview-fort walton beach-destin, fl</t>
  </si>
  <si>
    <t>Crestview, FL</t>
  </si>
  <si>
    <t>Crestview-Fort Walton Beach-Destin, FL</t>
  </si>
  <si>
    <t>norwich_ct</t>
  </si>
  <si>
    <t>Norwich-New London-Willimantic, CT</t>
  </si>
  <si>
    <t>Norwich, CT</t>
  </si>
  <si>
    <t>Norwich-New London, CT</t>
  </si>
  <si>
    <t>san_luis_obispo_ca</t>
  </si>
  <si>
    <t>San Luis Obispo-Paso Robles, CA</t>
  </si>
  <si>
    <t>San Luis Obispo, CA</t>
  </si>
  <si>
    <t>clarksville_tn</t>
  </si>
  <si>
    <t>clarksville, tn-ky</t>
  </si>
  <si>
    <t>Clarksville, TN</t>
  </si>
  <si>
    <t>Clarksville, TN-KY</t>
  </si>
  <si>
    <t>lynchburg_va</t>
  </si>
  <si>
    <t>lynchburg, va</t>
  </si>
  <si>
    <t>Lynchburg, VA</t>
  </si>
  <si>
    <t>atlantic_city_nj</t>
  </si>
  <si>
    <t>atlantic city-hammonton, nj</t>
  </si>
  <si>
    <t>Atlantic City, NJ</t>
  </si>
  <si>
    <t>Atlantic City-Hammonton, NJ</t>
  </si>
  <si>
    <t>greeley_co</t>
  </si>
  <si>
    <t>greeley, co</t>
  </si>
  <si>
    <t>Greeley, CO</t>
  </si>
  <si>
    <t>bremerton_wa</t>
  </si>
  <si>
    <t>Bremerton-Silverdale-Port Orchard, WA</t>
  </si>
  <si>
    <t>Bremerton, WA</t>
  </si>
  <si>
    <t>sioux_falls_sd</t>
  </si>
  <si>
    <t>Sioux Falls, SD-MN</t>
  </si>
  <si>
    <t>Sioux Falls, SD</t>
  </si>
  <si>
    <t>binghamton_ny</t>
  </si>
  <si>
    <t>binghamton, ny</t>
  </si>
  <si>
    <t>Binghamton, NY</t>
  </si>
  <si>
    <t>amarillo_tx</t>
  </si>
  <si>
    <t>amarillo, tx</t>
  </si>
  <si>
    <t>Amarillo, TX</t>
  </si>
  <si>
    <t>santa_cruz_ca</t>
  </si>
  <si>
    <t>santa cruz-watsonville, ca</t>
  </si>
  <si>
    <t>Santa Cruz, CA</t>
  </si>
  <si>
    <t>Santa Cruz-Watsonville, CA</t>
  </si>
  <si>
    <t>hagerstown_md</t>
  </si>
  <si>
    <t>hagerstown-martinsburg, md-wv</t>
  </si>
  <si>
    <t>Hagerstown, MD</t>
  </si>
  <si>
    <t>Hagerstown-Martinsburg, MD-WV</t>
  </si>
  <si>
    <t>fargo_nd</t>
  </si>
  <si>
    <t>fargo, nd-mn</t>
  </si>
  <si>
    <t>Fargo, ND</t>
  </si>
  <si>
    <t>Fargo, ND-MN</t>
  </si>
  <si>
    <t>kennewick_wa</t>
  </si>
  <si>
    <t>kennewick-richland, wa</t>
  </si>
  <si>
    <t>Kennewick, WA</t>
  </si>
  <si>
    <t>Kennewick-Richland, WA</t>
  </si>
  <si>
    <t>waco_tx</t>
  </si>
  <si>
    <t>waco, tx</t>
  </si>
  <si>
    <t>Waco, TX</t>
  </si>
  <si>
    <t>champaign_il</t>
  </si>
  <si>
    <t>champaign-urbana, il</t>
  </si>
  <si>
    <t>Champaign, IL</t>
  </si>
  <si>
    <t>Champaign-Urbana, IL</t>
  </si>
  <si>
    <t>prescott_az</t>
  </si>
  <si>
    <t>Prescott Valley-Prescott, AZ</t>
  </si>
  <si>
    <t>Prescott Valley, AZ</t>
  </si>
  <si>
    <t>barnstable_town_ma</t>
  </si>
  <si>
    <t>barnstable town, ma</t>
  </si>
  <si>
    <t>Barnstable Town, MA</t>
  </si>
  <si>
    <t>charleston_wv</t>
  </si>
  <si>
    <t>charleston, wv</t>
  </si>
  <si>
    <t>Charleston, WV</t>
  </si>
  <si>
    <t>tuscaloosa_al</t>
  </si>
  <si>
    <t>tuscaloosa, al</t>
  </si>
  <si>
    <t>Tuscaloosa, AL</t>
  </si>
  <si>
    <t>topeka_ks</t>
  </si>
  <si>
    <t>topeka, ks</t>
  </si>
  <si>
    <t>Topeka, KS</t>
  </si>
  <si>
    <t>college_station_tx</t>
  </si>
  <si>
    <t>college station-bryan, tx</t>
  </si>
  <si>
    <t>College Station, TX</t>
  </si>
  <si>
    <t>College Station-Bryan, TX</t>
  </si>
  <si>
    <t>appleton_wi</t>
  </si>
  <si>
    <t>appleton, wi</t>
  </si>
  <si>
    <t>Appleton, WI</t>
  </si>
  <si>
    <t>claremont_nh</t>
  </si>
  <si>
    <t>Lebanon-Claremont, NH-VT</t>
  </si>
  <si>
    <t>Lebanon, NH</t>
  </si>
  <si>
    <t>Lebanon, NH-VT</t>
  </si>
  <si>
    <t>chico_ca</t>
  </si>
  <si>
    <t>chico, ca</t>
  </si>
  <si>
    <t>Chico, CA</t>
  </si>
  <si>
    <t>charlottesville_va</t>
  </si>
  <si>
    <t>charlottesville, va</t>
  </si>
  <si>
    <t>Charlottesville, VA</t>
  </si>
  <si>
    <t>springfield_il</t>
  </si>
  <si>
    <t>springfield, il</t>
  </si>
  <si>
    <t>Springfield, IL</t>
  </si>
  <si>
    <t>macon_ga</t>
  </si>
  <si>
    <t>Macon-Bibb County, GA</t>
  </si>
  <si>
    <t>Macon, GA</t>
  </si>
  <si>
    <t>medford_or</t>
  </si>
  <si>
    <t>medford, or</t>
  </si>
  <si>
    <t>Medford, OR</t>
  </si>
  <si>
    <t>burlington_vt</t>
  </si>
  <si>
    <t>burlington-south burlington, vt</t>
  </si>
  <si>
    <t>Burlington, VT</t>
  </si>
  <si>
    <t>Burlington-South Burlington, VT</t>
  </si>
  <si>
    <t>rochester_mn</t>
  </si>
  <si>
    <t>rochester, mn</t>
  </si>
  <si>
    <t>Rochester, MN</t>
  </si>
  <si>
    <t>bellingham_wa</t>
  </si>
  <si>
    <t>bellingham, wa</t>
  </si>
  <si>
    <t>Bellingham, WA</t>
  </si>
  <si>
    <t>johnson_city_tn</t>
  </si>
  <si>
    <t>johnson city, tn</t>
  </si>
  <si>
    <t>Johnson City, TN</t>
  </si>
  <si>
    <t>tyler_tx</t>
  </si>
  <si>
    <t>tyler, tx</t>
  </si>
  <si>
    <t>Tyler, TX</t>
  </si>
  <si>
    <t>hilton_head_island_sc</t>
  </si>
  <si>
    <t>Hilton Head Island-Bluffton-Port Royal, SC</t>
  </si>
  <si>
    <t>Hilton Head Island, SC</t>
  </si>
  <si>
    <t>Hilton Head Island-Bluffton, SC</t>
  </si>
  <si>
    <t>lake_havasu_city_az</t>
  </si>
  <si>
    <t>lake havasu city-kingman, az</t>
  </si>
  <si>
    <t>Lake Havasu City, AZ</t>
  </si>
  <si>
    <t>Lake Havasu City-Kingman, AZ</t>
  </si>
  <si>
    <t>daphne_al</t>
  </si>
  <si>
    <t>daphne-fairhope-foley, al</t>
  </si>
  <si>
    <t>Daphne, AL</t>
  </si>
  <si>
    <t>Daphne-Fairhope-Foley, AL</t>
  </si>
  <si>
    <t>yakima_wa</t>
  </si>
  <si>
    <t>yakima, wa</t>
  </si>
  <si>
    <t>Yakima, WA</t>
  </si>
  <si>
    <t>lafayette_in</t>
  </si>
  <si>
    <t>lafayette-west lafayette, in</t>
  </si>
  <si>
    <t>Lafayette, IN</t>
  </si>
  <si>
    <t>Lafayette-West Lafayette, IN</t>
  </si>
  <si>
    <t>longview_tx</t>
  </si>
  <si>
    <t>longview, tx</t>
  </si>
  <si>
    <t>Longview, TX</t>
  </si>
  <si>
    <t>florence_sc</t>
  </si>
  <si>
    <t>florence, sc</t>
  </si>
  <si>
    <t>Florence, SC</t>
  </si>
  <si>
    <t>lake_charles_la</t>
  </si>
  <si>
    <t>lake charles, la</t>
  </si>
  <si>
    <t>Lake Charles, LA</t>
  </si>
  <si>
    <t>punta_gorda_fl</t>
  </si>
  <si>
    <t>punta gorda, fl</t>
  </si>
  <si>
    <t>Punta Gorda, FL</t>
  </si>
  <si>
    <t>panama_city_fl</t>
  </si>
  <si>
    <t>Panama City-Panama City Beach, FL</t>
  </si>
  <si>
    <t>Panama City, FL</t>
  </si>
  <si>
    <t>merced_ca</t>
  </si>
  <si>
    <t>merced, ca</t>
  </si>
  <si>
    <t>Merced, CA</t>
  </si>
  <si>
    <t>las_cruces_nm</t>
  </si>
  <si>
    <t>las cruces, nm</t>
  </si>
  <si>
    <t>Las Cruces, NM</t>
  </si>
  <si>
    <t>houma_la</t>
  </si>
  <si>
    <t>Houma-Bayou Cane-Thibodaux, LA</t>
  </si>
  <si>
    <t>Houma, LA</t>
  </si>
  <si>
    <t>Houma-Thibodaux, LA</t>
  </si>
  <si>
    <t>saginaw_mi</t>
  </si>
  <si>
    <t>saginaw, mi</t>
  </si>
  <si>
    <t>Saginaw, MI</t>
  </si>
  <si>
    <t>racine_wi</t>
  </si>
  <si>
    <t>Racine-Mount Pleasant, WI</t>
  </si>
  <si>
    <t>Racine, WI</t>
  </si>
  <si>
    <t>athens_ga</t>
  </si>
  <si>
    <t>athens-clarke county, ga</t>
  </si>
  <si>
    <t>Athens, GA</t>
  </si>
  <si>
    <t>Athens-Clarke County, GA</t>
  </si>
  <si>
    <t>torrington_ct</t>
  </si>
  <si>
    <t>torrington, ct</t>
  </si>
  <si>
    <t>Torrington, CT</t>
  </si>
  <si>
    <t>st_cloud_mn</t>
  </si>
  <si>
    <t>st. cloud, mn</t>
  </si>
  <si>
    <t>St. Cloud, MN</t>
  </si>
  <si>
    <t>bloomington_il</t>
  </si>
  <si>
    <t>bloomington, il</t>
  </si>
  <si>
    <t>Bloomington, IL</t>
  </si>
  <si>
    <t>laredo_tx</t>
  </si>
  <si>
    <t>laredo, tx</t>
  </si>
  <si>
    <t>Laredo, TX</t>
  </si>
  <si>
    <t>hilo_hi</t>
  </si>
  <si>
    <t>Hilo-Kailua, HI</t>
  </si>
  <si>
    <t>Hilo, HI</t>
  </si>
  <si>
    <t>redding_ca</t>
  </si>
  <si>
    <t>redding, ca</t>
  </si>
  <si>
    <t>Redding, CA</t>
  </si>
  <si>
    <t>elkhart_in</t>
  </si>
  <si>
    <t>elkhart-goshen, in</t>
  </si>
  <si>
    <t>Elkhart, IN</t>
  </si>
  <si>
    <t>Elkhart-Goshen, IN</t>
  </si>
  <si>
    <t>warner_robins_ga</t>
  </si>
  <si>
    <t>warner robins, ga</t>
  </si>
  <si>
    <t>Warner Robins, GA</t>
  </si>
  <si>
    <t>blacksburg_va</t>
  </si>
  <si>
    <t>blacksburg-christiansburg-radford, va</t>
  </si>
  <si>
    <t>Blacksburg, VA</t>
  </si>
  <si>
    <t>Blacksburg-Christiansburg, VA</t>
  </si>
  <si>
    <t>greenville_nc</t>
  </si>
  <si>
    <t>greenville, nc</t>
  </si>
  <si>
    <t>Greenville, NC</t>
  </si>
  <si>
    <t>bend_or</t>
  </si>
  <si>
    <t>Bend, OR</t>
  </si>
  <si>
    <t>billings_mt</t>
  </si>
  <si>
    <t>billings, mt</t>
  </si>
  <si>
    <t>Billings, MT</t>
  </si>
  <si>
    <t>kingston_ny</t>
  </si>
  <si>
    <t>kingston, ny</t>
  </si>
  <si>
    <t>Kingston, NY</t>
  </si>
  <si>
    <t>oshkosh_wi</t>
  </si>
  <si>
    <t>oshkosh-neenah, wi</t>
  </si>
  <si>
    <t>Oshkosh, WI</t>
  </si>
  <si>
    <t>Oshkosh-Neenah, WI</t>
  </si>
  <si>
    <t>monroe_la</t>
  </si>
  <si>
    <t>monroe, la</t>
  </si>
  <si>
    <t>Monroe, LA</t>
  </si>
  <si>
    <t>columbia_mo</t>
  </si>
  <si>
    <t>columbia, mo</t>
  </si>
  <si>
    <t>Columbia, MO</t>
  </si>
  <si>
    <t>waterloo_ia</t>
  </si>
  <si>
    <t>waterloo-cedar falls, ia</t>
  </si>
  <si>
    <t>Waterloo, IA</t>
  </si>
  <si>
    <t>Waterloo-Cedar Falls, IA</t>
  </si>
  <si>
    <t>jacksonville_nc</t>
  </si>
  <si>
    <t>jacksonville, nc</t>
  </si>
  <si>
    <t>Jacksonville, NC</t>
  </si>
  <si>
    <t>iowa_city_ia</t>
  </si>
  <si>
    <t>iowa city, ia</t>
  </si>
  <si>
    <t>Iowa City, IA</t>
  </si>
  <si>
    <t>joplin_mo</t>
  </si>
  <si>
    <t>Joplin, MO-KS</t>
  </si>
  <si>
    <t>Joplin, MO</t>
  </si>
  <si>
    <t>eau_claire_wi</t>
  </si>
  <si>
    <t>eau claire, wi</t>
  </si>
  <si>
    <t>Eau Claire, WI</t>
  </si>
  <si>
    <t>muskegon_mi</t>
  </si>
  <si>
    <t>Muskegon-Norton Shores, MI</t>
  </si>
  <si>
    <t>Muskegon, MI</t>
  </si>
  <si>
    <t>bloomington_in</t>
  </si>
  <si>
    <t>bloomington, in</t>
  </si>
  <si>
    <t>Bloomington, IN</t>
  </si>
  <si>
    <t>yuma_az</t>
  </si>
  <si>
    <t>yuma, az</t>
  </si>
  <si>
    <t>Yuma, AZ</t>
  </si>
  <si>
    <t>gainesville_ga</t>
  </si>
  <si>
    <t>gainesville, ga</t>
  </si>
  <si>
    <t>Gainesville, GA</t>
  </si>
  <si>
    <t>terre_haute_in</t>
  </si>
  <si>
    <t>terre haute, in</t>
  </si>
  <si>
    <t>Terre Haute, IN</t>
  </si>
  <si>
    <t>santa_fe_nm</t>
  </si>
  <si>
    <t>santa fe, nm</t>
  </si>
  <si>
    <t>Santa Fe, NM</t>
  </si>
  <si>
    <t>bowling_green_ky</t>
  </si>
  <si>
    <t>bowling green, ky</t>
  </si>
  <si>
    <t>Bowling Green, KY</t>
  </si>
  <si>
    <t>pueblo_co</t>
  </si>
  <si>
    <t>pueblo, co</t>
  </si>
  <si>
    <t>Pueblo, CO</t>
  </si>
  <si>
    <t>dover_de</t>
  </si>
  <si>
    <t>dover, de</t>
  </si>
  <si>
    <t>Dover, DE</t>
  </si>
  <si>
    <t>abilene_tx</t>
  </si>
  <si>
    <t>abilene, tx</t>
  </si>
  <si>
    <t>Abilene, TX</t>
  </si>
  <si>
    <t>sioux_city_ia</t>
  </si>
  <si>
    <t>sioux city, ia-ne-sd</t>
  </si>
  <si>
    <t>Sioux City, IA</t>
  </si>
  <si>
    <t>Sioux City, IA-NE-SD</t>
  </si>
  <si>
    <t>sebastian_fl</t>
  </si>
  <si>
    <t>Sebastian-Vero Beach-West Vero Corridor, FL</t>
  </si>
  <si>
    <t>Sebastian, FL</t>
  </si>
  <si>
    <t>Sebastian-Vero Beach, FL</t>
  </si>
  <si>
    <t>janesville_wi</t>
  </si>
  <si>
    <t>janesville-beloit, wi</t>
  </si>
  <si>
    <t>Janesville, WI</t>
  </si>
  <si>
    <t>Janesville-Beloit, WI</t>
  </si>
  <si>
    <t>homosassa_springs_fl</t>
  </si>
  <si>
    <t>homosassa springs, fl</t>
  </si>
  <si>
    <t>Homosassa Springs, FL</t>
  </si>
  <si>
    <t>bangor_me</t>
  </si>
  <si>
    <t>bangor, me</t>
  </si>
  <si>
    <t>Bangor, ME</t>
  </si>
  <si>
    <t>auburn_al</t>
  </si>
  <si>
    <t>auburn-opelika, al</t>
  </si>
  <si>
    <t>Auburn, AL</t>
  </si>
  <si>
    <t>Auburn-Opelika, AL</t>
  </si>
  <si>
    <t>niles_mi</t>
  </si>
  <si>
    <t>Niles, MI</t>
  </si>
  <si>
    <t>midland_tx</t>
  </si>
  <si>
    <t>midland, tx</t>
  </si>
  <si>
    <t>Midland, TX</t>
  </si>
  <si>
    <t>traverse_city_mi</t>
  </si>
  <si>
    <t>traverse city, mi</t>
  </si>
  <si>
    <t>Traverse City, MI</t>
  </si>
  <si>
    <t>burlington_nc</t>
  </si>
  <si>
    <t>burlington, nc</t>
  </si>
  <si>
    <t>Burlington, NC</t>
  </si>
  <si>
    <t>florence_al</t>
  </si>
  <si>
    <t>florence-muscle shoals, al</t>
  </si>
  <si>
    <t>Florence, AL</t>
  </si>
  <si>
    <t>Florence-Muscle Shoals, AL</t>
  </si>
  <si>
    <t>jackson_mi</t>
  </si>
  <si>
    <t>jackson, mi</t>
  </si>
  <si>
    <t>Jackson, MI</t>
  </si>
  <si>
    <t>rapid_city_sd</t>
  </si>
  <si>
    <t>rapid city, sd</t>
  </si>
  <si>
    <t>Rapid City, SD</t>
  </si>
  <si>
    <t>decatur_al</t>
  </si>
  <si>
    <t>decatur, al</t>
  </si>
  <si>
    <t>Decatur, AL</t>
  </si>
  <si>
    <t>wheeling_wv</t>
  </si>
  <si>
    <t>wheeling, wv-oh</t>
  </si>
  <si>
    <t>Wheeling, WV</t>
  </si>
  <si>
    <t>Wheeling, WV-OH</t>
  </si>
  <si>
    <t>ottawa_il</t>
  </si>
  <si>
    <t>Ottawa, IL</t>
  </si>
  <si>
    <t>dothan_al</t>
  </si>
  <si>
    <t>dothan, al</t>
  </si>
  <si>
    <t>Dothan, AL</t>
  </si>
  <si>
    <t>state_college_pa</t>
  </si>
  <si>
    <t>state college, pa</t>
  </si>
  <si>
    <t>State College, PA</t>
  </si>
  <si>
    <t>chambersburg_pa</t>
  </si>
  <si>
    <t>Chambersburg, PA</t>
  </si>
  <si>
    <t>Chambersburg-Waynesboro, PA</t>
  </si>
  <si>
    <t>coeur_dalene_id</t>
  </si>
  <si>
    <t>coeur d'alene, id</t>
  </si>
  <si>
    <t>Coeur d'Alene, ID</t>
  </si>
  <si>
    <t>east_stroudsburg_pa</t>
  </si>
  <si>
    <t>east stroudsburg, pa</t>
  </si>
  <si>
    <t>East Stroudsburg, PA</t>
  </si>
  <si>
    <t>rocky_mount_nc</t>
  </si>
  <si>
    <t>rocky mount, nc</t>
  </si>
  <si>
    <t>Rocky Mount, NC</t>
  </si>
  <si>
    <t>grand_junction_co</t>
  </si>
  <si>
    <t>grand junction, co</t>
  </si>
  <si>
    <t>Grand Junction, CO</t>
  </si>
  <si>
    <t>kahului_hi</t>
  </si>
  <si>
    <t>Kahului-Wailuku, HI</t>
  </si>
  <si>
    <t>Kahului, HI</t>
  </si>
  <si>
    <t>Kahului-Wailuku-Lahaina, HI</t>
  </si>
  <si>
    <t>alexandria_la</t>
  </si>
  <si>
    <t>alexandria, la</t>
  </si>
  <si>
    <t>Alexandria, LA</t>
  </si>
  <si>
    <t>pottsville_pa</t>
  </si>
  <si>
    <t>pottsville, pa</t>
  </si>
  <si>
    <t>Pottsville, PA</t>
  </si>
  <si>
    <t>albany_ga</t>
  </si>
  <si>
    <t>albany, ga</t>
  </si>
  <si>
    <t>Albany, GA</t>
  </si>
  <si>
    <t>hattiesburg_ms</t>
  </si>
  <si>
    <t>hattiesburg, ms</t>
  </si>
  <si>
    <t>Hattiesburg, MS</t>
  </si>
  <si>
    <t>jefferson_city_mo</t>
  </si>
  <si>
    <t>jefferson city, mo</t>
  </si>
  <si>
    <t>Jefferson City, MO</t>
  </si>
  <si>
    <t>monroe_mi</t>
  </si>
  <si>
    <t>monroe, mi</t>
  </si>
  <si>
    <t>Monroe, MI</t>
  </si>
  <si>
    <t>elizabethtown_ky</t>
  </si>
  <si>
    <t>Elizabethtown, KY</t>
  </si>
  <si>
    <t>Elizabethtown-Fort Knox, KY</t>
  </si>
  <si>
    <t>concord_nh</t>
  </si>
  <si>
    <t>concord, nh</t>
  </si>
  <si>
    <t>Concord, NH</t>
  </si>
  <si>
    <t>texarkana_tx</t>
  </si>
  <si>
    <t>texarkana, tx-ar</t>
  </si>
  <si>
    <t>Texarkana, TX</t>
  </si>
  <si>
    <t>Texarkana, TX-AR</t>
  </si>
  <si>
    <t>wichita_falls_tx</t>
  </si>
  <si>
    <t>wichita falls, tx</t>
  </si>
  <si>
    <t>Wichita Falls, TX</t>
  </si>
  <si>
    <t>morgantown_wv</t>
  </si>
  <si>
    <t>morgantown, wv</t>
  </si>
  <si>
    <t>Morgantown, WV</t>
  </si>
  <si>
    <t>the_villages_fl</t>
  </si>
  <si>
    <t>Wildwood-The Villages, FL</t>
  </si>
  <si>
    <t>The Villages, FL</t>
  </si>
  <si>
    <t>eureka_ca</t>
  </si>
  <si>
    <t>Eureka-Arcata, CA</t>
  </si>
  <si>
    <t>Eureka, CA</t>
  </si>
  <si>
    <t>johnstown_pa</t>
  </si>
  <si>
    <t>johnstown, pa</t>
  </si>
  <si>
    <t>Johnstown, PA</t>
  </si>
  <si>
    <t>yuba_city_ca</t>
  </si>
  <si>
    <t>yuba city, ca</t>
  </si>
  <si>
    <t>Yuba City, CA</t>
  </si>
  <si>
    <t>odessa_tx</t>
  </si>
  <si>
    <t>odessa, tx</t>
  </si>
  <si>
    <t>Odessa, TX</t>
  </si>
  <si>
    <t>la_crosse_wi</t>
  </si>
  <si>
    <t>la crosse-onalaska, wi-mn</t>
  </si>
  <si>
    <t>La Crosse, WI</t>
  </si>
  <si>
    <t>La Crosse-Onalaska, WI-MN</t>
  </si>
  <si>
    <t>pittsfield_ma</t>
  </si>
  <si>
    <t>pittsfield, ma</t>
  </si>
  <si>
    <t>Pittsfield, MA</t>
  </si>
  <si>
    <t>wausau_wi</t>
  </si>
  <si>
    <t>wausau, wi</t>
  </si>
  <si>
    <t>Wausau, WI</t>
  </si>
  <si>
    <t>Wausau-Weston, WI</t>
  </si>
  <si>
    <t>bismarck_nd</t>
  </si>
  <si>
    <t>bismarck, nd</t>
  </si>
  <si>
    <t>Bismarck, ND</t>
  </si>
  <si>
    <t>springfield_oh</t>
  </si>
  <si>
    <t>springfield, oh</t>
  </si>
  <si>
    <t>Springfield, OH</t>
  </si>
  <si>
    <t>battle_creek_mi</t>
  </si>
  <si>
    <t>battle creek, mi</t>
  </si>
  <si>
    <t>Battle Creek, MI</t>
  </si>
  <si>
    <t>lebanon_pa</t>
  </si>
  <si>
    <t>lebanon, pa</t>
  </si>
  <si>
    <t>Lebanon, PA</t>
  </si>
  <si>
    <t>tupelo_ms</t>
  </si>
  <si>
    <t>tupelo, ms</t>
  </si>
  <si>
    <t>Tupelo, MS</t>
  </si>
  <si>
    <t>jamestown_ny</t>
  </si>
  <si>
    <t>Jamestown-Dunkirk, NY</t>
  </si>
  <si>
    <t>Jamestown, NY</t>
  </si>
  <si>
    <t>Jamestown-Dunkirk-Fredonia, NY</t>
  </si>
  <si>
    <t>st_george_ut</t>
  </si>
  <si>
    <t>st. george, ut</t>
  </si>
  <si>
    <t>St. George, UT</t>
  </si>
  <si>
    <t>carbondale_il</t>
  </si>
  <si>
    <t>Carbondale, IL</t>
  </si>
  <si>
    <t>Carbondale-Marion, IL</t>
  </si>
  <si>
    <t>valdosta_ga</t>
  </si>
  <si>
    <t>valdosta, ga</t>
  </si>
  <si>
    <t>Valdosta, GA</t>
  </si>
  <si>
    <t>el_centro_ca</t>
  </si>
  <si>
    <t>el centro, ca</t>
  </si>
  <si>
    <t>El Centro, CA</t>
  </si>
  <si>
    <t>altoona_pa</t>
  </si>
  <si>
    <t>altoona, pa</t>
  </si>
  <si>
    <t>Altoona, PA</t>
  </si>
  <si>
    <t>glens_falls_ny</t>
  </si>
  <si>
    <t>glens falls, ny</t>
  </si>
  <si>
    <t>Glens Falls, NY</t>
  </si>
  <si>
    <t>vineland_nj</t>
  </si>
  <si>
    <t>Vineland, NJ</t>
  </si>
  <si>
    <t>Vineland-Bridgeton, NJ</t>
  </si>
  <si>
    <t>winchester_va</t>
  </si>
  <si>
    <t>winchester, va-wv</t>
  </si>
  <si>
    <t>Winchester, VA</t>
  </si>
  <si>
    <t>Winchester, VA-WV</t>
  </si>
  <si>
    <t>augusta_me</t>
  </si>
  <si>
    <t>augusta-waterville, me</t>
  </si>
  <si>
    <t>Augusta, ME</t>
  </si>
  <si>
    <t>Augusta-Waterville, ME</t>
  </si>
  <si>
    <t>weirton_wv</t>
  </si>
  <si>
    <t>weirton-steubenville, wv-oh</t>
  </si>
  <si>
    <t>Weirton, WV</t>
  </si>
  <si>
    <t>Weirton-Steubenville, WV-OH</t>
  </si>
  <si>
    <t>napa_ca</t>
  </si>
  <si>
    <t>napa, ca</t>
  </si>
  <si>
    <t>Napa, CA</t>
  </si>
  <si>
    <t>new_bern_nc</t>
  </si>
  <si>
    <t>new bern, nc</t>
  </si>
  <si>
    <t>New Bern, NC</t>
  </si>
  <si>
    <t>jackson_tn</t>
  </si>
  <si>
    <t>jackson, tn</t>
  </si>
  <si>
    <t>Jackson, TN</t>
  </si>
  <si>
    <t>london_ky</t>
  </si>
  <si>
    <t>London, KY</t>
  </si>
  <si>
    <t>beckley_wv</t>
  </si>
  <si>
    <t>beckley, wv</t>
  </si>
  <si>
    <t>Beckley, WV</t>
  </si>
  <si>
    <t>jonesboro_ar</t>
  </si>
  <si>
    <t>jonesboro, ar</t>
  </si>
  <si>
    <t>Jonesboro, AR</t>
  </si>
  <si>
    <t>goldsboro_nc</t>
  </si>
  <si>
    <t>goldsboro, nc</t>
  </si>
  <si>
    <t>Goldsboro, NC</t>
  </si>
  <si>
    <t>sierra_vista_az</t>
  </si>
  <si>
    <t>sierra vista-douglas, az</t>
  </si>
  <si>
    <t>Sierra Vista, AZ</t>
  </si>
  <si>
    <t>Sierra Vista-Douglas, AZ</t>
  </si>
  <si>
    <t>staunton_va</t>
  </si>
  <si>
    <t>Staunton-Stuarts Draft, VA</t>
  </si>
  <si>
    <t>Staunton, VA</t>
  </si>
  <si>
    <t>dalton_ga</t>
  </si>
  <si>
    <t>dalton, ga</t>
  </si>
  <si>
    <t>Dalton, GA</t>
  </si>
  <si>
    <t>missoula_mt</t>
  </si>
  <si>
    <t>missoula, mt</t>
  </si>
  <si>
    <t>Missoula, MT</t>
  </si>
  <si>
    <t>hammond_la</t>
  </si>
  <si>
    <t>hammond, la</t>
  </si>
  <si>
    <t>Hammond, LA</t>
  </si>
  <si>
    <t>flagstaff_az</t>
  </si>
  <si>
    <t>flagstaff, az</t>
  </si>
  <si>
    <t>Flagstaff, AZ</t>
  </si>
  <si>
    <t>lawton_ok</t>
  </si>
  <si>
    <t>lawton, ok</t>
  </si>
  <si>
    <t>Lawton, OK</t>
  </si>
  <si>
    <t>sherman_tx</t>
  </si>
  <si>
    <t>sherman-denison, tx</t>
  </si>
  <si>
    <t>Sherman, TX</t>
  </si>
  <si>
    <t>Sherman-Denison, TX</t>
  </si>
  <si>
    <t>idaho_falls_id</t>
  </si>
  <si>
    <t>idaho falls, id</t>
  </si>
  <si>
    <t>Idaho Falls, ID</t>
  </si>
  <si>
    <t>lumberton_nc</t>
  </si>
  <si>
    <t>lumberton, nc</t>
  </si>
  <si>
    <t>Lumberton, NC</t>
  </si>
  <si>
    <t>mount_vernon_wa</t>
  </si>
  <si>
    <t>mount vernon-anacortes, wa</t>
  </si>
  <si>
    <t>Mount Vernon, WA</t>
  </si>
  <si>
    <t>Mount Vernon-Anacortes, WA</t>
  </si>
  <si>
    <t>harrisonburg_va</t>
  </si>
  <si>
    <t>harrisonburg, va</t>
  </si>
  <si>
    <t>Harrisonburg, VA</t>
  </si>
  <si>
    <t>mansfield_oh</t>
  </si>
  <si>
    <t>mansfield, oh</t>
  </si>
  <si>
    <t>Mansfield, OH</t>
  </si>
  <si>
    <t>st_joseph_mo</t>
  </si>
  <si>
    <t>st. joseph, mo-ks</t>
  </si>
  <si>
    <t>St. Joseph, MO</t>
  </si>
  <si>
    <t>St. Joseph, MO-KS</t>
  </si>
  <si>
    <t>williamsport_pa</t>
  </si>
  <si>
    <t>williamsport, pa</t>
  </si>
  <si>
    <t>Williamsport, PA</t>
  </si>
  <si>
    <t>lawrence_ks</t>
  </si>
  <si>
    <t>lawrence, ks</t>
  </si>
  <si>
    <t>Lawrence, KS</t>
  </si>
  <si>
    <t>sheboygan_wi</t>
  </si>
  <si>
    <t>sheboygan, wi</t>
  </si>
  <si>
    <t>Sheboygan, WI</t>
  </si>
  <si>
    <t>albany_or</t>
  </si>
  <si>
    <t>albany, or</t>
  </si>
  <si>
    <t>Albany, OR</t>
  </si>
  <si>
    <t>owensboro_ky</t>
  </si>
  <si>
    <t>owensboro, ky</t>
  </si>
  <si>
    <t>Owensboro, KY</t>
  </si>
  <si>
    <t>dunn_nc</t>
  </si>
  <si>
    <t>Dunn, NC</t>
  </si>
  <si>
    <t>cleveland_tn</t>
  </si>
  <si>
    <t>cleveland, tn</t>
  </si>
  <si>
    <t>Cleveland, TN</t>
  </si>
  <si>
    <t>san_angelo_tx</t>
  </si>
  <si>
    <t>san angelo, tx</t>
  </si>
  <si>
    <t>San Angelo, TX</t>
  </si>
  <si>
    <t>muncie_in</t>
  </si>
  <si>
    <t>muncie, in</t>
  </si>
  <si>
    <t>Muncie, IN</t>
  </si>
  <si>
    <t>brunswick_ga</t>
  </si>
  <si>
    <t>Brunswick-St. Simons, GA</t>
  </si>
  <si>
    <t>Brunswick, GA</t>
  </si>
  <si>
    <t>anniston_al</t>
  </si>
  <si>
    <t>Anniston-Oxford, AL</t>
  </si>
  <si>
    <t>Anniston, AL</t>
  </si>
  <si>
    <t>roseburg_or</t>
  </si>
  <si>
    <t>roseburg, or</t>
  </si>
  <si>
    <t>Roseburg, OR</t>
  </si>
  <si>
    <t>morristown_tn</t>
  </si>
  <si>
    <t>morristown, tn</t>
  </si>
  <si>
    <t>Morristown, TN</t>
  </si>
  <si>
    <t>watertown_ny</t>
  </si>
  <si>
    <t>watertown-fort drum, ny</t>
  </si>
  <si>
    <t>Watertown, NY</t>
  </si>
  <si>
    <t>Watertown-Fort Drum, NY</t>
  </si>
  <si>
    <t>madera_ca</t>
  </si>
  <si>
    <t>Madera, CA</t>
  </si>
  <si>
    <t>danville_va</t>
  </si>
  <si>
    <t>danville, va</t>
  </si>
  <si>
    <t>Danville, VA</t>
  </si>
  <si>
    <t>decatur_il</t>
  </si>
  <si>
    <t>decatur, il</t>
  </si>
  <si>
    <t>Decatur, IL</t>
  </si>
  <si>
    <t>lewiston_me</t>
  </si>
  <si>
    <t>lewiston-auburn, me</t>
  </si>
  <si>
    <t>Lewiston, ME</t>
  </si>
  <si>
    <t>Lewiston-Auburn, ME</t>
  </si>
  <si>
    <t>bluefield_wv</t>
  </si>
  <si>
    <t>bluefield, wv-va</t>
  </si>
  <si>
    <t>Bluefield, WV</t>
  </si>
  <si>
    <t>Bluefield, WV-VA</t>
  </si>
  <si>
    <t>bay_city_mi</t>
  </si>
  <si>
    <t>bay city, mi</t>
  </si>
  <si>
    <t>Bay City, MI</t>
  </si>
  <si>
    <t>holland_mi</t>
  </si>
  <si>
    <t>holland, mi</t>
  </si>
  <si>
    <t>Holland, MI</t>
  </si>
  <si>
    <t>wenatchee_wa</t>
  </si>
  <si>
    <t>Wenatchee-East Wenatchee, WA</t>
  </si>
  <si>
    <t>Wenatchee, WA</t>
  </si>
  <si>
    <t>cookeville_tn</t>
  </si>
  <si>
    <t>cookeville, tn</t>
  </si>
  <si>
    <t>Cookeville, TN</t>
  </si>
  <si>
    <t>wooster_oh</t>
  </si>
  <si>
    <t>wooster, oh</t>
  </si>
  <si>
    <t>Wooster, OH</t>
  </si>
  <si>
    <t>sebring_fl</t>
  </si>
  <si>
    <t>sebring, fl</t>
  </si>
  <si>
    <t>Sebring, FL</t>
  </si>
  <si>
    <t>Sebring-Avon Park, FL</t>
  </si>
  <si>
    <t>grand_forks_nd</t>
  </si>
  <si>
    <t>grand forks, nd-mn</t>
  </si>
  <si>
    <t>Grand Forks, ND</t>
  </si>
  <si>
    <t>Grand Forks, ND-MN</t>
  </si>
  <si>
    <t>truckee_ca</t>
  </si>
  <si>
    <t>truckee-grass valley, ca</t>
  </si>
  <si>
    <t>Truckee, CA</t>
  </si>
  <si>
    <t>Truckee-Grass Valley, CA</t>
  </si>
  <si>
    <t>michigan_city_in</t>
  </si>
  <si>
    <t>michigan city-la porte, in</t>
  </si>
  <si>
    <t>Michigan City, IN</t>
  </si>
  <si>
    <t>Michigan City-La Porte, IN</t>
  </si>
  <si>
    <t>salem_oh</t>
  </si>
  <si>
    <t>salem, oh</t>
  </si>
  <si>
    <t>Salem, OH</t>
  </si>
  <si>
    <t>bozeman_mt</t>
  </si>
  <si>
    <t>bozeman, mt</t>
  </si>
  <si>
    <t>Bozeman, MT</t>
  </si>
  <si>
    <t>logan_ut</t>
  </si>
  <si>
    <t>logan, ut-id</t>
  </si>
  <si>
    <t>Logan, UT</t>
  </si>
  <si>
    <t>Logan, UT-ID</t>
  </si>
  <si>
    <t>farmington_nm</t>
  </si>
  <si>
    <t>farmington, nm</t>
  </si>
  <si>
    <t>Farmington, NM</t>
  </si>
  <si>
    <t>hot_springs_ar</t>
  </si>
  <si>
    <t>hot springs, ar</t>
  </si>
  <si>
    <t>Hot Springs, AR</t>
  </si>
  <si>
    <t>hanford_ca</t>
  </si>
  <si>
    <t>hanford-corcoran, ca</t>
  </si>
  <si>
    <t>Hanford, CA</t>
  </si>
  <si>
    <t>Hanford-Corcoran, CA</t>
  </si>
  <si>
    <t>paducah_ky</t>
  </si>
  <si>
    <t>paducah, ky-il</t>
  </si>
  <si>
    <t>Paducah, KY</t>
  </si>
  <si>
    <t>Paducah, KY-IL</t>
  </si>
  <si>
    <t>fond_du_lac_wi</t>
  </si>
  <si>
    <t>fond du lac, wi</t>
  </si>
  <si>
    <t>Fond du Lac, WI</t>
  </si>
  <si>
    <t>gadsden_al</t>
  </si>
  <si>
    <t>gadsden, al</t>
  </si>
  <si>
    <t>Gadsden, AL</t>
  </si>
  <si>
    <t>ogdensburg_ny</t>
  </si>
  <si>
    <t>Massena-Ogdensburg, NY</t>
  </si>
  <si>
    <t>Ogdensburg, NY</t>
  </si>
  <si>
    <t>Ogdensburg-Massena, NY</t>
  </si>
  <si>
    <t>sumter_sc</t>
  </si>
  <si>
    <t>sumter, sc</t>
  </si>
  <si>
    <t>Sumter, SC</t>
  </si>
  <si>
    <t>ithaca_ny</t>
  </si>
  <si>
    <t>ithaca, ny</t>
  </si>
  <si>
    <t>Ithaca, NY</t>
  </si>
  <si>
    <t>meridian_ms</t>
  </si>
  <si>
    <t>meridian, ms</t>
  </si>
  <si>
    <t>Meridian, MS</t>
  </si>
  <si>
    <t>longview_wa</t>
  </si>
  <si>
    <t>Longview-Kelso, WA</t>
  </si>
  <si>
    <t>Longview, WA</t>
  </si>
  <si>
    <t>richmond_ky</t>
  </si>
  <si>
    <t>richmond-berea, ky</t>
  </si>
  <si>
    <t>Richmond, KY</t>
  </si>
  <si>
    <t>Richmond-Berea, KY</t>
  </si>
  <si>
    <t>pinehurst_nc</t>
  </si>
  <si>
    <t>pinehurst-southern pines, nc</t>
  </si>
  <si>
    <t>Pinehurst, NC</t>
  </si>
  <si>
    <t>Pinehurst-Southern Pines, NC</t>
  </si>
  <si>
    <t>kalispell_mt</t>
  </si>
  <si>
    <t>kalispell, mt</t>
  </si>
  <si>
    <t>Kalispell, MT</t>
  </si>
  <si>
    <t>whitewater_wi</t>
  </si>
  <si>
    <t>whitewater-elkhorn, wi</t>
  </si>
  <si>
    <t>Whitewater, WI</t>
  </si>
  <si>
    <t>kankakee_il</t>
  </si>
  <si>
    <t>kankakee, il</t>
  </si>
  <si>
    <t>Kankakee, IL</t>
  </si>
  <si>
    <t>cheyenne_wy</t>
  </si>
  <si>
    <t>cheyenne, wy</t>
  </si>
  <si>
    <t>Cheyenne, WY</t>
  </si>
  <si>
    <t>corning_ny</t>
  </si>
  <si>
    <t>corning, ny</t>
  </si>
  <si>
    <t>Corning, NY</t>
  </si>
  <si>
    <t>tullahoma_tn</t>
  </si>
  <si>
    <t>tullahoma-manchester, tn</t>
  </si>
  <si>
    <t>Tullahoma, TN</t>
  </si>
  <si>
    <t>Tullahoma-Manchester, TN</t>
  </si>
  <si>
    <t>lima_oh</t>
  </si>
  <si>
    <t>lima, oh</t>
  </si>
  <si>
    <t>Lima, OH</t>
  </si>
  <si>
    <t>california_md</t>
  </si>
  <si>
    <t>Lexington Park, MD</t>
  </si>
  <si>
    <t>California, MD</t>
  </si>
  <si>
    <t>California-Lexington Park, MD</t>
  </si>
  <si>
    <t>ocean_city_nj</t>
  </si>
  <si>
    <t>Ocean Pines, MD</t>
  </si>
  <si>
    <t>Ocean City, NJ</t>
  </si>
  <si>
    <t>cumberland_md</t>
  </si>
  <si>
    <t>cumberland, md-wv</t>
  </si>
  <si>
    <t>Cumberland, MD</t>
  </si>
  <si>
    <t>Cumberland, MD-WV</t>
  </si>
  <si>
    <t>cape_girardeau_mo</t>
  </si>
  <si>
    <t>cape girardeau, mo-il</t>
  </si>
  <si>
    <t>Cape Girardeau, MO</t>
  </si>
  <si>
    <t>Cape Girardeau, MO-IL</t>
  </si>
  <si>
    <t>parkersburg_wv</t>
  </si>
  <si>
    <t>parkersburg-vienna, wv</t>
  </si>
  <si>
    <t>Parkersburg, WV</t>
  </si>
  <si>
    <t>Parkersburg-Vienna, WV</t>
  </si>
  <si>
    <t>brainerd_mn</t>
  </si>
  <si>
    <t>brainerd, mn</t>
  </si>
  <si>
    <t>Brainerd, MN</t>
  </si>
  <si>
    <t>sunbury_pa</t>
  </si>
  <si>
    <t>sunbury, pa</t>
  </si>
  <si>
    <t>Sunbury, PA</t>
  </si>
  <si>
    <t>dubuque_ia</t>
  </si>
  <si>
    <t>dubuque, ia</t>
  </si>
  <si>
    <t>Dubuque, IA</t>
  </si>
  <si>
    <t>clarksburg_wv</t>
  </si>
  <si>
    <t>clarksburg, wv</t>
  </si>
  <si>
    <t>Clarksburg, WV</t>
  </si>
  <si>
    <t>gettysburg_pa</t>
  </si>
  <si>
    <t>gettysburg, pa</t>
  </si>
  <si>
    <t>Gettysburg, PA</t>
  </si>
  <si>
    <t>twin_falls_id</t>
  </si>
  <si>
    <t>twin falls, id</t>
  </si>
  <si>
    <t>Twin Falls, ID</t>
  </si>
  <si>
    <t>shelby_nc</t>
  </si>
  <si>
    <t>Shelby-Kings Mountain, NC</t>
  </si>
  <si>
    <t>Shelby, NC</t>
  </si>
  <si>
    <t>ashtabula_oh</t>
  </si>
  <si>
    <t>Ashtabula, OH</t>
  </si>
  <si>
    <t>mankato_mn</t>
  </si>
  <si>
    <t>Mankato, MN</t>
  </si>
  <si>
    <t>sevierville_tn</t>
  </si>
  <si>
    <t>sevierville, tn</t>
  </si>
  <si>
    <t>Sevierville, TN</t>
  </si>
  <si>
    <t>victoria_tx</t>
  </si>
  <si>
    <t>victoria, tx</t>
  </si>
  <si>
    <t>Victoria, TX</t>
  </si>
  <si>
    <t>adrian_mi</t>
  </si>
  <si>
    <t>adrian, mi</t>
  </si>
  <si>
    <t>Adrian, MI</t>
  </si>
  <si>
    <t>greenwood_sc</t>
  </si>
  <si>
    <t>greenwood, sc</t>
  </si>
  <si>
    <t>Greenwood, SC</t>
  </si>
  <si>
    <t>new_philadelphia_oh</t>
  </si>
  <si>
    <t>new philadelphia-dover, oh</t>
  </si>
  <si>
    <t>New Philadelphia, OH</t>
  </si>
  <si>
    <t>New Philadelphia-Dover, OH</t>
  </si>
  <si>
    <t>fairbanks_ak</t>
  </si>
  <si>
    <t>Fairbanks-College, AK</t>
  </si>
  <si>
    <t>Fairbanks, AK</t>
  </si>
  <si>
    <t>show_low_az</t>
  </si>
  <si>
    <t>show low, az</t>
  </si>
  <si>
    <t>Show Low, AZ</t>
  </si>
  <si>
    <t>ames_ia</t>
  </si>
  <si>
    <t>ames, ia</t>
  </si>
  <si>
    <t>Ames, IA</t>
  </si>
  <si>
    <t>new_castle_pa</t>
  </si>
  <si>
    <t>New Castle, IN</t>
  </si>
  <si>
    <t>New Castle, PA</t>
  </si>
  <si>
    <t>albertville_al</t>
  </si>
  <si>
    <t>albertville, al</t>
  </si>
  <si>
    <t>Albertville, AL</t>
  </si>
  <si>
    <t>corvallis_or</t>
  </si>
  <si>
    <t>corvallis, or</t>
  </si>
  <si>
    <t>Corvallis, OR</t>
  </si>
  <si>
    <t>manhattan_ks</t>
  </si>
  <si>
    <t>manhattan, ks</t>
  </si>
  <si>
    <t>Manhattan, KS</t>
  </si>
  <si>
    <t>talladega_al</t>
  </si>
  <si>
    <t>talladega-sylacauga, al</t>
  </si>
  <si>
    <t>Talladega, AL</t>
  </si>
  <si>
    <t>Talladega-Sylacauga, AL</t>
  </si>
  <si>
    <t>ukiah_ca</t>
  </si>
  <si>
    <t>ukiah, ca</t>
  </si>
  <si>
    <t>Ukiah, CA</t>
  </si>
  <si>
    <t>grants_pass_or</t>
  </si>
  <si>
    <t>grants pass, or</t>
  </si>
  <si>
    <t>Grants Pass, OR</t>
  </si>
  <si>
    <t>rome_ga</t>
  </si>
  <si>
    <t>rome, ga</t>
  </si>
  <si>
    <t>Rome, GA</t>
  </si>
  <si>
    <t>branson_mo</t>
  </si>
  <si>
    <t>branson, mo</t>
  </si>
  <si>
    <t>Branson, MO</t>
  </si>
  <si>
    <t>elmira_ny</t>
  </si>
  <si>
    <t>elmira, ny</t>
  </si>
  <si>
    <t>Elmira, NY</t>
  </si>
  <si>
    <t>key_west_fl</t>
  </si>
  <si>
    <t>Key West-Key Largo, FL</t>
  </si>
  <si>
    <t>Key West, FL</t>
  </si>
  <si>
    <t>orangeburg_sc</t>
  </si>
  <si>
    <t>orangeburg, sc</t>
  </si>
  <si>
    <t>Orangeburg, SC</t>
  </si>
  <si>
    <t>great_falls_mt</t>
  </si>
  <si>
    <t>great falls, mt</t>
  </si>
  <si>
    <t>Great Falls, MT</t>
  </si>
  <si>
    <t>zanesville_oh</t>
  </si>
  <si>
    <t>zanesville, oh</t>
  </si>
  <si>
    <t>Zanesville, OH</t>
  </si>
  <si>
    <t>kokomo_in</t>
  </si>
  <si>
    <t>kokomo, in</t>
  </si>
  <si>
    <t>Kokomo, IN</t>
  </si>
  <si>
    <t>meadville_pa</t>
  </si>
  <si>
    <t>meadville, pa</t>
  </si>
  <si>
    <t>Meadville, PA</t>
  </si>
  <si>
    <t>indiana_pa</t>
  </si>
  <si>
    <t>indiana, pa</t>
  </si>
  <si>
    <t>Indiana, PA</t>
  </si>
  <si>
    <t>bloomsburg_pa</t>
  </si>
  <si>
    <t>bloomsburg-berwick, pa</t>
  </si>
  <si>
    <t>Bloomsburg, PA</t>
  </si>
  <si>
    <t>Bloomsburg-Berwick, PA</t>
  </si>
  <si>
    <t>beaver_dam_wi</t>
  </si>
  <si>
    <t>beaver dam, wi</t>
  </si>
  <si>
    <t>Beaver Dam, WI</t>
  </si>
  <si>
    <t>pine_bluff_ar</t>
  </si>
  <si>
    <t>pine bluff, ar</t>
  </si>
  <si>
    <t>Pine Bluff, AR</t>
  </si>
  <si>
    <t>oak_harbor_wa</t>
  </si>
  <si>
    <t>oak harbor, wa</t>
  </si>
  <si>
    <t>Oak Harbor, WA</t>
  </si>
  <si>
    <t>manitowoc_wi</t>
  </si>
  <si>
    <t>manitowoc, wi</t>
  </si>
  <si>
    <t>Manitowoc, WI</t>
  </si>
  <si>
    <t>casper_wy</t>
  </si>
  <si>
    <t>casper, wy</t>
  </si>
  <si>
    <t>Casper, WY</t>
  </si>
  <si>
    <t>midland_mi</t>
  </si>
  <si>
    <t>midland, mi</t>
  </si>
  <si>
    <t>Midland, MI</t>
  </si>
  <si>
    <t>minot_nd</t>
  </si>
  <si>
    <t>minot, nd</t>
  </si>
  <si>
    <t>Minot, ND</t>
  </si>
  <si>
    <t>helena_mt</t>
  </si>
  <si>
    <t>helena, mt</t>
  </si>
  <si>
    <t>Helena, MT</t>
  </si>
  <si>
    <t>grand_island_ne</t>
  </si>
  <si>
    <t>grand island, ne</t>
  </si>
  <si>
    <t>Grand Island, NE</t>
  </si>
  <si>
    <t>watertown_wi</t>
  </si>
  <si>
    <t>watertown-fort atkinson, wi</t>
  </si>
  <si>
    <t>Watertown, WI</t>
  </si>
  <si>
    <t>Watertown-Fort Atkinson, WI</t>
  </si>
  <si>
    <t>port_angeles_wa</t>
  </si>
  <si>
    <t>port angeles, wa</t>
  </si>
  <si>
    <t>Port Angeles, WA</t>
  </si>
  <si>
    <t>opelousas_la</t>
  </si>
  <si>
    <t>opelousas, la</t>
  </si>
  <si>
    <t>Opelousas, LA</t>
  </si>
  <si>
    <t>cullman_al</t>
  </si>
  <si>
    <t>cullman, al</t>
  </si>
  <si>
    <t>Cullman, AL</t>
  </si>
  <si>
    <t>russellville_ar</t>
  </si>
  <si>
    <t>russellville, ar</t>
  </si>
  <si>
    <t>Russellville, AR</t>
  </si>
  <si>
    <t>wilson_nc</t>
  </si>
  <si>
    <t>wilson, nc</t>
  </si>
  <si>
    <t>Wilson, NC</t>
  </si>
  <si>
    <t>laurel_ms</t>
  </si>
  <si>
    <t>laurel, ms</t>
  </si>
  <si>
    <t>Laurel, MS</t>
  </si>
  <si>
    <t>moses_lake_wa</t>
  </si>
  <si>
    <t>moses lake, wa</t>
  </si>
  <si>
    <t>Moses Lake, WA</t>
  </si>
  <si>
    <t>plattsburgh_ny</t>
  </si>
  <si>
    <t>plattsburgh, ny</t>
  </si>
  <si>
    <t>Plattsburgh, NY</t>
  </si>
  <si>
    <t>dubois_pa</t>
  </si>
  <si>
    <t>dubois, pa</t>
  </si>
  <si>
    <t>DuBois, PA</t>
  </si>
  <si>
    <t>lufkin_tx</t>
  </si>
  <si>
    <t>lufkin, tx</t>
  </si>
  <si>
    <t>Lufkin, TX</t>
  </si>
  <si>
    <t>olean_ny</t>
  </si>
  <si>
    <t>olean, ny</t>
  </si>
  <si>
    <t>Olean, NY</t>
  </si>
  <si>
    <t>stillwater_ok</t>
  </si>
  <si>
    <t>stillwater, ok</t>
  </si>
  <si>
    <t>Stillwater, OK</t>
  </si>
  <si>
    <t>athens_tx</t>
  </si>
  <si>
    <t>athens, tx</t>
  </si>
  <si>
    <t>Athens, TX</t>
  </si>
  <si>
    <t>wisconsin_rapids_wi</t>
  </si>
  <si>
    <t>wisconsin rapids-marshfield, wi</t>
  </si>
  <si>
    <t>Wisconsin Rapids, WI</t>
  </si>
  <si>
    <t>Wisconsin Rapids-Marshfield, WI</t>
  </si>
  <si>
    <t>columbus_in</t>
  </si>
  <si>
    <t>columbus, in</t>
  </si>
  <si>
    <t>Columbus, IN</t>
  </si>
  <si>
    <t>danville_il</t>
  </si>
  <si>
    <t>danville, il</t>
  </si>
  <si>
    <t>Danville, IL</t>
  </si>
  <si>
    <t>sandusky_oh</t>
  </si>
  <si>
    <t>sandusky, oh</t>
  </si>
  <si>
    <t>Sandusky, OH</t>
  </si>
  <si>
    <t>hermiston_or</t>
  </si>
  <si>
    <t>hermiston-pendleton, or</t>
  </si>
  <si>
    <t>Hermiston, OR</t>
  </si>
  <si>
    <t>Hermiston-Pendleton, OR</t>
  </si>
  <si>
    <t>quincy_il</t>
  </si>
  <si>
    <t>quincy, il-mo</t>
  </si>
  <si>
    <t>Quincy, IL</t>
  </si>
  <si>
    <t>Quincy, IL-MO</t>
  </si>
  <si>
    <t>auburn_ny</t>
  </si>
  <si>
    <t>auburn, ny</t>
  </si>
  <si>
    <t>Auburn, NY</t>
  </si>
  <si>
    <t>seneca_sc</t>
  </si>
  <si>
    <t>seneca, sc</t>
  </si>
  <si>
    <t>Seneca, SC</t>
  </si>
  <si>
    <t>pocatello_id</t>
  </si>
  <si>
    <t>pocatello, id</t>
  </si>
  <si>
    <t>Pocatello, ID</t>
  </si>
  <si>
    <t>findlay_oh</t>
  </si>
  <si>
    <t>findlay, oh</t>
  </si>
  <si>
    <t>Findlay, OH</t>
  </si>
  <si>
    <t>morehead_city_nc</t>
  </si>
  <si>
    <t>morehead city, nc</t>
  </si>
  <si>
    <t>Morehead City, NC</t>
  </si>
  <si>
    <t>greenfield_town_ma</t>
  </si>
  <si>
    <t>Greenfield, MA</t>
  </si>
  <si>
    <t>Greenfield Town, MA</t>
  </si>
  <si>
    <t>somerset_pa</t>
  </si>
  <si>
    <t>somerset, pa</t>
  </si>
  <si>
    <t>Somerset, PA</t>
  </si>
  <si>
    <t>keene_nh</t>
  </si>
  <si>
    <t>keene, nh</t>
  </si>
  <si>
    <t>Keene, NH</t>
  </si>
  <si>
    <t>centralia_wa</t>
  </si>
  <si>
    <t>centralia, wa</t>
  </si>
  <si>
    <t>Centralia, WA</t>
  </si>
  <si>
    <t>warsaw_in</t>
  </si>
  <si>
    <t>warsaw, in</t>
  </si>
  <si>
    <t>Warsaw, IN</t>
  </si>
  <si>
    <t>roanoke_rapids_nc</t>
  </si>
  <si>
    <t>roanoke rapids, nc</t>
  </si>
  <si>
    <t>Roanoke Rapids, NC</t>
  </si>
  <si>
    <t>searcy_ar</t>
  </si>
  <si>
    <t>searcy, ar</t>
  </si>
  <si>
    <t>Searcy, AR</t>
  </si>
  <si>
    <t>frankfort_ky</t>
  </si>
  <si>
    <t>frankfort, ky</t>
  </si>
  <si>
    <t>Frankfort, KY</t>
  </si>
  <si>
    <t>hinesville_ga</t>
  </si>
  <si>
    <t>hinesville, ga</t>
  </si>
  <si>
    <t>Hinesville, GA</t>
  </si>
  <si>
    <t>portsmouth_oh</t>
  </si>
  <si>
    <t>portsmouth, oh</t>
  </si>
  <si>
    <t>Portsmouth, OH</t>
  </si>
  <si>
    <t>mount_airy_nc</t>
  </si>
  <si>
    <t>mount airy, nc</t>
  </si>
  <si>
    <t>Mount Airy, NC</t>
  </si>
  <si>
    <t>glenwood_springs_co</t>
  </si>
  <si>
    <t>Edwards, CO</t>
  </si>
  <si>
    <t>Glenwood Springs, CO</t>
  </si>
  <si>
    <t>chillicothe_oh</t>
  </si>
  <si>
    <t>chillicothe, oh</t>
  </si>
  <si>
    <t>Chillicothe, OH</t>
  </si>
  <si>
    <t>marinette_wi</t>
  </si>
  <si>
    <t>marinette, wi-mi</t>
  </si>
  <si>
    <t>Marinette, WI</t>
  </si>
  <si>
    <t>Marinette, WI-MI</t>
  </si>
  <si>
    <t>martinsville_va</t>
  </si>
  <si>
    <t>martinsville, va</t>
  </si>
  <si>
    <t>Martinsville, VA</t>
  </si>
  <si>
    <t>stevens_point_wi</t>
  </si>
  <si>
    <t>Stevens Point-Plover, WI</t>
  </si>
  <si>
    <t>Stevens Point, WI</t>
  </si>
  <si>
    <t>palatka_fl</t>
  </si>
  <si>
    <t>palatka, fl</t>
  </si>
  <si>
    <t>Palatka, FL</t>
  </si>
  <si>
    <t>marquette_mi</t>
  </si>
  <si>
    <t>marquette, mi</t>
  </si>
  <si>
    <t>Marquette, MI</t>
  </si>
  <si>
    <t>north_wilkesboro_nc</t>
  </si>
  <si>
    <t>north wilkesboro, nc</t>
  </si>
  <si>
    <t>North Wilkesboro, NC</t>
  </si>
  <si>
    <t>aberdeen_wa</t>
  </si>
  <si>
    <t>aberdeen, wa</t>
  </si>
  <si>
    <t>Aberdeen, WA</t>
  </si>
  <si>
    <t>greeneville_tn</t>
  </si>
  <si>
    <t>greeneville, tn</t>
  </si>
  <si>
    <t>Greeneville, TN</t>
  </si>
  <si>
    <t>huntsville_tx</t>
  </si>
  <si>
    <t>huntsville, tx</t>
  </si>
  <si>
    <t>Huntsville, TX</t>
  </si>
  <si>
    <t>klamath_falls_or</t>
  </si>
  <si>
    <t>klamath falls, or</t>
  </si>
  <si>
    <t>Klamath Falls, OR</t>
  </si>
  <si>
    <t>shawnee_ok</t>
  </si>
  <si>
    <t>shawnee, ok</t>
  </si>
  <si>
    <t>Shawnee, OK</t>
  </si>
  <si>
    <t>coos_bay_or</t>
  </si>
  <si>
    <t>Coos Bay-North Bend, OR</t>
  </si>
  <si>
    <t>Coos Bay, OR</t>
  </si>
  <si>
    <t>forest_city_nc</t>
  </si>
  <si>
    <t>forest city, nc</t>
  </si>
  <si>
    <t>Forest City, NC</t>
  </si>
  <si>
    <t>owosso_mi</t>
  </si>
  <si>
    <t>owosso, mi</t>
  </si>
  <si>
    <t>Owosso, MI</t>
  </si>
  <si>
    <t>richmond_in</t>
  </si>
  <si>
    <t>richmond, in</t>
  </si>
  <si>
    <t>Richmond, IN</t>
  </si>
  <si>
    <t>marion_in</t>
  </si>
  <si>
    <t>marion, in</t>
  </si>
  <si>
    <t>Marion, IN</t>
  </si>
  <si>
    <t>muskogee_ok</t>
  </si>
  <si>
    <t>muskogee, ok</t>
  </si>
  <si>
    <t>Muskogee, OK</t>
  </si>
  <si>
    <t>lewiston_id</t>
  </si>
  <si>
    <t>lewiston, id-wa</t>
  </si>
  <si>
    <t>Lewiston, ID</t>
  </si>
  <si>
    <t>Lewiston, ID-WA</t>
  </si>
  <si>
    <t>clearlake_ca</t>
  </si>
  <si>
    <t>clearlake, ca</t>
  </si>
  <si>
    <t>Clearlake, CA</t>
  </si>
  <si>
    <t>baraboo_wi</t>
  </si>
  <si>
    <t>baraboo, wi</t>
  </si>
  <si>
    <t>Baraboo, WI</t>
  </si>
  <si>
    <t>somerset_ky</t>
  </si>
  <si>
    <t>somerset, ky</t>
  </si>
  <si>
    <t>Somerset, KY</t>
  </si>
  <si>
    <t>mount_pleasant_mi</t>
  </si>
  <si>
    <t>mount pleasant, mi</t>
  </si>
  <si>
    <t>Mount Pleasant, MI</t>
  </si>
  <si>
    <t>lagrange_ga</t>
  </si>
  <si>
    <t>LaGrange, GA-AL</t>
  </si>
  <si>
    <t>LaGrange, GA</t>
  </si>
  <si>
    <t>statesboro_ga</t>
  </si>
  <si>
    <t>statesboro, ga</t>
  </si>
  <si>
    <t>Statesboro, GA</t>
  </si>
  <si>
    <t>hudson_ny</t>
  </si>
  <si>
    <t>hudson, ny</t>
  </si>
  <si>
    <t>Hudson, NY</t>
  </si>
  <si>
    <t>marietta_oh</t>
  </si>
  <si>
    <t>marietta, oh</t>
  </si>
  <si>
    <t>Marietta, OH</t>
  </si>
  <si>
    <t>enid_ok</t>
  </si>
  <si>
    <t>enid, ok</t>
  </si>
  <si>
    <t>Enid, OK</t>
  </si>
  <si>
    <t>rutland_vt</t>
  </si>
  <si>
    <t>rutland, vt</t>
  </si>
  <si>
    <t>Rutland, VT</t>
  </si>
  <si>
    <t>hutchinson_ks</t>
  </si>
  <si>
    <t>hutchinson, ks</t>
  </si>
  <si>
    <t>Hutchinson, KS</t>
  </si>
  <si>
    <t>charleston_il</t>
  </si>
  <si>
    <t>charleston-mattoon, il</t>
  </si>
  <si>
    <t>Charleston, IL</t>
  </si>
  <si>
    <t>Charleston-Mattoon, IL</t>
  </si>
  <si>
    <t>georgetown_sc</t>
  </si>
  <si>
    <t>Georgetown, SC</t>
  </si>
  <si>
    <t>lake_city_fl</t>
  </si>
  <si>
    <t>lake city, fl</t>
  </si>
  <si>
    <t>Lake City, FL</t>
  </si>
  <si>
    <t>fort_madison_ia</t>
  </si>
  <si>
    <t>Fort Madison, IA</t>
  </si>
  <si>
    <t>Fort Madison-Keokuk, IA-IL-MO</t>
  </si>
  <si>
    <t>alamogordo_nm</t>
  </si>
  <si>
    <t>alamogordo, nm</t>
  </si>
  <si>
    <t>Alamogordo, NM</t>
  </si>
  <si>
    <t>marshall_tx</t>
  </si>
  <si>
    <t>Marshall, TX</t>
  </si>
  <si>
    <t>laconia_nh</t>
  </si>
  <si>
    <t>laconia, nh</t>
  </si>
  <si>
    <t>Laconia, NH</t>
  </si>
  <si>
    <t>crossville_tn</t>
  </si>
  <si>
    <t>crossville, tn</t>
  </si>
  <si>
    <t>Crossville, TN</t>
  </si>
  <si>
    <t>barre_vt</t>
  </si>
  <si>
    <t>barre, vt</t>
  </si>
  <si>
    <t>Barre, VT</t>
  </si>
  <si>
    <t>sayre_pa</t>
  </si>
  <si>
    <t>sayre, pa</t>
  </si>
  <si>
    <t>Sayre, PA</t>
  </si>
  <si>
    <t>salina_ks</t>
  </si>
  <si>
    <t>salina, ks</t>
  </si>
  <si>
    <t>Salina, KS</t>
  </si>
  <si>
    <t>kapaa_hi</t>
  </si>
  <si>
    <t>kapaa, hi</t>
  </si>
  <si>
    <t>Kapaa, HI</t>
  </si>
  <si>
    <t>fergus_falls_mn</t>
  </si>
  <si>
    <t>fergus falls, mn</t>
  </si>
  <si>
    <t>Fergus Falls, MN</t>
  </si>
  <si>
    <t>hobbs_nm</t>
  </si>
  <si>
    <t>hobbs, nm</t>
  </si>
  <si>
    <t>Hobbs, NM</t>
  </si>
  <si>
    <t>nacogdoches_tx</t>
  </si>
  <si>
    <t>nacogdoches, tx</t>
  </si>
  <si>
    <t>Nacogdoches, TX</t>
  </si>
  <si>
    <t>walla_walla_wa</t>
  </si>
  <si>
    <t>walla walla, wa</t>
  </si>
  <si>
    <t>Walla Walla, WA</t>
  </si>
  <si>
    <t>shelton_wa</t>
  </si>
  <si>
    <t>shelton, wa</t>
  </si>
  <si>
    <t>Shelton, WA</t>
  </si>
  <si>
    <t>oneonta_ny</t>
  </si>
  <si>
    <t>oneonta, ny</t>
  </si>
  <si>
    <t>Oneonta, NY</t>
  </si>
  <si>
    <t>farmington_mo</t>
  </si>
  <si>
    <t>farmington, mo</t>
  </si>
  <si>
    <t>Farmington, MO</t>
  </si>
  <si>
    <t>elizabeth_city_nc</t>
  </si>
  <si>
    <t>elizabeth city, nc</t>
  </si>
  <si>
    <t>Elizabeth City, NC</t>
  </si>
  <si>
    <t>fremont_oh</t>
  </si>
  <si>
    <t>fremont, oh</t>
  </si>
  <si>
    <t>Fremont, OH</t>
  </si>
  <si>
    <t>fairmont_wv</t>
  </si>
  <si>
    <t>fairmont, wv</t>
  </si>
  <si>
    <t>Fairmont, WV</t>
  </si>
  <si>
    <t>marion_oh</t>
  </si>
  <si>
    <t>marion, oh</t>
  </si>
  <si>
    <t>Marion, OH</t>
  </si>
  <si>
    <t>kinston_nc</t>
  </si>
  <si>
    <t>kinston, nc</t>
  </si>
  <si>
    <t>Kinston, NC</t>
  </si>
  <si>
    <t>athens_oh</t>
  </si>
  <si>
    <t>athens, oh</t>
  </si>
  <si>
    <t>Athens, OH</t>
  </si>
  <si>
    <t>columbus_ms</t>
  </si>
  <si>
    <t>columbus, ms</t>
  </si>
  <si>
    <t>Columbus, MS</t>
  </si>
  <si>
    <t>albemarle_nc</t>
  </si>
  <si>
    <t>albemarle, nc</t>
  </si>
  <si>
    <t>Albemarle, NC</t>
  </si>
  <si>
    <t>red_bluff_ca</t>
  </si>
  <si>
    <t>red bluff, ca</t>
  </si>
  <si>
    <t>Red Bluff, CA</t>
  </si>
  <si>
    <t>roswell_nm</t>
  </si>
  <si>
    <t>roswell, nm</t>
  </si>
  <si>
    <t>Roswell, NM</t>
  </si>
  <si>
    <t>batavia_ny</t>
  </si>
  <si>
    <t>batavia, ny</t>
  </si>
  <si>
    <t>Batavia, NY</t>
  </si>
  <si>
    <t>big_stone_gap_va</t>
  </si>
  <si>
    <t>Big Stone Gap, VA</t>
  </si>
  <si>
    <t>gallup_nm</t>
  </si>
  <si>
    <t>gallup, nm</t>
  </si>
  <si>
    <t>Gallup, NM</t>
  </si>
  <si>
    <t>sturgis_mi</t>
  </si>
  <si>
    <t>sturgis, mi</t>
  </si>
  <si>
    <t>Sturgis, MI</t>
  </si>
  <si>
    <t>faribault_mn</t>
  </si>
  <si>
    <t>faribault-northfield, mn</t>
  </si>
  <si>
    <t>Faribault, MN</t>
  </si>
  <si>
    <t>Faribault-Northfield, MN</t>
  </si>
  <si>
    <t>sterling_il</t>
  </si>
  <si>
    <t>sterling, il</t>
  </si>
  <si>
    <t>Sterling, IL</t>
  </si>
  <si>
    <t>sanford_nc</t>
  </si>
  <si>
    <t>sanford, nc</t>
  </si>
  <si>
    <t>Sanford, NC</t>
  </si>
  <si>
    <t>durango_co</t>
  </si>
  <si>
    <t>durango, co</t>
  </si>
  <si>
    <t>Durango, CO</t>
  </si>
  <si>
    <t>mount_vernon_oh</t>
  </si>
  <si>
    <t>mount vernon, oh</t>
  </si>
  <si>
    <t>Mount Vernon, OH</t>
  </si>
  <si>
    <t>point_pleasant_wv</t>
  </si>
  <si>
    <t>Point Pleasant, WV</t>
  </si>
  <si>
    <t>Point Pleasant, WV-OH</t>
  </si>
  <si>
    <t>ionia_mi</t>
  </si>
  <si>
    <t>Ionia, MI</t>
  </si>
  <si>
    <t>norwalk_oh</t>
  </si>
  <si>
    <t>norwalk, oh</t>
  </si>
  <si>
    <t>Norwalk, OH</t>
  </si>
  <si>
    <t>mason_city_ia</t>
  </si>
  <si>
    <t>mason city, ia</t>
  </si>
  <si>
    <t>Mason City, IA</t>
  </si>
  <si>
    <t>payson_az</t>
  </si>
  <si>
    <t>payson, az</t>
  </si>
  <si>
    <t>Payson, AZ</t>
  </si>
  <si>
    <t>kearney_ne</t>
  </si>
  <si>
    <t>kearney, ne</t>
  </si>
  <si>
    <t>Kearney, NE</t>
  </si>
  <si>
    <t>oil_city_pa</t>
  </si>
  <si>
    <t>oil city, pa</t>
  </si>
  <si>
    <t>Oil City, PA</t>
  </si>
  <si>
    <t>sonora_ca</t>
  </si>
  <si>
    <t>sonora, ca</t>
  </si>
  <si>
    <t>Sonora, CA</t>
  </si>
  <si>
    <t>carlsbad_nm</t>
  </si>
  <si>
    <t>carlsbad-artesia, nm</t>
  </si>
  <si>
    <t>Carlsbad, NM</t>
  </si>
  <si>
    <t>Carlsbad-Artesia, NM</t>
  </si>
  <si>
    <t>gloversville_ny</t>
  </si>
  <si>
    <t>gloversville, ny</t>
  </si>
  <si>
    <t>Gloversville, NY</t>
  </si>
  <si>
    <t>jefferson_ga</t>
  </si>
  <si>
    <t>jefferson, ga</t>
  </si>
  <si>
    <t>Jefferson, GA</t>
  </si>
  <si>
    <t>vicksburg_ms</t>
  </si>
  <si>
    <t>vicksburg, ms</t>
  </si>
  <si>
    <t>Vicksburg, MS</t>
  </si>
  <si>
    <t>gaffney_sc</t>
  </si>
  <si>
    <t>gaffney, sc</t>
  </si>
  <si>
    <t>Gaffney, SC</t>
  </si>
  <si>
    <t>jasper_in</t>
  </si>
  <si>
    <t>jasper, in</t>
  </si>
  <si>
    <t>Jasper, IN</t>
  </si>
  <si>
    <t>dublin_ga</t>
  </si>
  <si>
    <t>dublin, ga</t>
  </si>
  <si>
    <t>Dublin, GA</t>
  </si>
  <si>
    <t>bartlesville_ok</t>
  </si>
  <si>
    <t>bartlesville, ok</t>
  </si>
  <si>
    <t>Bartlesville, OK</t>
  </si>
  <si>
    <t>oxford_nc</t>
  </si>
  <si>
    <t>Oxford, NC</t>
  </si>
  <si>
    <t>glasgow_ky</t>
  </si>
  <si>
    <t>glasgow, ky</t>
  </si>
  <si>
    <t>Glasgow, KY</t>
  </si>
  <si>
    <t>carson_city_nv</t>
  </si>
  <si>
    <t>carson city, nv</t>
  </si>
  <si>
    <t>Carson City, NV</t>
  </si>
  <si>
    <t>tiffin_oh</t>
  </si>
  <si>
    <t>tiffin, oh</t>
  </si>
  <si>
    <t>Tiffin, OH</t>
  </si>
  <si>
    <t>kerrville_tx</t>
  </si>
  <si>
    <t>kerrville, tx</t>
  </si>
  <si>
    <t>Kerrville, TX</t>
  </si>
  <si>
    <t>galesburg_il</t>
  </si>
  <si>
    <t>galesburg, il</t>
  </si>
  <si>
    <t>Galesburg, IL</t>
  </si>
  <si>
    <t>scottsboro_al</t>
  </si>
  <si>
    <t>scottsboro, al</t>
  </si>
  <si>
    <t>Scottsboro, AL</t>
  </si>
  <si>
    <t>newport_or</t>
  </si>
  <si>
    <t>newport, or</t>
  </si>
  <si>
    <t>Newport, OR</t>
  </si>
  <si>
    <t>boone_nc</t>
  </si>
  <si>
    <t>boone, nc</t>
  </si>
  <si>
    <t>Boone, NC</t>
  </si>
  <si>
    <t>oxford_ms</t>
  </si>
  <si>
    <t>oxford, ms</t>
  </si>
  <si>
    <t>Oxford, MS</t>
  </si>
  <si>
    <t>danville_ky</t>
  </si>
  <si>
    <t>danville, ky</t>
  </si>
  <si>
    <t>Danville, KY</t>
  </si>
  <si>
    <t>athens_tn</t>
  </si>
  <si>
    <t>athens, tn</t>
  </si>
  <si>
    <t>Athens, TN</t>
  </si>
  <si>
    <t>greenville_oh</t>
  </si>
  <si>
    <t>greenville, oh</t>
  </si>
  <si>
    <t>Greenville, OH</t>
  </si>
  <si>
    <t>picayune_ms</t>
  </si>
  <si>
    <t>picayune, ms</t>
  </si>
  <si>
    <t>Picayune, MS</t>
  </si>
  <si>
    <t>gardnerville_ranchos_nv</t>
  </si>
  <si>
    <t>Gardnerville Ranchos, NV-CA</t>
  </si>
  <si>
    <t>Gardnerville Ranchos, NV</t>
  </si>
  <si>
    <t>waycross_ga</t>
  </si>
  <si>
    <t>waycross, ga</t>
  </si>
  <si>
    <t>Waycross, GA</t>
  </si>
  <si>
    <t>elko_nv</t>
  </si>
  <si>
    <t>elko, nv</t>
  </si>
  <si>
    <t>Elko, NV</t>
  </si>
  <si>
    <t>rochelle_il</t>
  </si>
  <si>
    <t>rochelle, il</t>
  </si>
  <si>
    <t>Rochelle, IL</t>
  </si>
  <si>
    <t>mccomb_ms</t>
  </si>
  <si>
    <t>mccomb, ms</t>
  </si>
  <si>
    <t>McComb, MS</t>
  </si>
  <si>
    <t>ashland_oh</t>
  </si>
  <si>
    <t>ashland, oh</t>
  </si>
  <si>
    <t>Ashland, OH</t>
  </si>
  <si>
    <t>enterprise_al</t>
  </si>
  <si>
    <t>enterprise, al</t>
  </si>
  <si>
    <t>Enterprise, AL</t>
  </si>
  <si>
    <t>warrensburg_mo</t>
  </si>
  <si>
    <t>warrensburg, mo</t>
  </si>
  <si>
    <t>Warrensburg, MO</t>
  </si>
  <si>
    <t>burlington_ia</t>
  </si>
  <si>
    <t>burlington, ia-il</t>
  </si>
  <si>
    <t>Burlington, IA</t>
  </si>
  <si>
    <t>Burlington, IA-IL</t>
  </si>
  <si>
    <t>washington_nc</t>
  </si>
  <si>
    <t>washington, nc</t>
  </si>
  <si>
    <t>Washington, NC</t>
  </si>
  <si>
    <t>fernley_nv</t>
  </si>
  <si>
    <t>Fernley, NV</t>
  </si>
  <si>
    <t>morgan_city_la</t>
  </si>
  <si>
    <t>morgan city, la</t>
  </si>
  <si>
    <t>Morgan City, LA</t>
  </si>
  <si>
    <t>amsterdam_ny</t>
  </si>
  <si>
    <t>amsterdam, ny</t>
  </si>
  <si>
    <t>Amsterdam, NY</t>
  </si>
  <si>
    <t>paris_tx</t>
  </si>
  <si>
    <t>paris, tx</t>
  </si>
  <si>
    <t>Paris, TX</t>
  </si>
  <si>
    <t>calhoun_ga</t>
  </si>
  <si>
    <t>calhoun, ga</t>
  </si>
  <si>
    <t>Calhoun, GA</t>
  </si>
  <si>
    <t>natchez_ms</t>
  </si>
  <si>
    <t>natchez, ms-la</t>
  </si>
  <si>
    <t>Natchez, MS</t>
  </si>
  <si>
    <t>Natchez, MS-LA</t>
  </si>
  <si>
    <t>starkville_ms</t>
  </si>
  <si>
    <t>starkville, ms</t>
  </si>
  <si>
    <t>Starkville, MS</t>
  </si>
  <si>
    <t>clinton_ia</t>
  </si>
  <si>
    <t>clinton, ia</t>
  </si>
  <si>
    <t>Clinton, IA</t>
  </si>
  <si>
    <t>ozark_al</t>
  </si>
  <si>
    <t>ozark, al</t>
  </si>
  <si>
    <t>Ozark, AL</t>
  </si>
  <si>
    <t>platteville_wi</t>
  </si>
  <si>
    <t>platteville, wi</t>
  </si>
  <si>
    <t>Platteville, WI</t>
  </si>
  <si>
    <t>edwards_co</t>
  </si>
  <si>
    <t>edwards, co</t>
  </si>
  <si>
    <t>norfolk_ne</t>
  </si>
  <si>
    <t>norfolk, ne</t>
  </si>
  <si>
    <t>Norfolk, NE</t>
  </si>
  <si>
    <t>winona_mn</t>
  </si>
  <si>
    <t>winona, mn</t>
  </si>
  <si>
    <t>Winona, MN</t>
  </si>
  <si>
    <t>milledgeville_ga</t>
  </si>
  <si>
    <t>milledgeville, ga</t>
  </si>
  <si>
    <t>Milledgeville, GA</t>
  </si>
  <si>
    <t>freeport_il</t>
  </si>
  <si>
    <t>freeport, il</t>
  </si>
  <si>
    <t>Freeport, IL</t>
  </si>
  <si>
    <t>cadillac_mi</t>
  </si>
  <si>
    <t>cadillac, mi</t>
  </si>
  <si>
    <t>Cadillac, MI</t>
  </si>
  <si>
    <t>red_wing_mn</t>
  </si>
  <si>
    <t>red wing, mn</t>
  </si>
  <si>
    <t>Red Wing, MN</t>
  </si>
  <si>
    <t>malone_ny</t>
  </si>
  <si>
    <t>Malone, NY</t>
  </si>
  <si>
    <t>st_marys_ga</t>
  </si>
  <si>
    <t>St. Marys, GA</t>
  </si>
  <si>
    <t>ardmore_ok</t>
  </si>
  <si>
    <t>ardmore, ok</t>
  </si>
  <si>
    <t>Ardmore, OK</t>
  </si>
  <si>
    <t>fort_polk_south_la</t>
  </si>
  <si>
    <t>Fort Polk South, LA</t>
  </si>
  <si>
    <t>clovis_nm</t>
  </si>
  <si>
    <t>clovis, nm</t>
  </si>
  <si>
    <t>Clovis, NM</t>
  </si>
  <si>
    <t>pullman_wa</t>
  </si>
  <si>
    <t>pullman, wa</t>
  </si>
  <si>
    <t>Pullman, WA</t>
  </si>
  <si>
    <t>ontario_or</t>
  </si>
  <si>
    <t>ontario, or-id</t>
  </si>
  <si>
    <t>Ontario, OR</t>
  </si>
  <si>
    <t>Ontario, OR-ID</t>
  </si>
  <si>
    <t>lewistown_pa</t>
  </si>
  <si>
    <t>lewistown, pa</t>
  </si>
  <si>
    <t>Lewistown, PA</t>
  </si>
  <si>
    <t>madisonville_ky</t>
  </si>
  <si>
    <t>madisonville, ky</t>
  </si>
  <si>
    <t>Madisonville, KY</t>
  </si>
  <si>
    <t>shawano_wi</t>
  </si>
  <si>
    <t>shawano, wi</t>
  </si>
  <si>
    <t>Shawano, WI</t>
  </si>
  <si>
    <t>bedford_in</t>
  </si>
  <si>
    <t>bedford, in</t>
  </si>
  <si>
    <t>Bedford, IN</t>
  </si>
  <si>
    <t>harrison_ar</t>
  </si>
  <si>
    <t>harrison, ar</t>
  </si>
  <si>
    <t>Harrison, AR</t>
  </si>
  <si>
    <t>new_castle_in</t>
  </si>
  <si>
    <t>new castle, in</t>
  </si>
  <si>
    <t>tahlequah_ok</t>
  </si>
  <si>
    <t>tahlequah, ok</t>
  </si>
  <si>
    <t>Tahlequah, OK</t>
  </si>
  <si>
    <t>cortland_ny</t>
  </si>
  <si>
    <t>cortland, ny</t>
  </si>
  <si>
    <t>Cortland, NY</t>
  </si>
  <si>
    <t>mountain_home_ar</t>
  </si>
  <si>
    <t>mountain home, ar</t>
  </si>
  <si>
    <t>Mountain Home, AR</t>
  </si>
  <si>
    <t>gillette_wy</t>
  </si>
  <si>
    <t>gillette, wy</t>
  </si>
  <si>
    <t>Gillette, WY</t>
  </si>
  <si>
    <t>aberdeen_sd</t>
  </si>
  <si>
    <t>aberdeen, sd</t>
  </si>
  <si>
    <t>Aberdeen, SD</t>
  </si>
  <si>
    <t>sidney_oh</t>
  </si>
  <si>
    <t>sidney, oh</t>
  </si>
  <si>
    <t>Sidney, OH</t>
  </si>
  <si>
    <t>ruston_la</t>
  </si>
  <si>
    <t>ruston, la</t>
  </si>
  <si>
    <t>Ruston, LA</t>
  </si>
  <si>
    <t>mount_sterling_ky</t>
  </si>
  <si>
    <t>mount sterling, ky</t>
  </si>
  <si>
    <t>Mount Sterling, KY</t>
  </si>
  <si>
    <t>wapakoneta_oh</t>
  </si>
  <si>
    <t>wapakoneta, oh</t>
  </si>
  <si>
    <t>Wapakoneta, OH</t>
  </si>
  <si>
    <t>rio_grande_city_tx</t>
  </si>
  <si>
    <t>Rio Grande City-Roma, TX</t>
  </si>
  <si>
    <t>Rio Grande City, TX</t>
  </si>
  <si>
    <t>rockingham_nc</t>
  </si>
  <si>
    <t>rockingham, nc</t>
  </si>
  <si>
    <t>Rockingham, NC</t>
  </si>
  <si>
    <t>ponca_city_ok</t>
  </si>
  <si>
    <t>ponca city, ok</t>
  </si>
  <si>
    <t>Ponca City, OK</t>
  </si>
  <si>
    <t>greenville_ms</t>
  </si>
  <si>
    <t>greenville, ms</t>
  </si>
  <si>
    <t>Greenville, MS</t>
  </si>
  <si>
    <t>sandpoint_id</t>
  </si>
  <si>
    <t>sandpoint, id</t>
  </si>
  <si>
    <t>Sandpoint, ID</t>
  </si>
  <si>
    <t>bellefontaine_oh</t>
  </si>
  <si>
    <t>bellefontaine, oh</t>
  </si>
  <si>
    <t>Bellefontaine, OH</t>
  </si>
  <si>
    <t>durant_ok</t>
  </si>
  <si>
    <t>durant, ok</t>
  </si>
  <si>
    <t>Durant, OK</t>
  </si>
  <si>
    <t>jacksonville_tx</t>
  </si>
  <si>
    <t>jacksonville, tx</t>
  </si>
  <si>
    <t>Jacksonville, TX</t>
  </si>
  <si>
    <t>marion_nc</t>
  </si>
  <si>
    <t>marion, nc</t>
  </si>
  <si>
    <t>Marion, NC</t>
  </si>
  <si>
    <t>thomasville_ga</t>
  </si>
  <si>
    <t>thomasville, ga</t>
  </si>
  <si>
    <t>Thomasville, GA</t>
  </si>
  <si>
    <t>bemidji_mn</t>
  </si>
  <si>
    <t>bemidji, mn</t>
  </si>
  <si>
    <t>Bemidji, MN</t>
  </si>
  <si>
    <t>bogalusa_la</t>
  </si>
  <si>
    <t>bogalusa, la</t>
  </si>
  <si>
    <t>Bogalusa, LA</t>
  </si>
  <si>
    <t>bardstown_ky</t>
  </si>
  <si>
    <t>Bardstown, KY</t>
  </si>
  <si>
    <t>ellensburg_wa</t>
  </si>
  <si>
    <t>ellensburg, wa</t>
  </si>
  <si>
    <t>Ellensburg, WA</t>
  </si>
  <si>
    <t>poplar_bluff_mo</t>
  </si>
  <si>
    <t>poplar bluff, mo</t>
  </si>
  <si>
    <t>Poplar Bluff, MO</t>
  </si>
  <si>
    <t>duncan_ok</t>
  </si>
  <si>
    <t>duncan, ok</t>
  </si>
  <si>
    <t>Duncan, OK</t>
  </si>
  <si>
    <t>port_clinton_oh</t>
  </si>
  <si>
    <t>Port Clinton, OH</t>
  </si>
  <si>
    <t>pahrump_nv</t>
  </si>
  <si>
    <t>pahrump, nv</t>
  </si>
  <si>
    <t>Pahrump, NV</t>
  </si>
  <si>
    <t>bucyrus_oh</t>
  </si>
  <si>
    <t>bucyrus, oh</t>
  </si>
  <si>
    <t>Bucyrus, OH</t>
  </si>
  <si>
    <t>Bucyrus-Galion, OH</t>
  </si>
  <si>
    <t>corsicana_tx</t>
  </si>
  <si>
    <t>corsicana, tx</t>
  </si>
  <si>
    <t>Corsicana, TX</t>
  </si>
  <si>
    <t>kendallville_in</t>
  </si>
  <si>
    <t>kendallville, in</t>
  </si>
  <si>
    <t>Kendallville, IN</t>
  </si>
  <si>
    <t>plymouth_in</t>
  </si>
  <si>
    <t>plymouth, in</t>
  </si>
  <si>
    <t>Plymouth, IN</t>
  </si>
  <si>
    <t>hillsdale_mi</t>
  </si>
  <si>
    <t>hillsdale, mi</t>
  </si>
  <si>
    <t>Hillsdale, MI</t>
  </si>
  <si>
    <t>ottumwa_ia</t>
  </si>
  <si>
    <t>ottumwa, ia</t>
  </si>
  <si>
    <t>Ottumwa, IA</t>
  </si>
  <si>
    <t>warren_pa</t>
  </si>
  <si>
    <t>warren, pa</t>
  </si>
  <si>
    <t>Warren, PA</t>
  </si>
  <si>
    <t>shelbyville_tn</t>
  </si>
  <si>
    <t>shelbyville, tn</t>
  </si>
  <si>
    <t>Shelbyville, TN</t>
  </si>
  <si>
    <t>rolla_mo</t>
  </si>
  <si>
    <t>rolla, mo</t>
  </si>
  <si>
    <t>Rolla, MO</t>
  </si>
  <si>
    <t>mcalester_ok</t>
  </si>
  <si>
    <t>mcalester, ok</t>
  </si>
  <si>
    <t>McAlester, OK</t>
  </si>
  <si>
    <t>seymour_in</t>
  </si>
  <si>
    <t>seymour, in</t>
  </si>
  <si>
    <t>Seymour, IN</t>
  </si>
  <si>
    <t>paragould_ar</t>
  </si>
  <si>
    <t>paragould, ar</t>
  </si>
  <si>
    <t>Paragould, AR</t>
  </si>
  <si>
    <t>henderson_nc</t>
  </si>
  <si>
    <t>henderson, nc</t>
  </si>
  <si>
    <t>Henderson, NC</t>
  </si>
  <si>
    <t>huntingdon_pa</t>
  </si>
  <si>
    <t>huntingdon, pa</t>
  </si>
  <si>
    <t>Huntingdon, PA</t>
  </si>
  <si>
    <t>palestine_tx</t>
  </si>
  <si>
    <t>palestine, tx</t>
  </si>
  <si>
    <t>Palestine, TX</t>
  </si>
  <si>
    <t>cullowhee_nc</t>
  </si>
  <si>
    <t>Cullowhee, NC</t>
  </si>
  <si>
    <t>rock_springs_wy</t>
  </si>
  <si>
    <t>rock springs, wy</t>
  </si>
  <si>
    <t>Rock Springs, WY</t>
  </si>
  <si>
    <t>menomonie_wi</t>
  </si>
  <si>
    <t>menomonie, wi</t>
  </si>
  <si>
    <t>Menomonie, WI</t>
  </si>
  <si>
    <t>willmar_mn</t>
  </si>
  <si>
    <t>willmar, mn</t>
  </si>
  <si>
    <t>Willmar, MN</t>
  </si>
  <si>
    <t>canon_city_co</t>
  </si>
  <si>
    <t>canon city, co</t>
  </si>
  <si>
    <t>Cañon City, CO</t>
  </si>
  <si>
    <t>eagle_pass_tx</t>
  </si>
  <si>
    <t>eagle pass, tx</t>
  </si>
  <si>
    <t>Eagle Pass, TX</t>
  </si>
  <si>
    <t>bradford_pa</t>
  </si>
  <si>
    <t>bradford, pa</t>
  </si>
  <si>
    <t>Bradford, PA</t>
  </si>
  <si>
    <t>laramie_wy</t>
  </si>
  <si>
    <t>laramie, wy</t>
  </si>
  <si>
    <t>Laramie, WY</t>
  </si>
  <si>
    <t>blytheville_ar</t>
  </si>
  <si>
    <t>blytheville, ar</t>
  </si>
  <si>
    <t>Blytheville, AR</t>
  </si>
  <si>
    <t>kill_devil_hills_nc</t>
  </si>
  <si>
    <t>kill devil hills, nc</t>
  </si>
  <si>
    <t>Kill Devil Hills, NC</t>
  </si>
  <si>
    <t>berlin_nh</t>
  </si>
  <si>
    <t>Berlin, NH</t>
  </si>
  <si>
    <t>fort_leonard_wood_mo</t>
  </si>
  <si>
    <t>fort leonard wood, mo</t>
  </si>
  <si>
    <t>Fort Leonard Wood, MO</t>
  </si>
  <si>
    <t>muscatine_ia</t>
  </si>
  <si>
    <t>muscatine, ia</t>
  </si>
  <si>
    <t>Muscatine, IA</t>
  </si>
  <si>
    <t>lawrenceburg_tn</t>
  </si>
  <si>
    <t>lawrenceburg, tn</t>
  </si>
  <si>
    <t>Lawrenceburg, TN</t>
  </si>
  <si>
    <t>montrose_co</t>
  </si>
  <si>
    <t>montrose, co</t>
  </si>
  <si>
    <t>Montrose, CO</t>
  </si>
  <si>
    <t>big_rapids_mi</t>
  </si>
  <si>
    <t>big rapids, mi</t>
  </si>
  <si>
    <t>Big Rapids, MI</t>
  </si>
  <si>
    <t>sedalia_mo</t>
  </si>
  <si>
    <t>sedalia, mo</t>
  </si>
  <si>
    <t>Sedalia, MO</t>
  </si>
  <si>
    <t>moultrie_ga</t>
  </si>
  <si>
    <t>moultrie, ga</t>
  </si>
  <si>
    <t>Moultrie, GA</t>
  </si>
  <si>
    <t>el_dorado_ar</t>
  </si>
  <si>
    <t>el dorado, ar</t>
  </si>
  <si>
    <t>El Dorado, AR</t>
  </si>
  <si>
    <t>wilmington_oh</t>
  </si>
  <si>
    <t>wilmington, oh</t>
  </si>
  <si>
    <t>Wilmington, OH</t>
  </si>
  <si>
    <t>astoria_or</t>
  </si>
  <si>
    <t>astoria, or</t>
  </si>
  <si>
    <t>Astoria, OR</t>
  </si>
  <si>
    <t>coldwater_mi</t>
  </si>
  <si>
    <t>coldwater, mi</t>
  </si>
  <si>
    <t>Coldwater, MI</t>
  </si>
  <si>
    <t>del_rio_tx</t>
  </si>
  <si>
    <t>del rio, tx</t>
  </si>
  <si>
    <t>Del Rio, TX</t>
  </si>
  <si>
    <t>cambridge_oh</t>
  </si>
  <si>
    <t>cambridge, oh</t>
  </si>
  <si>
    <t>Cambridge, OH</t>
  </si>
  <si>
    <t>auburn_in</t>
  </si>
  <si>
    <t>auburn, in</t>
  </si>
  <si>
    <t>Auburn, IN</t>
  </si>
  <si>
    <t>west_plains_mo</t>
  </si>
  <si>
    <t>west plains, mo</t>
  </si>
  <si>
    <t>West Plains, MO</t>
  </si>
  <si>
    <t>jacksonville_il</t>
  </si>
  <si>
    <t>jacksonville, il</t>
  </si>
  <si>
    <t>Jacksonville, IL</t>
  </si>
  <si>
    <t>murray_ky</t>
  </si>
  <si>
    <t>murray, ky</t>
  </si>
  <si>
    <t>Murray, KY</t>
  </si>
  <si>
    <t>selma_al</t>
  </si>
  <si>
    <t>selma, al</t>
  </si>
  <si>
    <t>Selma, AL</t>
  </si>
  <si>
    <t>easton_md</t>
  </si>
  <si>
    <t>easton, md</t>
  </si>
  <si>
    <t>Easton, MD</t>
  </si>
  <si>
    <t>alexandria_mn</t>
  </si>
  <si>
    <t>alexandria, mn</t>
  </si>
  <si>
    <t>Alexandria, MN</t>
  </si>
  <si>
    <t>escanaba_mi</t>
  </si>
  <si>
    <t>escanaba, mi</t>
  </si>
  <si>
    <t>Escanaba, MI</t>
  </si>
  <si>
    <t>mcminnville_tn</t>
  </si>
  <si>
    <t>mcminnville, tn</t>
  </si>
  <si>
    <t>McMinnville, TN</t>
  </si>
  <si>
    <t>austin_mn</t>
  </si>
  <si>
    <t>austin, mn</t>
  </si>
  <si>
    <t>Austin, MN</t>
  </si>
  <si>
    <t>celina_oh</t>
  </si>
  <si>
    <t>celina, oh</t>
  </si>
  <si>
    <t>Celina, OH</t>
  </si>
  <si>
    <t>cedar_city_ut</t>
  </si>
  <si>
    <t>cedar city, ut</t>
  </si>
  <si>
    <t>Cedar City, UT</t>
  </si>
  <si>
    <t>centralia_il</t>
  </si>
  <si>
    <t>centralia, il</t>
  </si>
  <si>
    <t>Centralia, IL</t>
  </si>
  <si>
    <t>espa_nm</t>
  </si>
  <si>
    <t>Espanola, NM</t>
  </si>
  <si>
    <t>Espa±ola, NM</t>
  </si>
  <si>
    <t>Española, NM</t>
  </si>
  <si>
    <t>pittsburg_ks</t>
  </si>
  <si>
    <t>pittsburg, ks</t>
  </si>
  <si>
    <t>Pittsburg, KS</t>
  </si>
  <si>
    <t>riverton_wy</t>
  </si>
  <si>
    <t>riverton, wy</t>
  </si>
  <si>
    <t>Riverton, WY</t>
  </si>
  <si>
    <t>natchitoches_la</t>
  </si>
  <si>
    <t>natchitoches, la</t>
  </si>
  <si>
    <t>Natchitoches, LA</t>
  </si>
  <si>
    <t>hannibal_mo</t>
  </si>
  <si>
    <t>hannibal, mo</t>
  </si>
  <si>
    <t>Hannibal, MO</t>
  </si>
  <si>
    <t>cornelia_ga</t>
  </si>
  <si>
    <t>cornelia, ga</t>
  </si>
  <si>
    <t>Cornelia, GA</t>
  </si>
  <si>
    <t>scottsbluff_ne</t>
  </si>
  <si>
    <t>scottsbluff, ne</t>
  </si>
  <si>
    <t>Scottsbluff, NE</t>
  </si>
  <si>
    <t>butte_mt</t>
  </si>
  <si>
    <t>butte-silver bow, mt</t>
  </si>
  <si>
    <t>Butte, MT</t>
  </si>
  <si>
    <t>Butte-Silver Bow, MT</t>
  </si>
  <si>
    <t>sikeston_mo</t>
  </si>
  <si>
    <t>sikeston, mo</t>
  </si>
  <si>
    <t>Sikeston, MO</t>
  </si>
  <si>
    <t>greenwood_ms</t>
  </si>
  <si>
    <t>greenwood, ms</t>
  </si>
  <si>
    <t>Greenwood, MS</t>
  </si>
  <si>
    <t>marshalltown_ia</t>
  </si>
  <si>
    <t>marshalltown, ia</t>
  </si>
  <si>
    <t>Marshalltown, IA</t>
  </si>
  <si>
    <t>moscow_id</t>
  </si>
  <si>
    <t>moscow, id</t>
  </si>
  <si>
    <t>Moscow, ID</t>
  </si>
  <si>
    <t>north_platte_ne</t>
  </si>
  <si>
    <t>north platte, ne</t>
  </si>
  <si>
    <t>North Platte, NE</t>
  </si>
  <si>
    <t>rexburg_id</t>
  </si>
  <si>
    <t>rexburg, id</t>
  </si>
  <si>
    <t>Rexburg, ID</t>
  </si>
  <si>
    <t>burley_id</t>
  </si>
  <si>
    <t>burley, id</t>
  </si>
  <si>
    <t>Burley, ID</t>
  </si>
  <si>
    <t>lock_haven_pa</t>
  </si>
  <si>
    <t>lock haven, pa</t>
  </si>
  <si>
    <t>Lock Haven, PA</t>
  </si>
  <si>
    <t>bennington_vt</t>
  </si>
  <si>
    <t>bennington, vt</t>
  </si>
  <si>
    <t>Bennington, VT</t>
  </si>
  <si>
    <t>mount_vernon_il</t>
  </si>
  <si>
    <t>mount vernon, il</t>
  </si>
  <si>
    <t>Mount Vernon, IL</t>
  </si>
  <si>
    <t>nogales_az</t>
  </si>
  <si>
    <t>nogales, az</t>
  </si>
  <si>
    <t>Nogales, AZ</t>
  </si>
  <si>
    <t>el_campo_tx</t>
  </si>
  <si>
    <t>el campo, tx</t>
  </si>
  <si>
    <t>El Campo, TX</t>
  </si>
  <si>
    <t>taos_nm</t>
  </si>
  <si>
    <t>taos, nm</t>
  </si>
  <si>
    <t>Taos, NM</t>
  </si>
  <si>
    <t>mayfield_ky</t>
  </si>
  <si>
    <t>mayfield, ky</t>
  </si>
  <si>
    <t>Mayfield, KY</t>
  </si>
  <si>
    <t>stephenville_tx</t>
  </si>
  <si>
    <t>stephenville, tx</t>
  </si>
  <si>
    <t>Stephenville, TX</t>
  </si>
  <si>
    <t>union_city_tn</t>
  </si>
  <si>
    <t>Union City, TN</t>
  </si>
  <si>
    <t>tifton_ga</t>
  </si>
  <si>
    <t>tifton, ga</t>
  </si>
  <si>
    <t>Tifton, GA</t>
  </si>
  <si>
    <t>fort_dodge_ia</t>
  </si>
  <si>
    <t>fort dodge, ia</t>
  </si>
  <si>
    <t>Fort Dodge, IA</t>
  </si>
  <si>
    <t>selinsgrove_pa</t>
  </si>
  <si>
    <t>selinsgrove, pa</t>
  </si>
  <si>
    <t>Selinsgrove, PA</t>
  </si>
  <si>
    <t>defiance_oh</t>
  </si>
  <si>
    <t>defiance, oh</t>
  </si>
  <si>
    <t>Defiance, OH</t>
  </si>
  <si>
    <t>vincennes_in</t>
  </si>
  <si>
    <t>vincennes, in</t>
  </si>
  <si>
    <t>Vincennes, IN</t>
  </si>
  <si>
    <t>lewisburg_pa</t>
  </si>
  <si>
    <t>lewisburg, pa</t>
  </si>
  <si>
    <t>Lewisburg, PA</t>
  </si>
  <si>
    <t>crawfordsville_in</t>
  </si>
  <si>
    <t>crawfordsville, in</t>
  </si>
  <si>
    <t>Crawfordsville, IN</t>
  </si>
  <si>
    <t>fremont_ne</t>
  </si>
  <si>
    <t>fremont, ne</t>
  </si>
  <si>
    <t>Fremont, NE</t>
  </si>
  <si>
    <t>houghton_mi</t>
  </si>
  <si>
    <t>houghton, mi</t>
  </si>
  <si>
    <t>Houghton, MI</t>
  </si>
  <si>
    <t>blackfoot_id</t>
  </si>
  <si>
    <t>blackfoot, id</t>
  </si>
  <si>
    <t>Blackfoot, ID</t>
  </si>
  <si>
    <t>corinth_ms</t>
  </si>
  <si>
    <t>corinth, ms</t>
  </si>
  <si>
    <t>Corinth, MS</t>
  </si>
  <si>
    <t>newberry_sc</t>
  </si>
  <si>
    <t>newberry, sc</t>
  </si>
  <si>
    <t>Newberry, SC</t>
  </si>
  <si>
    <t>dyersburg_tn</t>
  </si>
  <si>
    <t>dyersburg, tn</t>
  </si>
  <si>
    <t>Dyersburg, TN</t>
  </si>
  <si>
    <t>williston_nd</t>
  </si>
  <si>
    <t>williston, nd</t>
  </si>
  <si>
    <t>Williston, ND</t>
  </si>
  <si>
    <t>newton_ia</t>
  </si>
  <si>
    <t>Newton, IA</t>
  </si>
  <si>
    <t>ada_ok</t>
  </si>
  <si>
    <t>ada, ok</t>
  </si>
  <si>
    <t>Ada, OK</t>
  </si>
  <si>
    <t>gainesville_tx</t>
  </si>
  <si>
    <t>gainesville, tx</t>
  </si>
  <si>
    <t>Gainesville, TX</t>
  </si>
  <si>
    <t>cedartown_ga</t>
  </si>
  <si>
    <t>cedartown, ga</t>
  </si>
  <si>
    <t>Cedartown, GA</t>
  </si>
  <si>
    <t>urbana_oh</t>
  </si>
  <si>
    <t>urbana, oh</t>
  </si>
  <si>
    <t>Urbana, OH</t>
  </si>
  <si>
    <t>douglas_ga</t>
  </si>
  <si>
    <t>douglas, ga</t>
  </si>
  <si>
    <t>Douglas, GA</t>
  </si>
  <si>
    <t>brownwood_tx</t>
  </si>
  <si>
    <t>brownwood, tx</t>
  </si>
  <si>
    <t>Brownwood, TX</t>
  </si>
  <si>
    <t>newport_tn</t>
  </si>
  <si>
    <t>newport, tn</t>
  </si>
  <si>
    <t>Newport, TN</t>
  </si>
  <si>
    <t>alma_mi</t>
  </si>
  <si>
    <t>alma, mi</t>
  </si>
  <si>
    <t>Alma, MI</t>
  </si>
  <si>
    <t>brevard_nc</t>
  </si>
  <si>
    <t>brevard, nc</t>
  </si>
  <si>
    <t>Brevard, NC</t>
  </si>
  <si>
    <t>alice_tx</t>
  </si>
  <si>
    <t>alice, tx</t>
  </si>
  <si>
    <t>Alice, TX</t>
  </si>
  <si>
    <t>logansport_in</t>
  </si>
  <si>
    <t>logansport, in</t>
  </si>
  <si>
    <t>Logansport, IN</t>
  </si>
  <si>
    <t>batesville_ar</t>
  </si>
  <si>
    <t>batesville, ar</t>
  </si>
  <si>
    <t>Batesville, AR</t>
  </si>
  <si>
    <t>coshocton_oh</t>
  </si>
  <si>
    <t>coshocton, oh</t>
  </si>
  <si>
    <t>Coshocton, OH</t>
  </si>
  <si>
    <t>summit_park_ut</t>
  </si>
  <si>
    <t>Summit Park, UT</t>
  </si>
  <si>
    <t>owatonna_mn</t>
  </si>
  <si>
    <t>owatonna, mn</t>
  </si>
  <si>
    <t>Owatonna, MN</t>
  </si>
  <si>
    <t>hutchinson_mn</t>
  </si>
  <si>
    <t>hutchinson, mn</t>
  </si>
  <si>
    <t>Hutchinson, MN</t>
  </si>
  <si>
    <t>dickinson_nd</t>
  </si>
  <si>
    <t>dickinson, nd</t>
  </si>
  <si>
    <t>Dickinson, ND</t>
  </si>
  <si>
    <t>sault_ste_marie_mi</t>
  </si>
  <si>
    <t>sault ste. marie, mi</t>
  </si>
  <si>
    <t>Sault Ste. Marie, MI</t>
  </si>
  <si>
    <t>pontiac_il</t>
  </si>
  <si>
    <t>pontiac, il</t>
  </si>
  <si>
    <t>Pontiac, IL</t>
  </si>
  <si>
    <t>bay_city_tx</t>
  </si>
  <si>
    <t>bay city, tx</t>
  </si>
  <si>
    <t>Bay City, TX</t>
  </si>
  <si>
    <t>garden_city_ks</t>
  </si>
  <si>
    <t>garden city, ks</t>
  </si>
  <si>
    <t>Garden City, KS</t>
  </si>
  <si>
    <t>logan_wv</t>
  </si>
  <si>
    <t>Logan, WV</t>
  </si>
  <si>
    <t>huntington_in</t>
  </si>
  <si>
    <t>huntington, in</t>
  </si>
  <si>
    <t>Huntington, IN</t>
  </si>
  <si>
    <t>lebanon_mo</t>
  </si>
  <si>
    <t>lebanon, mo</t>
  </si>
  <si>
    <t>Lebanon, MO</t>
  </si>
  <si>
    <t>valley_al</t>
  </si>
  <si>
    <t>Valley, AL</t>
  </si>
  <si>
    <t>canton_il</t>
  </si>
  <si>
    <t>canton, il</t>
  </si>
  <si>
    <t>Canton, IL</t>
  </si>
  <si>
    <t>okeechobee_fl</t>
  </si>
  <si>
    <t>okeechobee, fl</t>
  </si>
  <si>
    <t>Okeechobee, FL</t>
  </si>
  <si>
    <t>jackson_wy</t>
  </si>
  <si>
    <t>jackson, wy-id</t>
  </si>
  <si>
    <t>Jackson, WY</t>
  </si>
  <si>
    <t>Jackson, WY-ID</t>
  </si>
  <si>
    <t>effingham_il</t>
  </si>
  <si>
    <t>effingham, il</t>
  </si>
  <si>
    <t>Effingham, IL</t>
  </si>
  <si>
    <t>sulphur_springs_tx</t>
  </si>
  <si>
    <t>sulphur springs, tx</t>
  </si>
  <si>
    <t>Sulphur Springs, TX</t>
  </si>
  <si>
    <t>arkansas_city_ks</t>
  </si>
  <si>
    <t>arkansas city-winfield, ks</t>
  </si>
  <si>
    <t>Winfield, KS</t>
  </si>
  <si>
    <t>brenham_tx</t>
  </si>
  <si>
    <t>brenham, tx</t>
  </si>
  <si>
    <t>Brenham, TX</t>
  </si>
  <si>
    <t>vidalia_ga</t>
  </si>
  <si>
    <t>vidalia, ga</t>
  </si>
  <si>
    <t>Vidalia, GA</t>
  </si>
  <si>
    <t>taylorville_il</t>
  </si>
  <si>
    <t>taylorville, il</t>
  </si>
  <si>
    <t>Taylorville, IL</t>
  </si>
  <si>
    <t>coffeyville_ks</t>
  </si>
  <si>
    <t>Coffeyville, KS</t>
  </si>
  <si>
    <t>martin_tn</t>
  </si>
  <si>
    <t>martin, tn</t>
  </si>
  <si>
    <t>Martin, TN</t>
  </si>
  <si>
    <t>paris_tn</t>
  </si>
  <si>
    <t>paris, tn</t>
  </si>
  <si>
    <t>Paris, TN</t>
  </si>
  <si>
    <t>junction_city_ks</t>
  </si>
  <si>
    <t>Junction City, KS</t>
  </si>
  <si>
    <t>americus_ga</t>
  </si>
  <si>
    <t>americus, ga</t>
  </si>
  <si>
    <t>Americus, GA</t>
  </si>
  <si>
    <t>angola_in</t>
  </si>
  <si>
    <t>angola, in</t>
  </si>
  <si>
    <t>Angola, IN</t>
  </si>
  <si>
    <t>iron_mountain_mi</t>
  </si>
  <si>
    <t>iron mountain, mi-wi</t>
  </si>
  <si>
    <t>Iron Mountain, MI</t>
  </si>
  <si>
    <t>Iron Mountain, MI-WI</t>
  </si>
  <si>
    <t>cambridge_md</t>
  </si>
  <si>
    <t>cambridge, md</t>
  </si>
  <si>
    <t>Cambridge, MD</t>
  </si>
  <si>
    <t>deridder_la</t>
  </si>
  <si>
    <t>deridder, la</t>
  </si>
  <si>
    <t>DeRidder, LA</t>
  </si>
  <si>
    <t>troy_al</t>
  </si>
  <si>
    <t>troy, al</t>
  </si>
  <si>
    <t>Troy, AL</t>
  </si>
  <si>
    <t>brookhaven_ms</t>
  </si>
  <si>
    <t>brookhaven, ms</t>
  </si>
  <si>
    <t>Brookhaven, MS</t>
  </si>
  <si>
    <t>laurinburg_nc</t>
  </si>
  <si>
    <t>laurinburg, nc</t>
  </si>
  <si>
    <t>Laurinburg, NC</t>
  </si>
  <si>
    <t>seneca_falls_ny</t>
  </si>
  <si>
    <t>seneca falls, ny</t>
  </si>
  <si>
    <t>Seneca Falls, NY</t>
  </si>
  <si>
    <t>dixon_il</t>
  </si>
  <si>
    <t>dixon, il</t>
  </si>
  <si>
    <t>Dixon, IL</t>
  </si>
  <si>
    <t>emporia_ks</t>
  </si>
  <si>
    <t>emporia, ks</t>
  </si>
  <si>
    <t>Emporia, KS</t>
  </si>
  <si>
    <t>albert_lea_mn</t>
  </si>
  <si>
    <t>albert lea, mn</t>
  </si>
  <si>
    <t>Albert Lea, MN</t>
  </si>
  <si>
    <t>columbus_ne</t>
  </si>
  <si>
    <t>columbus, ne</t>
  </si>
  <si>
    <t>Columbus, NE</t>
  </si>
  <si>
    <t>peru_in</t>
  </si>
  <si>
    <t>peru, in</t>
  </si>
  <si>
    <t>Peru, IN</t>
  </si>
  <si>
    <t>sheridan_wy</t>
  </si>
  <si>
    <t>sheridan, wy</t>
  </si>
  <si>
    <t>Sheridan, WY</t>
  </si>
  <si>
    <t>juneau_ak</t>
  </si>
  <si>
    <t>juneau, ak</t>
  </si>
  <si>
    <t>Juneau, AK</t>
  </si>
  <si>
    <t>brookings_sd</t>
  </si>
  <si>
    <t>brookings, sd</t>
  </si>
  <si>
    <t>Brookings, SD</t>
  </si>
  <si>
    <t>breckenridge_co</t>
  </si>
  <si>
    <t>breckenridge, co</t>
  </si>
  <si>
    <t>Breckenridge, CO</t>
  </si>
  <si>
    <t>jackson_oh</t>
  </si>
  <si>
    <t>Jackson, OH</t>
  </si>
  <si>
    <t>madison_in</t>
  </si>
  <si>
    <t>madison, in</t>
  </si>
  <si>
    <t>Madison, IN</t>
  </si>
  <si>
    <t>alpena_mi</t>
  </si>
  <si>
    <t>alpena, mi</t>
  </si>
  <si>
    <t>Alpena, MI</t>
  </si>
  <si>
    <t>macomb_il</t>
  </si>
  <si>
    <t>macomb, il</t>
  </si>
  <si>
    <t>Macomb, IL</t>
  </si>
  <si>
    <t>malvern_ar</t>
  </si>
  <si>
    <t>malvern, ar</t>
  </si>
  <si>
    <t>Malvern, AR</t>
  </si>
  <si>
    <t>cleveland_ms</t>
  </si>
  <si>
    <t>cleveland, ms</t>
  </si>
  <si>
    <t>Cleveland, MS</t>
  </si>
  <si>
    <t>camden_ar</t>
  </si>
  <si>
    <t>camden, ar</t>
  </si>
  <si>
    <t>Camden, AR</t>
  </si>
  <si>
    <t>hastings_ne</t>
  </si>
  <si>
    <t>hastings, ne</t>
  </si>
  <si>
    <t>Hastings, NE</t>
  </si>
  <si>
    <t>dayton_tn</t>
  </si>
  <si>
    <t>Dayton, TN</t>
  </si>
  <si>
    <t>silver_city_nm</t>
  </si>
  <si>
    <t>silver city, nm</t>
  </si>
  <si>
    <t>Silver City, NM</t>
  </si>
  <si>
    <t>big_spring_tx</t>
  </si>
  <si>
    <t>big spring, tx</t>
  </si>
  <si>
    <t>Big Spring, TX</t>
  </si>
  <si>
    <t>wabash_in</t>
  </si>
  <si>
    <t>wabash, in</t>
  </si>
  <si>
    <t>Wabash, IN</t>
  </si>
  <si>
    <t>vernal_ut</t>
  </si>
  <si>
    <t>vernal, ut</t>
  </si>
  <si>
    <t>Vernal, UT</t>
  </si>
  <si>
    <t>kennett_mo</t>
  </si>
  <si>
    <t>kennett, mo</t>
  </si>
  <si>
    <t>Kennett, MO</t>
  </si>
  <si>
    <t>miami_ok</t>
  </si>
  <si>
    <t>miami, ok</t>
  </si>
  <si>
    <t>Miami, OK</t>
  </si>
  <si>
    <t>clewiston_fl</t>
  </si>
  <si>
    <t>clewiston, fl</t>
  </si>
  <si>
    <t>Clewiston, FL</t>
  </si>
  <si>
    <t>hays_ks</t>
  </si>
  <si>
    <t>hays, ks</t>
  </si>
  <si>
    <t>Hays, KS</t>
  </si>
  <si>
    <t>lewisburg_tn</t>
  </si>
  <si>
    <t>lewisburg, tn</t>
  </si>
  <si>
    <t>Lewisburg, TN</t>
  </si>
  <si>
    <t>decatur_in</t>
  </si>
  <si>
    <t>decatur, in</t>
  </si>
  <si>
    <t>Decatur, IN</t>
  </si>
  <si>
    <t>ludington_mi</t>
  </si>
  <si>
    <t>ludington, mi</t>
  </si>
  <si>
    <t>Ludington, MI</t>
  </si>
  <si>
    <t>watertown_sd</t>
  </si>
  <si>
    <t>watertown, sd</t>
  </si>
  <si>
    <t>Watertown, SD</t>
  </si>
  <si>
    <t>merrill_wi</t>
  </si>
  <si>
    <t>Merrill, WI</t>
  </si>
  <si>
    <t>mcpherson_ks</t>
  </si>
  <si>
    <t>mcpherson, ks</t>
  </si>
  <si>
    <t>McPherson, KS</t>
  </si>
  <si>
    <t>weatherford_ok</t>
  </si>
  <si>
    <t>weatherford, ok</t>
  </si>
  <si>
    <t>Weatherford, OK</t>
  </si>
  <si>
    <t>elkins_wv</t>
  </si>
  <si>
    <t>elkins, wv</t>
  </si>
  <si>
    <t>Elkins, WV</t>
  </si>
  <si>
    <t>washington_in</t>
  </si>
  <si>
    <t>washington, in</t>
  </si>
  <si>
    <t>Washington, IN</t>
  </si>
  <si>
    <t>frankfort_in</t>
  </si>
  <si>
    <t>frankfort, in</t>
  </si>
  <si>
    <t>Frankfort, IN</t>
  </si>
  <si>
    <t>safford_az</t>
  </si>
  <si>
    <t>safford, az</t>
  </si>
  <si>
    <t>Safford, AZ</t>
  </si>
  <si>
    <t>kirksville_mo</t>
  </si>
  <si>
    <t>kirksville, mo</t>
  </si>
  <si>
    <t>Kirksville, MO</t>
  </si>
  <si>
    <t>arcadia_fl</t>
  </si>
  <si>
    <t>arcadia, fl</t>
  </si>
  <si>
    <t>Arcadia, FL</t>
  </si>
  <si>
    <t>las_vegas_nm</t>
  </si>
  <si>
    <t>las vegas, nm</t>
  </si>
  <si>
    <t>Las Vegas, NM</t>
  </si>
  <si>
    <t>kingsville_tx</t>
  </si>
  <si>
    <t>kingsville, tx</t>
  </si>
  <si>
    <t>Kingsville, TX</t>
  </si>
  <si>
    <t>middlesborough_ky</t>
  </si>
  <si>
    <t>middlesborough, ky</t>
  </si>
  <si>
    <t>Middlesborough, KY</t>
  </si>
  <si>
    <t>dodge_city_ks</t>
  </si>
  <si>
    <t>dodge city, ks</t>
  </si>
  <si>
    <t>Dodge City, KS</t>
  </si>
  <si>
    <t>washington_court_house_oh</t>
  </si>
  <si>
    <t>washington court house, oh</t>
  </si>
  <si>
    <t>Washington Court House, OH</t>
  </si>
  <si>
    <t>van_wert_oh</t>
  </si>
  <si>
    <t>van wert, oh</t>
  </si>
  <si>
    <t>Van Wert, OH</t>
  </si>
  <si>
    <t>plainview_tx</t>
  </si>
  <si>
    <t>plainview, tx</t>
  </si>
  <si>
    <t>Plainview, TX</t>
  </si>
  <si>
    <t>fredericksburg_tx</t>
  </si>
  <si>
    <t>fredericksburg, tx</t>
  </si>
  <si>
    <t>Fredericksburg, TX</t>
  </si>
  <si>
    <t>hailey_id</t>
  </si>
  <si>
    <t>hailey, id</t>
  </si>
  <si>
    <t>Hailey, ID</t>
  </si>
  <si>
    <t>great_bend_ks</t>
  </si>
  <si>
    <t>great bend, ks</t>
  </si>
  <si>
    <t>Great Bend, KS</t>
  </si>
  <si>
    <t>spearfish_sd</t>
  </si>
  <si>
    <t>spearfish, sd</t>
  </si>
  <si>
    <t>Spearfish, SD</t>
  </si>
  <si>
    <t>mineral_wells_tx</t>
  </si>
  <si>
    <t>mineral wells, tx</t>
  </si>
  <si>
    <t>Mineral Wells, TX</t>
  </si>
  <si>
    <t>boone_ia</t>
  </si>
  <si>
    <t>Boone, IA</t>
  </si>
  <si>
    <t>lincoln_il</t>
  </si>
  <si>
    <t>lincoln, il</t>
  </si>
  <si>
    <t>Lincoln, IL</t>
  </si>
  <si>
    <t>mount_pleasant_tx</t>
  </si>
  <si>
    <t>mount pleasant, tx</t>
  </si>
  <si>
    <t>Mount Pleasant, TX</t>
  </si>
  <si>
    <t>la_grande_or</t>
  </si>
  <si>
    <t>la grande, or</t>
  </si>
  <si>
    <t>La Grande, OR</t>
  </si>
  <si>
    <t>new_ulm_mn</t>
  </si>
  <si>
    <t>new ulm, mn</t>
  </si>
  <si>
    <t>New Ulm, MN</t>
  </si>
  <si>
    <t>fort_morgan_co</t>
  </si>
  <si>
    <t>fort morgan, co</t>
  </si>
  <si>
    <t>Fort Morgan, CO</t>
  </si>
  <si>
    <t>brookings_or</t>
  </si>
  <si>
    <t>brookings, or</t>
  </si>
  <si>
    <t>Brookings, OR</t>
  </si>
  <si>
    <t>greensburg_in</t>
  </si>
  <si>
    <t>greensburg, in</t>
  </si>
  <si>
    <t>Greensburg, IN</t>
  </si>
  <si>
    <t>north_vernon_in</t>
  </si>
  <si>
    <t>North Vernon, IN</t>
  </si>
  <si>
    <t>jesup_ga</t>
  </si>
  <si>
    <t>jesup, ga</t>
  </si>
  <si>
    <t>Jesup, GA</t>
  </si>
  <si>
    <t>bastrop_la</t>
  </si>
  <si>
    <t>Bastrop, LA</t>
  </si>
  <si>
    <t>the_dalles_or</t>
  </si>
  <si>
    <t>the dalles, or</t>
  </si>
  <si>
    <t>The Dalles, OR</t>
  </si>
  <si>
    <t>thomaston_ga</t>
  </si>
  <si>
    <t>thomaston, ga</t>
  </si>
  <si>
    <t>Thomaston, GA</t>
  </si>
  <si>
    <t>steamboat_springs_co</t>
  </si>
  <si>
    <t>steamboat springs, co</t>
  </si>
  <si>
    <t>Steamboat Springs, CO</t>
  </si>
  <si>
    <t>marshall_mn</t>
  </si>
  <si>
    <t>marshall, mn</t>
  </si>
  <si>
    <t>Marshall, MN</t>
  </si>
  <si>
    <t>bainbridge_ga</t>
  </si>
  <si>
    <t>bainbridge, ga</t>
  </si>
  <si>
    <t>Bainbridge, GA</t>
  </si>
  <si>
    <t>altus_ok</t>
  </si>
  <si>
    <t>altus, ok</t>
  </si>
  <si>
    <t>Altus, OK</t>
  </si>
  <si>
    <t>campbellsville_ky</t>
  </si>
  <si>
    <t>campbellsville, ky</t>
  </si>
  <si>
    <t>Campbellsville, KY</t>
  </si>
  <si>
    <t>bennettsville_sc</t>
  </si>
  <si>
    <t>Bennettsville, SC</t>
  </si>
  <si>
    <t>ottawa_ks</t>
  </si>
  <si>
    <t>ottawa, ks</t>
  </si>
  <si>
    <t>Ottawa, KS</t>
  </si>
  <si>
    <t>mountain_home_id</t>
  </si>
  <si>
    <t>mountain home, id</t>
  </si>
  <si>
    <t>Mountain Home, ID</t>
  </si>
  <si>
    <t>toccoa_ga</t>
  </si>
  <si>
    <t>toccoa, ga</t>
  </si>
  <si>
    <t>Toccoa, GA</t>
  </si>
  <si>
    <t>mitchell_sd</t>
  </si>
  <si>
    <t>mitchell, sd</t>
  </si>
  <si>
    <t>Mitchell, SD</t>
  </si>
  <si>
    <t>crescent_city_ca</t>
  </si>
  <si>
    <t>crescent city, ca</t>
  </si>
  <si>
    <t>Crescent City, CA</t>
  </si>
  <si>
    <t>mexico_mo</t>
  </si>
  <si>
    <t>mexico, mo</t>
  </si>
  <si>
    <t>Mexico, MO</t>
  </si>
  <si>
    <t>lexington_ne</t>
  </si>
  <si>
    <t>lexington, ne</t>
  </si>
  <si>
    <t>Lexington, NE</t>
  </si>
  <si>
    <t>fallon_nv</t>
  </si>
  <si>
    <t>fallon, nv</t>
  </si>
  <si>
    <t>Fallon, NV</t>
  </si>
  <si>
    <t>wahpeton_nd</t>
  </si>
  <si>
    <t>wahpeton, nd-mn</t>
  </si>
  <si>
    <t>Wahpeton, ND</t>
  </si>
  <si>
    <t>Wahpeton, ND-MN</t>
  </si>
  <si>
    <t>beeville_tx</t>
  </si>
  <si>
    <t>beeville, tx</t>
  </si>
  <si>
    <t>Beeville, TX</t>
  </si>
  <si>
    <t>uvalde_tx</t>
  </si>
  <si>
    <t>uvalde, tx</t>
  </si>
  <si>
    <t>Uvalde, TX</t>
  </si>
  <si>
    <t>pierre_sd</t>
  </si>
  <si>
    <t>pierre, sd</t>
  </si>
  <si>
    <t>Pierre, SD</t>
  </si>
  <si>
    <t>deming_nm</t>
  </si>
  <si>
    <t>deming, nm</t>
  </si>
  <si>
    <t>Deming, NM</t>
  </si>
  <si>
    <t>susanville_ca</t>
  </si>
  <si>
    <t>susanville, ca</t>
  </si>
  <si>
    <t>Susanville, CA</t>
  </si>
  <si>
    <t>magnolia_ar</t>
  </si>
  <si>
    <t>magnolia, ar</t>
  </si>
  <si>
    <t>Magnolia, AR</t>
  </si>
  <si>
    <t>connersville_in</t>
  </si>
  <si>
    <t>connersville, in</t>
  </si>
  <si>
    <t>Connersville, IN</t>
  </si>
  <si>
    <t>jamestown_nd</t>
  </si>
  <si>
    <t>jamestown, nd</t>
  </si>
  <si>
    <t>Jamestown, ND</t>
  </si>
  <si>
    <t>beatrice_ne</t>
  </si>
  <si>
    <t>beatrice, ne</t>
  </si>
  <si>
    <t>Beatrice, NE</t>
  </si>
  <si>
    <t>moberly_mo</t>
  </si>
  <si>
    <t>moberly, mo</t>
  </si>
  <si>
    <t>Moberly, MO</t>
  </si>
  <si>
    <t>heber_ut</t>
  </si>
  <si>
    <t>heber, ut</t>
  </si>
  <si>
    <t>Heber, UT</t>
  </si>
  <si>
    <t>yankton_sd</t>
  </si>
  <si>
    <t>yankton, sd</t>
  </si>
  <si>
    <t>Yankton, SD</t>
  </si>
  <si>
    <t>summerville_ga</t>
  </si>
  <si>
    <t>summerville, ga</t>
  </si>
  <si>
    <t>Summerville, GA</t>
  </si>
  <si>
    <t>grants_nm</t>
  </si>
  <si>
    <t>Grants, NM</t>
  </si>
  <si>
    <t>forrest_city_ar</t>
  </si>
  <si>
    <t>forrest city, ar</t>
  </si>
  <si>
    <t>Forrest City, AR</t>
  </si>
  <si>
    <t>oskaloosa_ia</t>
  </si>
  <si>
    <t>oskaloosa, ia</t>
  </si>
  <si>
    <t>Oskaloosa, IA</t>
  </si>
  <si>
    <t>marshall_mo</t>
  </si>
  <si>
    <t>marshall, mo</t>
  </si>
  <si>
    <t>Marshall, MO</t>
  </si>
  <si>
    <t>elk_city_ok</t>
  </si>
  <si>
    <t>elk city, ok</t>
  </si>
  <si>
    <t>Elk City, OK</t>
  </si>
  <si>
    <t>clarksdale_ms</t>
  </si>
  <si>
    <t>clarksdale, ms</t>
  </si>
  <si>
    <t>Clarksdale, MS</t>
  </si>
  <si>
    <t>grenada_ms</t>
  </si>
  <si>
    <t>grenada, ms</t>
  </si>
  <si>
    <t>Grenada, MS</t>
  </si>
  <si>
    <t>cordele_ga</t>
  </si>
  <si>
    <t>cordele, ga</t>
  </si>
  <si>
    <t>Cordele, GA</t>
  </si>
  <si>
    <t>prineville_or</t>
  </si>
  <si>
    <t>Prineville, OR</t>
  </si>
  <si>
    <t>borger_tx</t>
  </si>
  <si>
    <t>borger, tx</t>
  </si>
  <si>
    <t>Borger, TX</t>
  </si>
  <si>
    <t>hood_river_or</t>
  </si>
  <si>
    <t>hood river, or</t>
  </si>
  <si>
    <t>Hood River, OR</t>
  </si>
  <si>
    <t>pampa_tx</t>
  </si>
  <si>
    <t>pampa, tx</t>
  </si>
  <si>
    <t>Pampa, TX</t>
  </si>
  <si>
    <t>arkadelphia_ar</t>
  </si>
  <si>
    <t>arkadelphia, ar</t>
  </si>
  <si>
    <t>Arkadelphia, AR</t>
  </si>
  <si>
    <t>levelland_tx</t>
  </si>
  <si>
    <t>Levelland, TX</t>
  </si>
  <si>
    <t>woodward_ok</t>
  </si>
  <si>
    <t>woodward, ok</t>
  </si>
  <si>
    <t>Woodward, OK</t>
  </si>
  <si>
    <t>parsons_ks</t>
  </si>
  <si>
    <t>Parsons, KS</t>
  </si>
  <si>
    <t>maryville_mo</t>
  </si>
  <si>
    <t>maryville, mo</t>
  </si>
  <si>
    <t>Maryville, MO</t>
  </si>
  <si>
    <t>indianola_ms</t>
  </si>
  <si>
    <t>Indianola, MS</t>
  </si>
  <si>
    <t>wauchula_fl</t>
  </si>
  <si>
    <t>Wauchula, FL</t>
  </si>
  <si>
    <t>port_lavaca_tx</t>
  </si>
  <si>
    <t>port lavaca, tx</t>
  </si>
  <si>
    <t>Port Lavaca, TX</t>
  </si>
  <si>
    <t>vineyard_haven_ma</t>
  </si>
  <si>
    <t>vineyard haven, ma</t>
  </si>
  <si>
    <t>Vineyard Haven, MA</t>
  </si>
  <si>
    <t>sterling_co</t>
  </si>
  <si>
    <t>sterling, co</t>
  </si>
  <si>
    <t>Sterling, CO</t>
  </si>
  <si>
    <t>worthington_mn</t>
  </si>
  <si>
    <t>worthington, mn</t>
  </si>
  <si>
    <t>Worthington, MN</t>
  </si>
  <si>
    <t>spirit_lake_ia</t>
  </si>
  <si>
    <t>spirit lake, ia</t>
  </si>
  <si>
    <t>Spirit Lake, IA</t>
  </si>
  <si>
    <t>evanston_wy</t>
  </si>
  <si>
    <t>Evanston, WY-UT</t>
  </si>
  <si>
    <t>Evanston, WY</t>
  </si>
  <si>
    <t>price_ut</t>
  </si>
  <si>
    <t>price, ut</t>
  </si>
  <si>
    <t>Price, UT</t>
  </si>
  <si>
    <t>guymon_ok</t>
  </si>
  <si>
    <t>guymon, ok</t>
  </si>
  <si>
    <t>Guymon, OK</t>
  </si>
  <si>
    <t>storm_lake_ia</t>
  </si>
  <si>
    <t>storm lake, ia</t>
  </si>
  <si>
    <t>Storm Lake, IA</t>
  </si>
  <si>
    <t>huron_sd</t>
  </si>
  <si>
    <t>huron, sd</t>
  </si>
  <si>
    <t>Huron, SD</t>
  </si>
  <si>
    <t>helena_ar</t>
  </si>
  <si>
    <t>Helena, AR</t>
  </si>
  <si>
    <t>Helena-West Helena, AR</t>
  </si>
  <si>
    <t>liberal_ks</t>
  </si>
  <si>
    <t>liberal, ks</t>
  </si>
  <si>
    <t>Liberal, KS</t>
  </si>
  <si>
    <t>los_alamos_nm</t>
  </si>
  <si>
    <t>los alamos, nm</t>
  </si>
  <si>
    <t>Los Alamos, NM</t>
  </si>
  <si>
    <t>spencer_ia</t>
  </si>
  <si>
    <t>spencer, ia</t>
  </si>
  <si>
    <t>Spencer, IA</t>
  </si>
  <si>
    <t>fairfield_ia</t>
  </si>
  <si>
    <t>Fairfield, IA</t>
  </si>
  <si>
    <t>dumas_tx</t>
  </si>
  <si>
    <t>dumas, tx</t>
  </si>
  <si>
    <t>Dumas, TX</t>
  </si>
  <si>
    <t>portales_nm</t>
  </si>
  <si>
    <t>Portales, NM</t>
  </si>
  <si>
    <t>winnemucca_nv</t>
  </si>
  <si>
    <t>winnemucca, nv</t>
  </si>
  <si>
    <t>Winnemucca, NV</t>
  </si>
  <si>
    <t>maysville_ky</t>
  </si>
  <si>
    <t>Maysville, KY</t>
  </si>
  <si>
    <t>fitzgerald_ga</t>
  </si>
  <si>
    <t>fitzgerald, ga</t>
  </si>
  <si>
    <t>Fitzgerald, GA</t>
  </si>
  <si>
    <t>andrews_tx</t>
  </si>
  <si>
    <t>andrews, tx</t>
  </si>
  <si>
    <t>Andrews, TX</t>
  </si>
  <si>
    <t>hereford_tx</t>
  </si>
  <si>
    <t>hereford, tx</t>
  </si>
  <si>
    <t>Hereford, TX</t>
  </si>
  <si>
    <t>snyder_tx</t>
  </si>
  <si>
    <t>snyder, tx</t>
  </si>
  <si>
    <t>Snyder, TX</t>
  </si>
  <si>
    <t>sweetwater_tx</t>
  </si>
  <si>
    <t>sweetwater, tx</t>
  </si>
  <si>
    <t>Sweetwater, TX</t>
  </si>
  <si>
    <t>atchison_ks</t>
  </si>
  <si>
    <t>atchison, ks</t>
  </si>
  <si>
    <t>Atchison, KS</t>
  </si>
  <si>
    <t>othello_wa</t>
  </si>
  <si>
    <t>othello, wa</t>
  </si>
  <si>
    <t>Othello, WA</t>
  </si>
  <si>
    <t>raymondville_tx</t>
  </si>
  <si>
    <t>raymondville, tx</t>
  </si>
  <si>
    <t>Raymondville, TX</t>
  </si>
  <si>
    <t>ketchikan_ak</t>
  </si>
  <si>
    <t>ketchikan, ak</t>
  </si>
  <si>
    <t>Ketchikan, AK</t>
  </si>
  <si>
    <t>vermillion_sd</t>
  </si>
  <si>
    <t>vermillion, sd</t>
  </si>
  <si>
    <t>Vermillion, SD</t>
  </si>
  <si>
    <t>vernon_tx</t>
  </si>
  <si>
    <t>vernon, tx</t>
  </si>
  <si>
    <t>Vernon, TX</t>
  </si>
  <si>
    <t>craig_co</t>
  </si>
  <si>
    <t>Craig, CO</t>
  </si>
  <si>
    <t>lamesa_tx</t>
  </si>
  <si>
    <t>Lamesa, TX</t>
  </si>
  <si>
    <t>zapata_tx</t>
  </si>
  <si>
    <t>zapata, tx</t>
  </si>
  <si>
    <t>Zapata, TX</t>
  </si>
  <si>
    <t>pecos_tx</t>
  </si>
  <si>
    <t>Town of Pecos, TX</t>
  </si>
  <si>
    <t>Pecos, TX</t>
  </si>
  <si>
    <t>stamford_ct</t>
  </si>
  <si>
    <t>Stamford, CT</t>
  </si>
  <si>
    <t>ventura_ca</t>
  </si>
  <si>
    <t>Ventura, CA</t>
  </si>
  <si>
    <t>fort_myers_fl</t>
  </si>
  <si>
    <t>Fort Myers, FL</t>
  </si>
  <si>
    <t>daytona_beach_fl</t>
  </si>
  <si>
    <t>Daytona Beach, FL</t>
  </si>
  <si>
    <t>melbourne_fl</t>
  </si>
  <si>
    <t>Melbourne, FL</t>
  </si>
  <si>
    <t>new_london_ct</t>
  </si>
  <si>
    <t>New London, CT</t>
  </si>
  <si>
    <t>vero_beach_fl</t>
  </si>
  <si>
    <t>Vero Beach, FL</t>
  </si>
  <si>
    <t>poughkeepsie_ny</t>
  </si>
  <si>
    <t>Kiryas Joel-Poughkeepsie-Newburgh, NY</t>
  </si>
  <si>
    <t>Poughkeepsie, NY</t>
  </si>
  <si>
    <t>Poughkeepsie-Newburgh-Middletown, NY</t>
  </si>
  <si>
    <t>aguadilla_pr</t>
  </si>
  <si>
    <t>Aguadilla, PR</t>
  </si>
  <si>
    <t>Aguadilla-Isabela, PR</t>
  </si>
  <si>
    <t>PR</t>
  </si>
  <si>
    <t>ponce_pr</t>
  </si>
  <si>
    <t>Ponce, PR</t>
  </si>
  <si>
    <t>arecibo_pr</t>
  </si>
  <si>
    <t>Arecibo, PR</t>
  </si>
  <si>
    <t>san_german_pr</t>
  </si>
  <si>
    <t>San Juan-Bayamon-Caguas, PR</t>
  </si>
  <si>
    <t>San Germán, PR</t>
  </si>
  <si>
    <t>mayaguez_pr</t>
  </si>
  <si>
    <t>Mayaguez, PR</t>
  </si>
  <si>
    <t>Mayagüez, PR</t>
  </si>
  <si>
    <t>yauco_pr</t>
  </si>
  <si>
    <t>Yauco, PR</t>
  </si>
  <si>
    <t>guayama_pr</t>
  </si>
  <si>
    <t>Guayama, PR</t>
  </si>
  <si>
    <t>fort_payne_al</t>
  </si>
  <si>
    <t>Fort Payne, AL</t>
  </si>
  <si>
    <t>jasper_al</t>
  </si>
  <si>
    <t>Jasper, AL</t>
  </si>
  <si>
    <t>granbury_tx</t>
  </si>
  <si>
    <t>Granbury, TX</t>
  </si>
  <si>
    <t>alexander_city_al</t>
  </si>
  <si>
    <t>Alexander City, AL</t>
  </si>
  <si>
    <t>minden_la</t>
  </si>
  <si>
    <t>Minden, LA</t>
  </si>
  <si>
    <t>coamo_pr</t>
  </si>
  <si>
    <t>Coamo, PR</t>
  </si>
  <si>
    <t>atmore_al</t>
  </si>
  <si>
    <t>Atmore, AL</t>
  </si>
  <si>
    <t>bonham_tx</t>
  </si>
  <si>
    <t>Bonham, TX</t>
  </si>
  <si>
    <t>pella_ia</t>
  </si>
  <si>
    <t>Pella, IA</t>
  </si>
  <si>
    <t>mount_gay_wv</t>
  </si>
  <si>
    <t>Mount Gay, WV</t>
  </si>
  <si>
    <t>Mount Gay-Shamrock, WV</t>
  </si>
  <si>
    <t>jennings_la</t>
  </si>
  <si>
    <t>Jennings, LA</t>
  </si>
  <si>
    <t>central_city_ky</t>
  </si>
  <si>
    <t>Central City, KY</t>
  </si>
  <si>
    <t>st_marys_pa</t>
  </si>
  <si>
    <t>St. Marys, PA</t>
  </si>
  <si>
    <t>hope_ar</t>
  </si>
  <si>
    <t>Hope, AR</t>
  </si>
  <si>
    <t>union_sc</t>
  </si>
  <si>
    <t>Union, SC</t>
  </si>
  <si>
    <t>coco_pr</t>
  </si>
  <si>
    <t>Coco, PR</t>
  </si>
  <si>
    <t>eufaula_ga</t>
  </si>
  <si>
    <t>Eufaula, AL-GA</t>
  </si>
  <si>
    <t>scottsburg_in</t>
  </si>
  <si>
    <t>Scottsburg, IN</t>
  </si>
  <si>
    <t>rockport_tx</t>
  </si>
  <si>
    <t>Rockport, TX</t>
  </si>
  <si>
    <t>santa_isabel_pr</t>
  </si>
  <si>
    <t>Santa Isabel, PR</t>
  </si>
  <si>
    <t>pearsall_tx</t>
  </si>
  <si>
    <t>Pearsall, TX</t>
  </si>
  <si>
    <t>carroll_ia</t>
  </si>
  <si>
    <t>Carroll, IA</t>
  </si>
  <si>
    <t>fairmont_mn</t>
  </si>
  <si>
    <t>Fairmont, MN</t>
  </si>
  <si>
    <t>ruidoso_nm</t>
  </si>
  <si>
    <t>Ruidoso, NM</t>
  </si>
  <si>
    <t>west_point_ms</t>
  </si>
  <si>
    <t>West Point, MS</t>
  </si>
  <si>
    <t>brownsville_tn</t>
  </si>
  <si>
    <t>Brownsville, TN</t>
  </si>
  <si>
    <t>jayuya_pr</t>
  </si>
  <si>
    <t>Jayuya, PR</t>
  </si>
  <si>
    <t>bluffton_in</t>
  </si>
  <si>
    <t>elgin_il</t>
  </si>
  <si>
    <t>coeur_d'alene_id</t>
  </si>
  <si>
    <t>fort_worth_tx</t>
  </si>
  <si>
    <t>warren_mi</t>
  </si>
  <si>
    <t>española_nm</t>
  </si>
  <si>
    <t>eufaula_al</t>
  </si>
  <si>
    <t>grand_rapids_mn</t>
  </si>
  <si>
    <t>Grand Rapids, MN</t>
  </si>
  <si>
    <t>huntington_ashland_wv_ky_oh</t>
  </si>
  <si>
    <t>anaheim_ca</t>
  </si>
  <si>
    <t>Anaheim, CA</t>
  </si>
  <si>
    <t>fort_lauderdale_fl</t>
  </si>
  <si>
    <t>Fort Lauderdale</t>
  </si>
  <si>
    <t>newark_nj</t>
  </si>
  <si>
    <t>Newark, NJ</t>
  </si>
  <si>
    <t>wilmington_de</t>
  </si>
  <si>
    <t>Wilmington, DE</t>
  </si>
  <si>
    <t>camden_nj</t>
  </si>
  <si>
    <t>oakland_ca</t>
  </si>
  <si>
    <t>tacoma_wa</t>
  </si>
  <si>
    <t>winfield_ks</t>
  </si>
  <si>
    <t>Arkansas City-Winfield, KS</t>
  </si>
  <si>
    <t>youngstown_warren_boardman_oh_pa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</si>
</sst>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mmmm\ 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3" fontId="2" fillId="0" borderId="0" xfId="0" applyNumberFormat="1" applyFont="1" applyAlignment="1"/>
    <xf numFmtId="10" fontId="2" fillId="0" borderId="0" xfId="0" applyNumberFormat="1" applyFont="1" applyAlignment="1"/>
    <xf numFmtId="0" fontId="3" fillId="0" borderId="0" xfId="0" applyFont="1" applyAlignment="1"/>
    <xf numFmtId="3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1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tabSelected="1" workbookViewId="0">
      <selection activeCell="I2" sqref="I2"/>
    </sheetView>
  </sheetViews>
  <sheetFormatPr defaultColWidth="12.6328125" defaultRowHeight="15.75" customHeight="1" x14ac:dyDescent="0.25"/>
  <cols>
    <col min="2" max="2" width="16.453125" customWidth="1"/>
    <col min="3" max="3" width="14.36328125" customWidth="1"/>
    <col min="7" max="7" width="12.08984375" customWidth="1"/>
    <col min="10" max="10" width="37.6328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15.75" customHeight="1" x14ac:dyDescent="0.25">
      <c r="A2" s="2" t="str">
        <f ca="1">IFERROR(__xludf.DUMMYFUNCTION("QUERY(KEYS!A:G,""SELECT A WHERE (F = """"state"""") AND NOT A LIKE """"%'%"""""")"),"alabama")</f>
        <v>alabama</v>
      </c>
      <c r="B2" s="3">
        <f t="array" aca="1" ref="B2" ca="1">INDEX(CENSUS_POPULATION_STATE!$A:$ZZ,MATCH("    Total population",CENSUS_POPULATION_STATE!$A:$A,0),MATCH(INDEX(KEYS!$A:$G,MATCH(A2,KEYS!$A:$A,0),3)&amp;"!!Estimate",CENSUS_POPULATION_STATE!$1:$1,0))</f>
        <v>5108468</v>
      </c>
      <c r="C2" s="2" t="str">
        <f t="shared" ref="C2:C53" ca="1" si="0">RANK(B2,$B$2:$B$53)&amp;MID("thstndrdth",MIN(9,2*RIGHT(RANK(B2,$B$2:$B$53))*(MOD(RANK(B2,$B$2:$B$53)-11,100)&gt;2)+1),2)</f>
        <v>24th</v>
      </c>
      <c r="D2" s="2" t="str">
        <f t="array" aca="1" ref="D2" ca="1">INDEX(KEYS!$A:$H,MATCH(A2,KEYS!$A:$A,0),8)&amp;" is "&amp;C2&amp;" in the nation in population among states, DC, and Puerto Rico."</f>
        <v>Alabama is 24th in the nation in population among states, DC, and Puerto Rico.</v>
      </c>
      <c r="E2" s="4">
        <f t="array" aca="1" ref="E2" ca="1">INDEX(CENSUS_MHI_STATE!$A:$ZZ,MATCH("    Households",CENSUS_MHI_STATE!$A:$A,0),MATCH(INDEX(KEYS!$A:$G,MATCH(A2,KEYS!$A:$A,0),3)&amp;"!!Median income (dollars)!!Estimate",CENSUS_MHI_STATE!$1:$1,0))</f>
        <v>62027</v>
      </c>
      <c r="F2" s="2" t="str">
        <f t="shared" ref="F2:F53" ca="1" si="1">RANK(E2,$E$2:$E$53)&amp;MID("thstndrdth",MIN(9,2*RIGHT(RANK(E2,$E$2:$E$53))*(MOD(RANK(E2,$E$2:$E$53)-11,100)&gt;2)+1),2)</f>
        <v>47th</v>
      </c>
      <c r="G2" s="2" t="str">
        <f t="array" aca="1" ref="G2" ca="1">INDEX(KEYS!$A:$H,MATCH(A2,KEYS!$A:$A,0),8)&amp;" is "&amp;IF(F2="1st","the highest",F2)&amp;" in the nation in median household income among states, DC, and Puerto Rico."</f>
        <v>Alabama is 47th in the nation in median household income among states, DC, and Puerto Rico.</v>
      </c>
      <c r="H2" s="4">
        <v>283000</v>
      </c>
      <c r="I2" s="2" t="str">
        <f>_xlfn.IFNA(RANK(H2,$H$2:$H$53)&amp;MID("thstndrdth",MIN(9,2*RIGHT(RANK(H2,$H$2:$H$53))*(MOD(RANK(H2,$H$2:$H$53)-11,100)&gt;2)+1),2),"")</f>
        <v>37th</v>
      </c>
      <c r="J2" s="2" t="str">
        <f t="array" aca="1" ref="J2" ca="1">INDEX(KEYS!$A:$H,MATCH(A2,KEYS!$A:$A,0),8)&amp;" has the "&amp;IF(I2="1st","single",I2)&amp;" highest median sale price on homes in the nation among states, DC, and Puerto Rico, according to Redfin data from "&amp;TEXT(INDEX(REDFIN_MEDIAN_SALE_PRICE!$2:$2,1,COUNTA(REDFIN_MEDIAN_SALE_PRICE!$2:$2)),"MMMM YYYY")&amp;"."</f>
        <v>Alabama has the 37th highest median sale price on homes in the nation among states, DC, and Puerto Rico, according to Redfin data from February 2025.</v>
      </c>
      <c r="K2" s="2">
        <f t="shared" ref="K2:K53" ca="1" si="2">ROUND(H2/E2,1)</f>
        <v>4.5999999999999996</v>
      </c>
      <c r="L2" s="2" t="str">
        <f ca="1">_xlfn.IFNA(RANK(K2,$K$2:$K$53,1)&amp;MID("thstndrdth",MIN(9,2*RIGHT(RANK(K2,$K$2:$K$53,1))*(MOD(RANK(K2,$K$2:$K$53,1)-11,100)&gt;2)+1),2),"")</f>
        <v>24th</v>
      </c>
      <c r="M2" s="2" t="str">
        <f t="array" aca="1" ref="M2" ca="1">INDEX(KEYS!$A:$H,MATCH(A2,KEYS!$A:$A,0),8)&amp;" has the "&amp;IF(L2="1st","single",L2)&amp;" lowest house affordability ratio in the nation among states, DC, and Puerto Rico, according to Redfin data from "&amp;TEXT(INDEX(REDFIN_MEDIAN_SALE_PRICE!$2:$2,1,COUNTA(REDFIN_MEDIAN_SALE_PRICE!$2:$2)),"MMMM YYYY")&amp;"."</f>
        <v>Alabama has the 24th lowest house affordability ratio in the nation among states, DC, and Puerto Rico, according to Redfin data from February 2025.</v>
      </c>
    </row>
    <row r="3" spans="1:14" ht="15.75" customHeight="1" x14ac:dyDescent="0.25">
      <c r="A3" s="2" t="str">
        <f ca="1">IFERROR(__xludf.DUMMYFUNCTION("""COMPUTED_VALUE"""),"alaska")</f>
        <v>alaska</v>
      </c>
      <c r="B3" s="3">
        <f t="array" aca="1" ref="B3" ca="1">INDEX(CENSUS_POPULATION_STATE!$A:$ZZ,MATCH("    Total population",CENSUS_POPULATION_STATE!$A:$A,0),MATCH(INDEX(KEYS!$A:$G,MATCH(A3,KEYS!$A:$A,0),3)&amp;"!!Estimate",CENSUS_POPULATION_STATE!$1:$1,0))</f>
        <v>733406</v>
      </c>
      <c r="C3" s="2" t="str">
        <f t="shared" ca="1" si="0"/>
        <v>49th</v>
      </c>
      <c r="D3" s="2" t="str">
        <f t="array" aca="1" ref="D3" ca="1">INDEX(KEYS!$A:$H,MATCH(A3,KEYS!$A:$A,0),8)&amp;" is "&amp;C3&amp;" in the nation in population among states, DC, and Puerto Rico."</f>
        <v>Alaska is 49th in the nation in population among states, DC, and Puerto Rico.</v>
      </c>
      <c r="E3" s="4">
        <f t="array" aca="1" ref="E3" ca="1">INDEX(CENSUS_MHI_STATE!$A:$ZZ,MATCH("    Households",CENSUS_MHI_STATE!$A:$A,0),MATCH(INDEX(KEYS!$A:$G,MATCH(A3,KEYS!$A:$A,0),3)&amp;"!!Median income (dollars)!!Estimate",CENSUS_MHI_STATE!$1:$1,0))</f>
        <v>89336</v>
      </c>
      <c r="F3" s="2" t="str">
        <f t="shared" ca="1" si="1"/>
        <v>13th</v>
      </c>
      <c r="G3" s="2" t="str">
        <f t="array" aca="1" ref="G3" ca="1">INDEX(KEYS!$A:$H,MATCH(A3,KEYS!$A:$A,0),8)&amp;" is "&amp;IF(F3="1st","the highest",F3)&amp;" in the nation in median household income among states, DC, and Puerto Rico."</f>
        <v>Alaska is 13th in the nation in median household income among states, DC, and Puerto Rico.</v>
      </c>
      <c r="H3" s="4">
        <v>385000</v>
      </c>
      <c r="I3" s="2" t="str">
        <f t="shared" ref="I3:I53" si="3">_xlfn.IFNA(RANK(H3,$H$2:$H$53)&amp;MID("thstndrdth",MIN(9,2*RIGHT(RANK(H3,$H$2:$H$53))*(MOD(RANK(H3,$H$2:$H$53)-11,100)&gt;2)+1),2),"")</f>
        <v>23rd</v>
      </c>
      <c r="J3" s="2" t="str">
        <f t="array" aca="1" ref="J3" ca="1">INDEX(KEYS!$A:$H,MATCH(A3,KEYS!$A:$A,0),8)&amp;" has the "&amp;IF(I3="1st","single",I3)&amp;" highest median sale price on homes in the nation among states, DC, and Puerto Rico, according to Redfin data from "&amp;TEXT(INDEX(REDFIN_MEDIAN_SALE_PRICE!$2:$2,1,COUNTA(REDFIN_MEDIAN_SALE_PRICE!$2:$2)),"MMMM YYYY")&amp;"."</f>
        <v>Alaska has the 23rd highest median sale price on homes in the nation among states, DC, and Puerto Rico, according to Redfin data from February 2025.</v>
      </c>
      <c r="K3" s="2">
        <f t="shared" ca="1" si="2"/>
        <v>4.3</v>
      </c>
      <c r="L3" s="2" t="str">
        <f t="shared" ref="L3:L53" ca="1" si="4">_xlfn.IFNA(RANK(K3,$K$2:$K$53,1)&amp;MID("thstndrdth",MIN(9,2*RIGHT(RANK(K3,$K$2:$K$53,1))*(MOD(RANK(K3,$K$2:$K$53,1)-11,100)&gt;2)+1),2),"")</f>
        <v>18th</v>
      </c>
      <c r="M3" s="2" t="str">
        <f t="array" aca="1" ref="M3" ca="1">INDEX(KEYS!$A:$H,MATCH(A3,KEYS!$A:$A,0),8)&amp;" has the "&amp;IF(L3="1st","single",L3)&amp;" lowest house affordability ratio in the nation among states, DC, and Puerto Rico, according to Redfin data from "&amp;TEXT(INDEX(REDFIN_MEDIAN_SALE_PRICE!$2:$2,1,COUNTA(REDFIN_MEDIAN_SALE_PRICE!$2:$2)),"MMMM YYYY")&amp;"."</f>
        <v>Alaska has the 18th lowest house affordability ratio in the nation among states, DC, and Puerto Rico, according to Redfin data from February 2025.</v>
      </c>
    </row>
    <row r="4" spans="1:14" ht="15.75" customHeight="1" x14ac:dyDescent="0.25">
      <c r="A4" s="2" t="str">
        <f ca="1">IFERROR(__xludf.DUMMYFUNCTION("""COMPUTED_VALUE"""),"arizona")</f>
        <v>arizona</v>
      </c>
      <c r="B4" s="3">
        <f t="array" aca="1" ref="B4" ca="1">INDEX(CENSUS_POPULATION_STATE!$A:$ZZ,MATCH("    Total population",CENSUS_POPULATION_STATE!$A:$A,0),MATCH(INDEX(KEYS!$A:$G,MATCH(A4,KEYS!$A:$A,0),3)&amp;"!!Estimate",CENSUS_POPULATION_STATE!$1:$1,0))</f>
        <v>7431344</v>
      </c>
      <c r="C4" s="2" t="str">
        <f t="shared" ca="1" si="0"/>
        <v>14th</v>
      </c>
      <c r="D4" s="2" t="str">
        <f t="array" aca="1" ref="D4" ca="1">INDEX(KEYS!$A:$H,MATCH(A4,KEYS!$A:$A,0),8)&amp;" is "&amp;C4&amp;" in the nation in population among states, DC, and Puerto Rico."</f>
        <v>Arizona is 14th in the nation in population among states, DC, and Puerto Rico.</v>
      </c>
      <c r="E4" s="4">
        <f t="array" aca="1" ref="E4" ca="1">INDEX(CENSUS_MHI_STATE!$A:$ZZ,MATCH("    Households",CENSUS_MHI_STATE!$A:$A,0),MATCH(INDEX(KEYS!$A:$G,MATCH(A4,KEYS!$A:$A,0),3)&amp;"!!Median income (dollars)!!Estimate",CENSUS_MHI_STATE!$1:$1,0))</f>
        <v>76872</v>
      </c>
      <c r="F4" s="2" t="str">
        <f t="shared" ca="1" si="1"/>
        <v>21st</v>
      </c>
      <c r="G4" s="2" t="str">
        <f t="array" aca="1" ref="G4" ca="1">INDEX(KEYS!$A:$H,MATCH(A4,KEYS!$A:$A,0),8)&amp;" is "&amp;IF(F4="1st","the highest",F4)&amp;" in the nation in median household income among states, DC, and Puerto Rico."</f>
        <v>Arizona is 21st in the nation in median household income among states, DC, and Puerto Rico.</v>
      </c>
      <c r="H4" s="4">
        <v>456000</v>
      </c>
      <c r="I4" s="2" t="str">
        <f t="shared" si="3"/>
        <v>17th</v>
      </c>
      <c r="J4" s="2" t="str">
        <f t="array" aca="1" ref="J4" ca="1">INDEX(KEYS!$A:$H,MATCH(A4,KEYS!$A:$A,0),8)&amp;" has the "&amp;IF(I4="1st","single",I4)&amp;" highest median sale price on homes in the nation among states, DC, and Puerto Rico, according to Redfin data from "&amp;TEXT(INDEX(REDFIN_MEDIAN_SALE_PRICE!$2:$2,1,COUNTA(REDFIN_MEDIAN_SALE_PRICE!$2:$2)),"MMMM YYYY")&amp;"."</f>
        <v>Arizona has the 17th highest median sale price on homes in the nation among states, DC, and Puerto Rico, according to Redfin data from February 2025.</v>
      </c>
      <c r="K4" s="2">
        <f t="shared" ca="1" si="2"/>
        <v>5.9</v>
      </c>
      <c r="L4" s="2" t="str">
        <f t="shared" ca="1" si="4"/>
        <v>40th</v>
      </c>
      <c r="M4" s="2" t="str">
        <f t="array" aca="1" ref="M4" ca="1">INDEX(KEYS!$A:$H,MATCH(A4,KEYS!$A:$A,0),8)&amp;" has the "&amp;IF(L4="1st","single",L4)&amp;" lowest house affordability ratio in the nation among states, DC, and Puerto Rico, according to Redfin data from "&amp;TEXT(INDEX(REDFIN_MEDIAN_SALE_PRICE!$2:$2,1,COUNTA(REDFIN_MEDIAN_SALE_PRICE!$2:$2)),"MMMM YYYY")&amp;"."</f>
        <v>Arizona has the 40th lowest house affordability ratio in the nation among states, DC, and Puerto Rico, according to Redfin data from February 2025.</v>
      </c>
    </row>
    <row r="5" spans="1:14" ht="15.75" customHeight="1" x14ac:dyDescent="0.25">
      <c r="A5" s="2" t="str">
        <f ca="1">IFERROR(__xludf.DUMMYFUNCTION("""COMPUTED_VALUE"""),"arkansas")</f>
        <v>arkansas</v>
      </c>
      <c r="B5" s="3">
        <f t="array" aca="1" ref="B5" ca="1">INDEX(CENSUS_POPULATION_STATE!$A:$ZZ,MATCH("    Total population",CENSUS_POPULATION_STATE!$A:$A,0),MATCH(INDEX(KEYS!$A:$G,MATCH(A5,KEYS!$A:$A,0),3)&amp;"!!Estimate",CENSUS_POPULATION_STATE!$1:$1,0))</f>
        <v>3067732</v>
      </c>
      <c r="C5" s="2" t="str">
        <f t="shared" ca="1" si="0"/>
        <v>34th</v>
      </c>
      <c r="D5" s="2" t="str">
        <f t="array" aca="1" ref="D5" ca="1">INDEX(KEYS!$A:$H,MATCH(A5,KEYS!$A:$A,0),8)&amp;" is "&amp;C5&amp;" in the nation in population among states, DC, and Puerto Rico."</f>
        <v>Arkansas is 34th in the nation in population among states, DC, and Puerto Rico.</v>
      </c>
      <c r="E5" s="4">
        <f t="array" aca="1" ref="E5" ca="1">INDEX(CENSUS_MHI_STATE!$A:$ZZ,MATCH("    Households",CENSUS_MHI_STATE!$A:$A,0),MATCH(INDEX(KEYS!$A:$G,MATCH(A5,KEYS!$A:$A,0),3)&amp;"!!Median income (dollars)!!Estimate",CENSUS_MHI_STATE!$1:$1,0))</f>
        <v>58773</v>
      </c>
      <c r="F5" s="2" t="str">
        <f t="shared" ca="1" si="1"/>
        <v>49th</v>
      </c>
      <c r="G5" s="2" t="str">
        <f t="array" aca="1" ref="G5" ca="1">INDEX(KEYS!$A:$H,MATCH(A5,KEYS!$A:$A,0),8)&amp;" is "&amp;IF(F5="1st","the highest",F5)&amp;" in the nation in median household income among states, DC, and Puerto Rico."</f>
        <v>Arkansas is 49th in the nation in median household income among states, DC, and Puerto Rico.</v>
      </c>
      <c r="H5" s="4">
        <v>255000</v>
      </c>
      <c r="I5" s="2" t="str">
        <f t="shared" si="3"/>
        <v>43rd</v>
      </c>
      <c r="J5" s="2" t="str">
        <f t="array" aca="1" ref="J5" ca="1">INDEX(KEYS!$A:$H,MATCH(A5,KEYS!$A:$A,0),8)&amp;" has the "&amp;IF(I5="1st","single",I5)&amp;" highest median sale price on homes in the nation among states, DC, and Puerto Rico, according to Redfin data from "&amp;TEXT(INDEX(REDFIN_MEDIAN_SALE_PRICE!$2:$2,1,COUNTA(REDFIN_MEDIAN_SALE_PRICE!$2:$2)),"MMMM YYYY")&amp;"."</f>
        <v>Arkansas has the 43rd highest median sale price on homes in the nation among states, DC, and Puerto Rico, according to Redfin data from February 2025.</v>
      </c>
      <c r="K5" s="2">
        <f t="shared" ca="1" si="2"/>
        <v>4.3</v>
      </c>
      <c r="L5" s="2" t="str">
        <f t="shared" ca="1" si="4"/>
        <v>18th</v>
      </c>
      <c r="M5" s="2" t="str">
        <f t="array" aca="1" ref="M5" ca="1">INDEX(KEYS!$A:$H,MATCH(A5,KEYS!$A:$A,0),8)&amp;" has the "&amp;IF(L5="1st","single",L5)&amp;" lowest house affordability ratio in the nation among states, DC, and Puerto Rico, according to Redfin data from "&amp;TEXT(INDEX(REDFIN_MEDIAN_SALE_PRICE!$2:$2,1,COUNTA(REDFIN_MEDIAN_SALE_PRICE!$2:$2)),"MMMM YYYY")&amp;"."</f>
        <v>Arkansas has the 18th lowest house affordability ratio in the nation among states, DC, and Puerto Rico, according to Redfin data from February 2025.</v>
      </c>
    </row>
    <row r="6" spans="1:14" ht="15.75" customHeight="1" x14ac:dyDescent="0.25">
      <c r="A6" s="2" t="str">
        <f ca="1">IFERROR(__xludf.DUMMYFUNCTION("""COMPUTED_VALUE"""),"california")</f>
        <v>california</v>
      </c>
      <c r="B6" s="3">
        <f t="array" aca="1" ref="B6" ca="1">INDEX(CENSUS_POPULATION_STATE!$A:$ZZ,MATCH("    Total population",CENSUS_POPULATION_STATE!$A:$A,0),MATCH(INDEX(KEYS!$A:$G,MATCH(A6,KEYS!$A:$A,0),3)&amp;"!!Estimate",CENSUS_POPULATION_STATE!$1:$1,0))</f>
        <v>38965193</v>
      </c>
      <c r="C6" s="2" t="str">
        <f t="shared" ca="1" si="0"/>
        <v>1st</v>
      </c>
      <c r="D6" s="2" t="str">
        <f t="array" aca="1" ref="D6" ca="1">INDEX(KEYS!$A:$H,MATCH(A6,KEYS!$A:$A,0),8)&amp;" is "&amp;C6&amp;" in the nation in population among states, DC, and Puerto Rico."</f>
        <v>California is 1st in the nation in population among states, DC, and Puerto Rico.</v>
      </c>
      <c r="E6" s="4">
        <f t="array" aca="1" ref="E6" ca="1">INDEX(CENSUS_MHI_STATE!$A:$ZZ,MATCH("    Households",CENSUS_MHI_STATE!$A:$A,0),MATCH(INDEX(KEYS!$A:$G,MATCH(A6,KEYS!$A:$A,0),3)&amp;"!!Median income (dollars)!!Estimate",CENSUS_MHI_STATE!$1:$1,0))</f>
        <v>96334</v>
      </c>
      <c r="F6" s="2" t="str">
        <f t="shared" ca="1" si="1"/>
        <v>6th</v>
      </c>
      <c r="G6" s="2" t="str">
        <f t="array" aca="1" ref="G6" ca="1">INDEX(KEYS!$A:$H,MATCH(A6,KEYS!$A:$A,0),8)&amp;" is "&amp;IF(F6="1st","the highest",F6)&amp;" in the nation in median household income among states, DC, and Puerto Rico."</f>
        <v>California is 6th in the nation in median household income among states, DC, and Puerto Rico.</v>
      </c>
      <c r="H6" s="4">
        <v>833000</v>
      </c>
      <c r="I6" s="2" t="str">
        <f t="shared" si="3"/>
        <v>1st</v>
      </c>
      <c r="J6" s="2" t="str">
        <f t="array" aca="1" ref="J6" ca="1">INDEX(KEYS!$A:$H,MATCH(A6,KEYS!$A:$A,0),8)&amp;" has the "&amp;IF(I6="1st","single",I6)&amp;" highest median sale price on homes in the nation among states, DC, and Puerto Rico, according to Redfin data from "&amp;TEXT(INDEX(REDFIN_MEDIAN_SALE_PRICE!$2:$2,1,COUNTA(REDFIN_MEDIAN_SALE_PRICE!$2:$2)),"MMMM YYYY")&amp;"."</f>
        <v>California has the single highest median sale price on homes in the nation among states, DC, and Puerto Rico, according to Redfin data from February 2025.</v>
      </c>
      <c r="K6" s="2">
        <f t="shared" ca="1" si="2"/>
        <v>8.6</v>
      </c>
      <c r="L6" s="2" t="str">
        <f t="shared" ca="1" si="4"/>
        <v>52nd</v>
      </c>
      <c r="M6" s="2" t="str">
        <f t="array" aca="1" ref="M6" ca="1">INDEX(KEYS!$A:$H,MATCH(A6,KEYS!$A:$A,0),8)&amp;" has the "&amp;IF(L6="1st","single",L6)&amp;" lowest house affordability ratio in the nation among states, DC, and Puerto Rico, according to Redfin data from "&amp;TEXT(INDEX(REDFIN_MEDIAN_SALE_PRICE!$2:$2,1,COUNTA(REDFIN_MEDIAN_SALE_PRICE!$2:$2)),"MMMM YYYY")&amp;"."</f>
        <v>California has the 52nd lowest house affordability ratio in the nation among states, DC, and Puerto Rico, according to Redfin data from February 2025.</v>
      </c>
    </row>
    <row r="7" spans="1:14" ht="15.75" customHeight="1" x14ac:dyDescent="0.25">
      <c r="A7" s="2" t="str">
        <f ca="1">IFERROR(__xludf.DUMMYFUNCTION("""COMPUTED_VALUE"""),"colorado")</f>
        <v>colorado</v>
      </c>
      <c r="B7" s="3">
        <f t="array" aca="1" ref="B7" ca="1">INDEX(CENSUS_POPULATION_STATE!$A:$ZZ,MATCH("    Total population",CENSUS_POPULATION_STATE!$A:$A,0),MATCH(INDEX(KEYS!$A:$G,MATCH(A7,KEYS!$A:$A,0),3)&amp;"!!Estimate",CENSUS_POPULATION_STATE!$1:$1,0))</f>
        <v>5877610</v>
      </c>
      <c r="C7" s="2" t="str">
        <f t="shared" ca="1" si="0"/>
        <v>21st</v>
      </c>
      <c r="D7" s="2" t="str">
        <f t="array" aca="1" ref="D7" ca="1">INDEX(KEYS!$A:$H,MATCH(A7,KEYS!$A:$A,0),8)&amp;" is "&amp;C7&amp;" in the nation in population among states, DC, and Puerto Rico."</f>
        <v>Colorado is 21st in the nation in population among states, DC, and Puerto Rico.</v>
      </c>
      <c r="E7" s="4">
        <f t="array" aca="1" ref="E7" ca="1">INDEX(CENSUS_MHI_STATE!$A:$ZZ,MATCH("    Households",CENSUS_MHI_STATE!$A:$A,0),MATCH(INDEX(KEYS!$A:$G,MATCH(A7,KEYS!$A:$A,0),3)&amp;"!!Median income (dollars)!!Estimate",CENSUS_MHI_STATE!$1:$1,0))</f>
        <v>92470</v>
      </c>
      <c r="F7" s="2" t="str">
        <f t="shared" ca="1" si="1"/>
        <v>10th</v>
      </c>
      <c r="G7" s="2" t="str">
        <f t="array" aca="1" ref="G7" ca="1">INDEX(KEYS!$A:$H,MATCH(A7,KEYS!$A:$A,0),8)&amp;" is "&amp;IF(F7="1st","the highest",F7)&amp;" in the nation in median household income among states, DC, and Puerto Rico."</f>
        <v>Colorado is 10th in the nation in median household income among states, DC, and Puerto Rico.</v>
      </c>
      <c r="H7" s="4">
        <v>583000</v>
      </c>
      <c r="I7" s="2" t="str">
        <f t="shared" si="3"/>
        <v>5th</v>
      </c>
      <c r="J7" s="2" t="str">
        <f t="array" aca="1" ref="J7" ca="1">INDEX(KEYS!$A:$H,MATCH(A7,KEYS!$A:$A,0),8)&amp;" has the "&amp;IF(I7="1st","single",I7)&amp;" highest median sale price on homes in the nation among states, DC, and Puerto Rico, according to Redfin data from "&amp;TEXT(INDEX(REDFIN_MEDIAN_SALE_PRICE!$2:$2,1,COUNTA(REDFIN_MEDIAN_SALE_PRICE!$2:$2)),"MMMM YYYY")&amp;"."</f>
        <v>Colorado has the 5th highest median sale price on homes in the nation among states, DC, and Puerto Rico, according to Redfin data from February 2025.</v>
      </c>
      <c r="K7" s="2">
        <f t="shared" ca="1" si="2"/>
        <v>6.3</v>
      </c>
      <c r="L7" s="2" t="str">
        <f t="shared" ca="1" si="4"/>
        <v>44th</v>
      </c>
      <c r="M7" s="2" t="str">
        <f t="array" aca="1" ref="M7" ca="1">INDEX(KEYS!$A:$H,MATCH(A7,KEYS!$A:$A,0),8)&amp;" has the "&amp;IF(L7="1st","single",L7)&amp;" lowest house affordability ratio in the nation among states, DC, and Puerto Rico, according to Redfin data from "&amp;TEXT(INDEX(REDFIN_MEDIAN_SALE_PRICE!$2:$2,1,COUNTA(REDFIN_MEDIAN_SALE_PRICE!$2:$2)),"MMMM YYYY")&amp;"."</f>
        <v>Colorado has the 44th lowest house affordability ratio in the nation among states, DC, and Puerto Rico, according to Redfin data from February 2025.</v>
      </c>
    </row>
    <row r="8" spans="1:14" ht="15.75" customHeight="1" x14ac:dyDescent="0.25">
      <c r="A8" s="2" t="str">
        <f ca="1">IFERROR(__xludf.DUMMYFUNCTION("""COMPUTED_VALUE"""),"connecticut")</f>
        <v>connecticut</v>
      </c>
      <c r="B8" s="3">
        <f t="array" aca="1" ref="B8" ca="1">INDEX(CENSUS_POPULATION_STATE!$A:$ZZ,MATCH("    Total population",CENSUS_POPULATION_STATE!$A:$A,0),MATCH(INDEX(KEYS!$A:$G,MATCH(A8,KEYS!$A:$A,0),3)&amp;"!!Estimate",CENSUS_POPULATION_STATE!$1:$1,0))</f>
        <v>3617176</v>
      </c>
      <c r="C8" s="2" t="str">
        <f t="shared" ca="1" si="0"/>
        <v>29th</v>
      </c>
      <c r="D8" s="2" t="str">
        <f t="array" aca="1" ref="D8" ca="1">INDEX(KEYS!$A:$H,MATCH(A8,KEYS!$A:$A,0),8)&amp;" is "&amp;C8&amp;" in the nation in population among states, DC, and Puerto Rico."</f>
        <v>Connecticut is 29th in the nation in population among states, DC, and Puerto Rico.</v>
      </c>
      <c r="E8" s="4">
        <f t="array" aca="1" ref="E8" ca="1">INDEX(CENSUS_MHI_STATE!$A:$ZZ,MATCH("    Households",CENSUS_MHI_STATE!$A:$A,0),MATCH(INDEX(KEYS!$A:$G,MATCH(A8,KEYS!$A:$A,0),3)&amp;"!!Median income (dollars)!!Estimate",CENSUS_MHI_STATE!$1:$1,0))</f>
        <v>93760</v>
      </c>
      <c r="F8" s="2" t="str">
        <f t="shared" ca="1" si="1"/>
        <v>9th</v>
      </c>
      <c r="G8" s="2" t="str">
        <f t="array" aca="1" ref="G8" ca="1">INDEX(KEYS!$A:$H,MATCH(A8,KEYS!$A:$A,0),8)&amp;" is "&amp;IF(F8="1st","the highest",F8)&amp;" in the nation in median household income among states, DC, and Puerto Rico."</f>
        <v>Connecticut is 9th in the nation in median household income among states, DC, and Puerto Rico.</v>
      </c>
      <c r="H8" s="4">
        <v>416000</v>
      </c>
      <c r="I8" s="2" t="str">
        <f t="shared" si="3"/>
        <v>19th</v>
      </c>
      <c r="J8" s="2" t="str">
        <f t="array" aca="1" ref="J8" ca="1">INDEX(KEYS!$A:$H,MATCH(A8,KEYS!$A:$A,0),8)&amp;" has the "&amp;IF(I8="1st","single",I8)&amp;" highest median sale price on homes in the nation among states, DC, and Puerto Rico, according to Redfin data from "&amp;TEXT(INDEX(REDFIN_MEDIAN_SALE_PRICE!$2:$2,1,COUNTA(REDFIN_MEDIAN_SALE_PRICE!$2:$2)),"MMMM YYYY")&amp;"."</f>
        <v>Connecticut has the 19th highest median sale price on homes in the nation among states, DC, and Puerto Rico, according to Redfin data from February 2025.</v>
      </c>
      <c r="K8" s="2">
        <f t="shared" ca="1" si="2"/>
        <v>4.4000000000000004</v>
      </c>
      <c r="L8" s="2" t="str">
        <f t="shared" ca="1" si="4"/>
        <v>21st</v>
      </c>
      <c r="M8" s="2" t="str">
        <f t="array" aca="1" ref="M8" ca="1">INDEX(KEYS!$A:$H,MATCH(A8,KEYS!$A:$A,0),8)&amp;" has the "&amp;IF(L8="1st","single",L8)&amp;" lowest house affordability ratio in the nation among states, DC, and Puerto Rico, according to Redfin data from "&amp;TEXT(INDEX(REDFIN_MEDIAN_SALE_PRICE!$2:$2,1,COUNTA(REDFIN_MEDIAN_SALE_PRICE!$2:$2)),"MMMM YYYY")&amp;"."</f>
        <v>Connecticut has the 21st lowest house affordability ratio in the nation among states, DC, and Puerto Rico, according to Redfin data from February 2025.</v>
      </c>
    </row>
    <row r="9" spans="1:14" ht="15.75" customHeight="1" x14ac:dyDescent="0.25">
      <c r="A9" s="2" t="str">
        <f ca="1">IFERROR(__xludf.DUMMYFUNCTION("""COMPUTED_VALUE"""),"delaware")</f>
        <v>delaware</v>
      </c>
      <c r="B9" s="3">
        <f t="array" aca="1" ref="B9" ca="1">INDEX(CENSUS_POPULATION_STATE!$A:$ZZ,MATCH("    Total population",CENSUS_POPULATION_STATE!$A:$A,0),MATCH(INDEX(KEYS!$A:$G,MATCH(A9,KEYS!$A:$A,0),3)&amp;"!!Estimate",CENSUS_POPULATION_STATE!$1:$1,0))</f>
        <v>1031890</v>
      </c>
      <c r="C9" s="2" t="str">
        <f t="shared" ca="1" si="0"/>
        <v>46th</v>
      </c>
      <c r="D9" s="2" t="str">
        <f t="array" aca="1" ref="D9" ca="1">INDEX(KEYS!$A:$H,MATCH(A9,KEYS!$A:$A,0),8)&amp;" is "&amp;C9&amp;" in the nation in population among states, DC, and Puerto Rico."</f>
        <v>Delaware is 46th in the nation in population among states, DC, and Puerto Rico.</v>
      </c>
      <c r="E9" s="4">
        <f t="array" aca="1" ref="E9" ca="1">INDEX(CENSUS_MHI_STATE!$A:$ZZ,MATCH("    Households",CENSUS_MHI_STATE!$A:$A,0),MATCH(INDEX(KEYS!$A:$G,MATCH(A9,KEYS!$A:$A,0),3)&amp;"!!Median income (dollars)!!Estimate",CENSUS_MHI_STATE!$1:$1,0))</f>
        <v>82855</v>
      </c>
      <c r="F9" s="2" t="str">
        <f t="shared" ca="1" si="1"/>
        <v>17th</v>
      </c>
      <c r="G9" s="2" t="str">
        <f t="array" aca="1" ref="G9" ca="1">INDEX(KEYS!$A:$H,MATCH(A9,KEYS!$A:$A,0),8)&amp;" is "&amp;IF(F9="1st","the highest",F9)&amp;" in the nation in median household income among states, DC, and Puerto Rico."</f>
        <v>Delaware is 17th in the nation in median household income among states, DC, and Puerto Rico.</v>
      </c>
      <c r="H9" s="4">
        <v>352000</v>
      </c>
      <c r="I9" s="2" t="str">
        <f t="shared" si="3"/>
        <v>31st</v>
      </c>
      <c r="J9" s="2" t="str">
        <f t="array" aca="1" ref="J9" ca="1">INDEX(KEYS!$A:$H,MATCH(A9,KEYS!$A:$A,0),8)&amp;" has the "&amp;IF(I9="1st","single",I9)&amp;" highest median sale price on homes in the nation among states, DC, and Puerto Rico, according to Redfin data from "&amp;TEXT(INDEX(REDFIN_MEDIAN_SALE_PRICE!$2:$2,1,COUNTA(REDFIN_MEDIAN_SALE_PRICE!$2:$2)),"MMMM YYYY")&amp;"."</f>
        <v>Delaware has the 31st highest median sale price on homes in the nation among states, DC, and Puerto Rico, according to Redfin data from February 2025.</v>
      </c>
      <c r="K9" s="2">
        <f t="shared" ca="1" si="2"/>
        <v>4.2</v>
      </c>
      <c r="L9" s="2" t="str">
        <f t="shared" ca="1" si="4"/>
        <v>16th</v>
      </c>
      <c r="M9" s="2" t="str">
        <f t="array" aca="1" ref="M9" ca="1">INDEX(KEYS!$A:$H,MATCH(A9,KEYS!$A:$A,0),8)&amp;" has the "&amp;IF(L9="1st","single",L9)&amp;" lowest house affordability ratio in the nation among states, DC, and Puerto Rico, according to Redfin data from "&amp;TEXT(INDEX(REDFIN_MEDIAN_SALE_PRICE!$2:$2,1,COUNTA(REDFIN_MEDIAN_SALE_PRICE!$2:$2)),"MMMM YYYY")&amp;"."</f>
        <v>Delaware has the 16th lowest house affordability ratio in the nation among states, DC, and Puerto Rico, according to Redfin data from February 2025.</v>
      </c>
    </row>
    <row r="10" spans="1:14" ht="15.75" customHeight="1" x14ac:dyDescent="0.25">
      <c r="A10" s="2" t="str">
        <f ca="1">IFERROR(__xludf.DUMMYFUNCTION("""COMPUTED_VALUE"""),"florida")</f>
        <v>florida</v>
      </c>
      <c r="B10" s="3">
        <f t="array" aca="1" ref="B10" ca="1">INDEX(CENSUS_POPULATION_STATE!$A:$ZZ,MATCH("    Total population",CENSUS_POPULATION_STATE!$A:$A,0),MATCH(INDEX(KEYS!$A:$G,MATCH(A10,KEYS!$A:$A,0),3)&amp;"!!Estimate",CENSUS_POPULATION_STATE!$1:$1,0))</f>
        <v>22610726</v>
      </c>
      <c r="C10" s="2" t="str">
        <f t="shared" ca="1" si="0"/>
        <v>3rd</v>
      </c>
      <c r="D10" s="2" t="str">
        <f t="array" aca="1" ref="D10" ca="1">INDEX(KEYS!$A:$H,MATCH(A10,KEYS!$A:$A,0),8)&amp;" is "&amp;C10&amp;" in the nation in population among states, DC, and Puerto Rico."</f>
        <v>Florida is 3rd in the nation in population among states, DC, and Puerto Rico.</v>
      </c>
      <c r="E10" s="4">
        <f t="array" aca="1" ref="E10" ca="1">INDEX(CENSUS_MHI_STATE!$A:$ZZ,MATCH("    Households",CENSUS_MHI_STATE!$A:$A,0),MATCH(INDEX(KEYS!$A:$G,MATCH(A10,KEYS!$A:$A,0),3)&amp;"!!Median income (dollars)!!Estimate",CENSUS_MHI_STATE!$1:$1,0))</f>
        <v>71711</v>
      </c>
      <c r="F10" s="2" t="str">
        <f t="shared" ca="1" si="1"/>
        <v>35th</v>
      </c>
      <c r="G10" s="2" t="str">
        <f t="array" aca="1" ref="G10" ca="1">INDEX(KEYS!$A:$H,MATCH(A10,KEYS!$A:$A,0),8)&amp;" is "&amp;IF(F10="1st","the highest",F10)&amp;" in the nation in median household income among states, DC, and Puerto Rico."</f>
        <v>Florida is 35th in the nation in median household income among states, DC, and Puerto Rico.</v>
      </c>
      <c r="H10" s="4">
        <v>411000</v>
      </c>
      <c r="I10" s="2" t="str">
        <f t="shared" si="3"/>
        <v>21st</v>
      </c>
      <c r="J10" s="2" t="str">
        <f t="array" aca="1" ref="J10" ca="1">INDEX(KEYS!$A:$H,MATCH(A10,KEYS!$A:$A,0),8)&amp;" has the "&amp;IF(I10="1st","single",I10)&amp;" highest median sale price on homes in the nation among states, DC, and Puerto Rico, according to Redfin data from "&amp;TEXT(INDEX(REDFIN_MEDIAN_SALE_PRICE!$2:$2,1,COUNTA(REDFIN_MEDIAN_SALE_PRICE!$2:$2)),"MMMM YYYY")&amp;"."</f>
        <v>Florida has the 21st highest median sale price on homes in the nation among states, DC, and Puerto Rico, according to Redfin data from February 2025.</v>
      </c>
      <c r="K10" s="2">
        <f t="shared" ca="1" si="2"/>
        <v>5.7</v>
      </c>
      <c r="L10" s="2" t="str">
        <f t="shared" ca="1" si="4"/>
        <v>35th</v>
      </c>
      <c r="M10" s="2" t="str">
        <f t="array" aca="1" ref="M10" ca="1">INDEX(KEYS!$A:$H,MATCH(A10,KEYS!$A:$A,0),8)&amp;" has the "&amp;IF(L10="1st","single",L10)&amp;" lowest house affordability ratio in the nation among states, DC, and Puerto Rico, according to Redfin data from "&amp;TEXT(INDEX(REDFIN_MEDIAN_SALE_PRICE!$2:$2,1,COUNTA(REDFIN_MEDIAN_SALE_PRICE!$2:$2)),"MMMM YYYY")&amp;"."</f>
        <v>Florida has the 35th lowest house affordability ratio in the nation among states, DC, and Puerto Rico, according to Redfin data from February 2025.</v>
      </c>
    </row>
    <row r="11" spans="1:14" ht="15.75" customHeight="1" x14ac:dyDescent="0.25">
      <c r="A11" s="2" t="str">
        <f ca="1">IFERROR(__xludf.DUMMYFUNCTION("""COMPUTED_VALUE"""),"georgia")</f>
        <v>georgia</v>
      </c>
      <c r="B11" s="3">
        <f t="array" aca="1" ref="B11" ca="1">INDEX(CENSUS_POPULATION_STATE!$A:$ZZ,MATCH("    Total population",CENSUS_POPULATION_STATE!$A:$A,0),MATCH(INDEX(KEYS!$A:$G,MATCH(A11,KEYS!$A:$A,0),3)&amp;"!!Estimate",CENSUS_POPULATION_STATE!$1:$1,0))</f>
        <v>11029227</v>
      </c>
      <c r="C11" s="2" t="str">
        <f t="shared" ca="1" si="0"/>
        <v>8th</v>
      </c>
      <c r="D11" s="2" t="str">
        <f t="array" aca="1" ref="D11" ca="1">INDEX(KEYS!$A:$H,MATCH(A11,KEYS!$A:$A,0),8)&amp;" is "&amp;C11&amp;" in the nation in population among states, DC, and Puerto Rico."</f>
        <v>Georgia is 8th in the nation in population among states, DC, and Puerto Rico.</v>
      </c>
      <c r="E11" s="4">
        <f t="array" aca="1" ref="E11" ca="1">INDEX(CENSUS_MHI_STATE!$A:$ZZ,MATCH("    Households",CENSUS_MHI_STATE!$A:$A,0),MATCH(INDEX(KEYS!$A:$G,MATCH(A11,KEYS!$A:$A,0),3)&amp;"!!Median income (dollars)!!Estimate",CENSUS_MHI_STATE!$1:$1,0))</f>
        <v>74664</v>
      </c>
      <c r="F11" s="2" t="str">
        <f t="shared" ca="1" si="1"/>
        <v>29th</v>
      </c>
      <c r="G11" s="2" t="str">
        <f t="array" aca="1" ref="G11" ca="1">INDEX(KEYS!$A:$H,MATCH(A11,KEYS!$A:$A,0),8)&amp;" is "&amp;IF(F11="1st","the highest",F11)&amp;" in the nation in median household income among states, DC, and Puerto Rico."</f>
        <v>Georgia is 29th in the nation in median household income among states, DC, and Puerto Rico.</v>
      </c>
      <c r="H11" s="4">
        <v>367000</v>
      </c>
      <c r="I11" s="2" t="str">
        <f t="shared" si="3"/>
        <v>27th</v>
      </c>
      <c r="J11" s="2" t="str">
        <f t="array" aca="1" ref="J11" ca="1">INDEX(KEYS!$A:$H,MATCH(A11,KEYS!$A:$A,0),8)&amp;" has the "&amp;IF(I11="1st","single",I11)&amp;" highest median sale price on homes in the nation among states, DC, and Puerto Rico, according to Redfin data from "&amp;TEXT(INDEX(REDFIN_MEDIAN_SALE_PRICE!$2:$2,1,COUNTA(REDFIN_MEDIAN_SALE_PRICE!$2:$2)),"MMMM YYYY")&amp;"."</f>
        <v>Georgia has the 27th highest median sale price on homes in the nation among states, DC, and Puerto Rico, according to Redfin data from February 2025.</v>
      </c>
      <c r="K11" s="2">
        <f t="shared" ca="1" si="2"/>
        <v>4.9000000000000004</v>
      </c>
      <c r="L11" s="2" t="str">
        <f t="shared" ca="1" si="4"/>
        <v>26th</v>
      </c>
      <c r="M11" s="2" t="str">
        <f t="array" aca="1" ref="M11" ca="1">INDEX(KEYS!$A:$H,MATCH(A11,KEYS!$A:$A,0),8)&amp;" has the "&amp;IF(L11="1st","single",L11)&amp;" lowest house affordability ratio in the nation among states, DC, and Puerto Rico, according to Redfin data from "&amp;TEXT(INDEX(REDFIN_MEDIAN_SALE_PRICE!$2:$2,1,COUNTA(REDFIN_MEDIAN_SALE_PRICE!$2:$2)),"MMMM YYYY")&amp;"."</f>
        <v>Georgia has the 26th lowest house affordability ratio in the nation among states, DC, and Puerto Rico, according to Redfin data from February 2025.</v>
      </c>
    </row>
    <row r="12" spans="1:14" ht="15.75" customHeight="1" x14ac:dyDescent="0.25">
      <c r="A12" s="2" t="str">
        <f ca="1">IFERROR(__xludf.DUMMYFUNCTION("""COMPUTED_VALUE"""),"hawaii")</f>
        <v>hawaii</v>
      </c>
      <c r="B12" s="3">
        <f t="array" aca="1" ref="B12" ca="1">INDEX(CENSUS_POPULATION_STATE!$A:$ZZ,MATCH("    Total population",CENSUS_POPULATION_STATE!$A:$A,0),MATCH(INDEX(KEYS!$A:$G,MATCH(A12,KEYS!$A:$A,0),3)&amp;"!!Estimate",CENSUS_POPULATION_STATE!$1:$1,0))</f>
        <v>1435138</v>
      </c>
      <c r="C12" s="2" t="str">
        <f t="shared" ca="1" si="0"/>
        <v>41st</v>
      </c>
      <c r="D12" s="2" t="str">
        <f t="array" aca="1" ref="D12" ca="1">INDEX(KEYS!$A:$H,MATCH(A12,KEYS!$A:$A,0),8)&amp;" is "&amp;C12&amp;" in the nation in population among states, DC, and Puerto Rico."</f>
        <v>Hawaii is 41st in the nation in population among states, DC, and Puerto Rico.</v>
      </c>
      <c r="E12" s="4">
        <f t="array" aca="1" ref="E12" ca="1">INDEX(CENSUS_MHI_STATE!$A:$ZZ,MATCH("    Households",CENSUS_MHI_STATE!$A:$A,0),MATCH(INDEX(KEYS!$A:$G,MATCH(A12,KEYS!$A:$A,0),3)&amp;"!!Median income (dollars)!!Estimate",CENSUS_MHI_STATE!$1:$1,0))</f>
        <v>98317</v>
      </c>
      <c r="F12" s="2" t="str">
        <f t="shared" ca="1" si="1"/>
        <v>5th</v>
      </c>
      <c r="G12" s="2" t="str">
        <f t="array" aca="1" ref="G12" ca="1">INDEX(KEYS!$A:$H,MATCH(A12,KEYS!$A:$A,0),8)&amp;" is "&amp;IF(F12="1st","the highest",F12)&amp;" in the nation in median household income among states, DC, and Puerto Rico."</f>
        <v>Hawaii is 5th in the nation in median household income among states, DC, and Puerto Rico.</v>
      </c>
      <c r="H12" s="4">
        <v>740000</v>
      </c>
      <c r="I12" s="2" t="str">
        <f t="shared" si="3"/>
        <v>2nd</v>
      </c>
      <c r="J12" s="2" t="str">
        <f t="array" aca="1" ref="J12" ca="1">INDEX(KEYS!$A:$H,MATCH(A12,KEYS!$A:$A,0),8)&amp;" has the "&amp;IF(I12="1st","single",I12)&amp;" highest median sale price on homes in the nation among states, DC, and Puerto Rico, according to Redfin data from "&amp;TEXT(INDEX(REDFIN_MEDIAN_SALE_PRICE!$2:$2,1,COUNTA(REDFIN_MEDIAN_SALE_PRICE!$2:$2)),"MMMM YYYY")&amp;"."</f>
        <v>Hawaii has the 2nd highest median sale price on homes in the nation among states, DC, and Puerto Rico, according to Redfin data from February 2025.</v>
      </c>
      <c r="K12" s="2">
        <f t="shared" ca="1" si="2"/>
        <v>7.5</v>
      </c>
      <c r="L12" s="2" t="str">
        <f t="shared" ca="1" si="4"/>
        <v>50th</v>
      </c>
      <c r="M12" s="2" t="str">
        <f t="array" aca="1" ref="M12" ca="1">INDEX(KEYS!$A:$H,MATCH(A12,KEYS!$A:$A,0),8)&amp;" has the "&amp;IF(L12="1st","single",L12)&amp;" lowest house affordability ratio in the nation among states, DC, and Puerto Rico, according to Redfin data from "&amp;TEXT(INDEX(REDFIN_MEDIAN_SALE_PRICE!$2:$2,1,COUNTA(REDFIN_MEDIAN_SALE_PRICE!$2:$2)),"MMMM YYYY")&amp;"."</f>
        <v>Hawaii has the 50th lowest house affordability ratio in the nation among states, DC, and Puerto Rico, according to Redfin data from February 2025.</v>
      </c>
    </row>
    <row r="13" spans="1:14" ht="15.75" customHeight="1" x14ac:dyDescent="0.25">
      <c r="A13" s="2" t="str">
        <f ca="1">IFERROR(__xludf.DUMMYFUNCTION("""COMPUTED_VALUE"""),"idaho")</f>
        <v>idaho</v>
      </c>
      <c r="B13" s="3">
        <f t="array" aca="1" ref="B13" ca="1">INDEX(CENSUS_POPULATION_STATE!$A:$ZZ,MATCH("    Total population",CENSUS_POPULATION_STATE!$A:$A,0),MATCH(INDEX(KEYS!$A:$G,MATCH(A13,KEYS!$A:$A,0),3)&amp;"!!Estimate",CENSUS_POPULATION_STATE!$1:$1,0))</f>
        <v>1964726</v>
      </c>
      <c r="C13" s="2" t="str">
        <f t="shared" ca="1" si="0"/>
        <v>39th</v>
      </c>
      <c r="D13" s="2" t="str">
        <f t="array" aca="1" ref="D13" ca="1">INDEX(KEYS!$A:$H,MATCH(A13,KEYS!$A:$A,0),8)&amp;" is "&amp;C13&amp;" in the nation in population among states, DC, and Puerto Rico."</f>
        <v>Idaho is 39th in the nation in population among states, DC, and Puerto Rico.</v>
      </c>
      <c r="E13" s="4">
        <f t="array" aca="1" ref="E13" ca="1">INDEX(CENSUS_MHI_STATE!$A:$ZZ,MATCH("    Households",CENSUS_MHI_STATE!$A:$A,0),MATCH(INDEX(KEYS!$A:$G,MATCH(A13,KEYS!$A:$A,0),3)&amp;"!!Median income (dollars)!!Estimate",CENSUS_MHI_STATE!$1:$1,0))</f>
        <v>74636</v>
      </c>
      <c r="F13" s="2" t="str">
        <f t="shared" ca="1" si="1"/>
        <v>30th</v>
      </c>
      <c r="G13" s="2" t="str">
        <f t="array" aca="1" ref="G13" ca="1">INDEX(KEYS!$A:$H,MATCH(A13,KEYS!$A:$A,0),8)&amp;" is "&amp;IF(F13="1st","the highest",F13)&amp;" in the nation in median household income among states, DC, and Puerto Rico."</f>
        <v>Idaho is 30th in the nation in median household income among states, DC, and Puerto Rico.</v>
      </c>
      <c r="H13" s="4">
        <v>483000</v>
      </c>
      <c r="I13" s="2" t="str">
        <f t="shared" si="3"/>
        <v>14th</v>
      </c>
      <c r="J13" s="2" t="str">
        <f t="array" aca="1" ref="J13" ca="1">INDEX(KEYS!$A:$H,MATCH(A13,KEYS!$A:$A,0),8)&amp;" has the "&amp;IF(I13="1st","single",I13)&amp;" highest median sale price on homes in the nation among states, DC, and Puerto Rico, according to Redfin data from "&amp;TEXT(INDEX(REDFIN_MEDIAN_SALE_PRICE!$2:$2,1,COUNTA(REDFIN_MEDIAN_SALE_PRICE!$2:$2)),"MMMM YYYY")&amp;"."</f>
        <v>Idaho has the 14th highest median sale price on homes in the nation among states, DC, and Puerto Rico, according to Redfin data from February 2025.</v>
      </c>
      <c r="K13" s="2">
        <f t="shared" ca="1" si="2"/>
        <v>6.5</v>
      </c>
      <c r="L13" s="2" t="str">
        <f t="shared" ca="1" si="4"/>
        <v>46th</v>
      </c>
      <c r="M13" s="2" t="str">
        <f t="array" aca="1" ref="M13" ca="1">INDEX(KEYS!$A:$H,MATCH(A13,KEYS!$A:$A,0),8)&amp;" has the "&amp;IF(L13="1st","single",L13)&amp;" lowest house affordability ratio in the nation among states, DC, and Puerto Rico, according to Redfin data from "&amp;TEXT(INDEX(REDFIN_MEDIAN_SALE_PRICE!$2:$2,1,COUNTA(REDFIN_MEDIAN_SALE_PRICE!$2:$2)),"MMMM YYYY")&amp;"."</f>
        <v>Idaho has the 46th lowest house affordability ratio in the nation among states, DC, and Puerto Rico, according to Redfin data from February 2025.</v>
      </c>
    </row>
    <row r="14" spans="1:14" ht="15.75" customHeight="1" x14ac:dyDescent="0.25">
      <c r="A14" s="2" t="str">
        <f ca="1">IFERROR(__xludf.DUMMYFUNCTION("""COMPUTED_VALUE"""),"illinois")</f>
        <v>illinois</v>
      </c>
      <c r="B14" s="3">
        <f t="array" aca="1" ref="B14" ca="1">INDEX(CENSUS_POPULATION_STATE!$A:$ZZ,MATCH("    Total population",CENSUS_POPULATION_STATE!$A:$A,0),MATCH(INDEX(KEYS!$A:$G,MATCH(A14,KEYS!$A:$A,0),3)&amp;"!!Estimate",CENSUS_POPULATION_STATE!$1:$1,0))</f>
        <v>12549689</v>
      </c>
      <c r="C14" s="2" t="str">
        <f t="shared" ca="1" si="0"/>
        <v>6th</v>
      </c>
      <c r="D14" s="2" t="str">
        <f t="array" aca="1" ref="D14" ca="1">INDEX(KEYS!$A:$H,MATCH(A14,KEYS!$A:$A,0),8)&amp;" is "&amp;C14&amp;" in the nation in population among states, DC, and Puerto Rico."</f>
        <v>Illinois is 6th in the nation in population among states, DC, and Puerto Rico.</v>
      </c>
      <c r="E14" s="4">
        <f t="array" aca="1" ref="E14" ca="1">INDEX(CENSUS_MHI_STATE!$A:$ZZ,MATCH("    Households",CENSUS_MHI_STATE!$A:$A,0),MATCH(INDEX(KEYS!$A:$G,MATCH(A14,KEYS!$A:$A,0),3)&amp;"!!Median income (dollars)!!Estimate",CENSUS_MHI_STATE!$1:$1,0))</f>
        <v>81702</v>
      </c>
      <c r="F14" s="2" t="str">
        <f t="shared" ca="1" si="1"/>
        <v>18th</v>
      </c>
      <c r="G14" s="2" t="str">
        <f t="array" aca="1" ref="G14" ca="1">INDEX(KEYS!$A:$H,MATCH(A14,KEYS!$A:$A,0),8)&amp;" is "&amp;IF(F14="1st","the highest",F14)&amp;" in the nation in median household income among states, DC, and Puerto Rico."</f>
        <v>Illinois is 18th in the nation in median household income among states, DC, and Puerto Rico.</v>
      </c>
      <c r="H14" s="4">
        <v>287000</v>
      </c>
      <c r="I14" s="2" t="str">
        <f t="shared" si="3"/>
        <v>36th</v>
      </c>
      <c r="J14" s="2" t="str">
        <f t="array" aca="1" ref="J14" ca="1">INDEX(KEYS!$A:$H,MATCH(A14,KEYS!$A:$A,0),8)&amp;" has the "&amp;IF(I14="1st","single",I14)&amp;" highest median sale price on homes in the nation among states, DC, and Puerto Rico, according to Redfin data from "&amp;TEXT(INDEX(REDFIN_MEDIAN_SALE_PRICE!$2:$2,1,COUNTA(REDFIN_MEDIAN_SALE_PRICE!$2:$2)),"MMMM YYYY")&amp;"."</f>
        <v>Illinois has the 36th highest median sale price on homes in the nation among states, DC, and Puerto Rico, according to Redfin data from February 2025.</v>
      </c>
      <c r="K14" s="2">
        <f t="shared" ca="1" si="2"/>
        <v>3.5</v>
      </c>
      <c r="L14" s="2" t="str">
        <f t="shared" ca="1" si="4"/>
        <v>2nd</v>
      </c>
      <c r="M14" s="2" t="str">
        <f t="array" aca="1" ref="M14" ca="1">INDEX(KEYS!$A:$H,MATCH(A14,KEYS!$A:$A,0),8)&amp;" has the "&amp;IF(L14="1st","single",L14)&amp;" lowest house affordability ratio in the nation among states, DC, and Puerto Rico, according to Redfin data from "&amp;TEXT(INDEX(REDFIN_MEDIAN_SALE_PRICE!$2:$2,1,COUNTA(REDFIN_MEDIAN_SALE_PRICE!$2:$2)),"MMMM YYYY")&amp;"."</f>
        <v>Illinois has the 2nd lowest house affordability ratio in the nation among states, DC, and Puerto Rico, according to Redfin data from February 2025.</v>
      </c>
    </row>
    <row r="15" spans="1:14" ht="15.75" customHeight="1" x14ac:dyDescent="0.25">
      <c r="A15" s="2" t="str">
        <f ca="1">IFERROR(__xludf.DUMMYFUNCTION("""COMPUTED_VALUE"""),"indiana")</f>
        <v>indiana</v>
      </c>
      <c r="B15" s="3">
        <f t="array" aca="1" ref="B15" ca="1">INDEX(CENSUS_POPULATION_STATE!$A:$ZZ,MATCH("    Total population",CENSUS_POPULATION_STATE!$A:$A,0),MATCH(INDEX(KEYS!$A:$G,MATCH(A15,KEYS!$A:$A,0),3)&amp;"!!Estimate",CENSUS_POPULATION_STATE!$1:$1,0))</f>
        <v>6862199</v>
      </c>
      <c r="C15" s="2" t="str">
        <f t="shared" ca="1" si="0"/>
        <v>17th</v>
      </c>
      <c r="D15" s="2" t="str">
        <f t="array" aca="1" ref="D15" ca="1">INDEX(KEYS!$A:$H,MATCH(A15,KEYS!$A:$A,0),8)&amp;" is "&amp;C15&amp;" in the nation in population among states, DC, and Puerto Rico."</f>
        <v>Indiana is 17th in the nation in population among states, DC, and Puerto Rico.</v>
      </c>
      <c r="E15" s="4">
        <f t="array" aca="1" ref="E15" ca="1">INDEX(CENSUS_MHI_STATE!$A:$ZZ,MATCH("    Households",CENSUS_MHI_STATE!$A:$A,0),MATCH(INDEX(KEYS!$A:$G,MATCH(A15,KEYS!$A:$A,0),3)&amp;"!!Median income (dollars)!!Estimate",CENSUS_MHI_STATE!$1:$1,0))</f>
        <v>70051</v>
      </c>
      <c r="F15" s="2" t="str">
        <f t="shared" ca="1" si="1"/>
        <v>37th</v>
      </c>
      <c r="G15" s="2" t="str">
        <f t="array" aca="1" ref="G15" ca="1">INDEX(KEYS!$A:$H,MATCH(A15,KEYS!$A:$A,0),8)&amp;" is "&amp;IF(F15="1st","the highest",F15)&amp;" in the nation in median household income among states, DC, and Puerto Rico."</f>
        <v>Indiana is 37th in the nation in median household income among states, DC, and Puerto Rico.</v>
      </c>
      <c r="H15" s="4">
        <v>255000</v>
      </c>
      <c r="I15" s="2" t="str">
        <f t="shared" si="3"/>
        <v>43rd</v>
      </c>
      <c r="J15" s="2" t="str">
        <f t="array" aca="1" ref="J15" ca="1">INDEX(KEYS!$A:$H,MATCH(A15,KEYS!$A:$A,0),8)&amp;" has the "&amp;IF(I15="1st","single",I15)&amp;" highest median sale price on homes in the nation among states, DC, and Puerto Rico, according to Redfin data from "&amp;TEXT(INDEX(REDFIN_MEDIAN_SALE_PRICE!$2:$2,1,COUNTA(REDFIN_MEDIAN_SALE_PRICE!$2:$2)),"MMMM YYYY")&amp;"."</f>
        <v>Indiana has the 43rd highest median sale price on homes in the nation among states, DC, and Puerto Rico, according to Redfin data from February 2025.</v>
      </c>
      <c r="K15" s="2">
        <f t="shared" ca="1" si="2"/>
        <v>3.6</v>
      </c>
      <c r="L15" s="2" t="str">
        <f t="shared" ca="1" si="4"/>
        <v>5th</v>
      </c>
      <c r="M15" s="2" t="str">
        <f t="array" aca="1" ref="M15" ca="1">INDEX(KEYS!$A:$H,MATCH(A15,KEYS!$A:$A,0),8)&amp;" has the "&amp;IF(L15="1st","single",L15)&amp;" lowest house affordability ratio in the nation among states, DC, and Puerto Rico, according to Redfin data from "&amp;TEXT(INDEX(REDFIN_MEDIAN_SALE_PRICE!$2:$2,1,COUNTA(REDFIN_MEDIAN_SALE_PRICE!$2:$2)),"MMMM YYYY")&amp;"."</f>
        <v>Indiana has the 5th lowest house affordability ratio in the nation among states, DC, and Puerto Rico, according to Redfin data from February 2025.</v>
      </c>
    </row>
    <row r="16" spans="1:14" ht="15.75" customHeight="1" x14ac:dyDescent="0.25">
      <c r="A16" s="2" t="str">
        <f ca="1">IFERROR(__xludf.DUMMYFUNCTION("""COMPUTED_VALUE"""),"iowa")</f>
        <v>iowa</v>
      </c>
      <c r="B16" s="3">
        <f t="array" aca="1" ref="B16" ca="1">INDEX(CENSUS_POPULATION_STATE!$A:$ZZ,MATCH("    Total population",CENSUS_POPULATION_STATE!$A:$A,0),MATCH(INDEX(KEYS!$A:$G,MATCH(A16,KEYS!$A:$A,0),3)&amp;"!!Estimate",CENSUS_POPULATION_STATE!$1:$1,0))</f>
        <v>3207004</v>
      </c>
      <c r="C16" s="2" t="str">
        <f t="shared" ca="1" si="0"/>
        <v>31st</v>
      </c>
      <c r="D16" s="2" t="str">
        <f t="array" aca="1" ref="D16" ca="1">INDEX(KEYS!$A:$H,MATCH(A16,KEYS!$A:$A,0),8)&amp;" is "&amp;C16&amp;" in the nation in population among states, DC, and Puerto Rico."</f>
        <v>Iowa is 31st in the nation in population among states, DC, and Puerto Rico.</v>
      </c>
      <c r="E16" s="4">
        <f t="array" aca="1" ref="E16" ca="1">INDEX(CENSUS_MHI_STATE!$A:$ZZ,MATCH("    Households",CENSUS_MHI_STATE!$A:$A,0),MATCH(INDEX(KEYS!$A:$G,MATCH(A16,KEYS!$A:$A,0),3)&amp;"!!Median income (dollars)!!Estimate",CENSUS_MHI_STATE!$1:$1,0))</f>
        <v>73147</v>
      </c>
      <c r="F16" s="2" t="str">
        <f t="shared" ca="1" si="1"/>
        <v>31st</v>
      </c>
      <c r="G16" s="2" t="str">
        <f t="array" aca="1" ref="G16" ca="1">INDEX(KEYS!$A:$H,MATCH(A16,KEYS!$A:$A,0),8)&amp;" is "&amp;IF(F16="1st","the highest",F16)&amp;" in the nation in median household income among states, DC, and Puerto Rico."</f>
        <v>Iowa is 31st in the nation in median household income among states, DC, and Puerto Rico.</v>
      </c>
      <c r="H16" s="4">
        <v>228000</v>
      </c>
      <c r="I16" s="2" t="str">
        <f t="shared" si="3"/>
        <v>51st</v>
      </c>
      <c r="J16" s="2" t="str">
        <f t="array" aca="1" ref="J16" ca="1">INDEX(KEYS!$A:$H,MATCH(A16,KEYS!$A:$A,0),8)&amp;" has the "&amp;IF(I16="1st","single",I16)&amp;" highest median sale price on homes in the nation among states, DC, and Puerto Rico, according to Redfin data from "&amp;TEXT(INDEX(REDFIN_MEDIAN_SALE_PRICE!$2:$2,1,COUNTA(REDFIN_MEDIAN_SALE_PRICE!$2:$2)),"MMMM YYYY")&amp;"."</f>
        <v>Iowa has the 51st highest median sale price on homes in the nation among states, DC, and Puerto Rico, according to Redfin data from February 2025.</v>
      </c>
      <c r="K16" s="2">
        <f t="shared" ca="1" si="2"/>
        <v>3.1</v>
      </c>
      <c r="L16" s="2" t="str">
        <f t="shared" ca="1" si="4"/>
        <v>1st</v>
      </c>
      <c r="M16" s="2" t="str">
        <f t="array" aca="1" ref="M16" ca="1">INDEX(KEYS!$A:$H,MATCH(A16,KEYS!$A:$A,0),8)&amp;" has the "&amp;IF(L16="1st","single",L16)&amp;" lowest house affordability ratio in the nation among states, DC, and Puerto Rico, according to Redfin data from "&amp;TEXT(INDEX(REDFIN_MEDIAN_SALE_PRICE!$2:$2,1,COUNTA(REDFIN_MEDIAN_SALE_PRICE!$2:$2)),"MMMM YYYY")&amp;"."</f>
        <v>Iowa has the single lowest house affordability ratio in the nation among states, DC, and Puerto Rico, according to Redfin data from February 2025.</v>
      </c>
    </row>
    <row r="17" spans="1:13" ht="15.75" customHeight="1" x14ac:dyDescent="0.25">
      <c r="A17" s="2" t="str">
        <f ca="1">IFERROR(__xludf.DUMMYFUNCTION("""COMPUTED_VALUE"""),"kansas")</f>
        <v>kansas</v>
      </c>
      <c r="B17" s="3">
        <f t="array" aca="1" ref="B17" ca="1">INDEX(CENSUS_POPULATION_STATE!$A:$ZZ,MATCH("    Total population",CENSUS_POPULATION_STATE!$A:$A,0),MATCH(INDEX(KEYS!$A:$G,MATCH(A17,KEYS!$A:$A,0),3)&amp;"!!Estimate",CENSUS_POPULATION_STATE!$1:$1,0))</f>
        <v>2940547</v>
      </c>
      <c r="C17" s="2" t="str">
        <f t="shared" ca="1" si="0"/>
        <v>35th</v>
      </c>
      <c r="D17" s="2" t="str">
        <f t="array" aca="1" ref="D17" ca="1">INDEX(KEYS!$A:$H,MATCH(A17,KEYS!$A:$A,0),8)&amp;" is "&amp;C17&amp;" in the nation in population among states, DC, and Puerto Rico."</f>
        <v>Kansas is 35th in the nation in population among states, DC, and Puerto Rico.</v>
      </c>
      <c r="E17" s="4">
        <f t="array" aca="1" ref="E17" ca="1">INDEX(CENSUS_MHI_STATE!$A:$ZZ,MATCH("    Households",CENSUS_MHI_STATE!$A:$A,0),MATCH(INDEX(KEYS!$A:$G,MATCH(A17,KEYS!$A:$A,0),3)&amp;"!!Median income (dollars)!!Estimate",CENSUS_MHI_STATE!$1:$1,0))</f>
        <v>72639</v>
      </c>
      <c r="F17" s="2" t="str">
        <f t="shared" ca="1" si="1"/>
        <v>32nd</v>
      </c>
      <c r="G17" s="2" t="str">
        <f t="array" aca="1" ref="G17" ca="1">INDEX(KEYS!$A:$H,MATCH(A17,KEYS!$A:$A,0),8)&amp;" is "&amp;IF(F17="1st","the highest",F17)&amp;" in the nation in median household income among states, DC, and Puerto Rico."</f>
        <v>Kansas is 32nd in the nation in median household income among states, DC, and Puerto Rico.</v>
      </c>
      <c r="H17" s="4">
        <v>280000</v>
      </c>
      <c r="I17" s="2" t="str">
        <f t="shared" si="3"/>
        <v>40th</v>
      </c>
      <c r="J17" s="2" t="str">
        <f t="array" aca="1" ref="J17" ca="1">INDEX(KEYS!$A:$H,MATCH(A17,KEYS!$A:$A,0),8)&amp;" has the "&amp;IF(I17="1st","single",I17)&amp;" highest median sale price on homes in the nation among states, DC, and Puerto Rico, according to Redfin data from "&amp;TEXT(INDEX(REDFIN_MEDIAN_SALE_PRICE!$2:$2,1,COUNTA(REDFIN_MEDIAN_SALE_PRICE!$2:$2)),"MMMM YYYY")&amp;"."</f>
        <v>Kansas has the 40th highest median sale price on homes in the nation among states, DC, and Puerto Rico, according to Redfin data from February 2025.</v>
      </c>
      <c r="K17" s="2">
        <f t="shared" ca="1" si="2"/>
        <v>3.9</v>
      </c>
      <c r="L17" s="2" t="str">
        <f t="shared" ca="1" si="4"/>
        <v>10th</v>
      </c>
      <c r="M17" s="2" t="str">
        <f t="array" aca="1" ref="M17" ca="1">INDEX(KEYS!$A:$H,MATCH(A17,KEYS!$A:$A,0),8)&amp;" has the "&amp;IF(L17="1st","single",L17)&amp;" lowest house affordability ratio in the nation among states, DC, and Puerto Rico, according to Redfin data from "&amp;TEXT(INDEX(REDFIN_MEDIAN_SALE_PRICE!$2:$2,1,COUNTA(REDFIN_MEDIAN_SALE_PRICE!$2:$2)),"MMMM YYYY")&amp;"."</f>
        <v>Kansas has the 10th lowest house affordability ratio in the nation among states, DC, and Puerto Rico, according to Redfin data from February 2025.</v>
      </c>
    </row>
    <row r="18" spans="1:13" ht="15.75" customHeight="1" x14ac:dyDescent="0.25">
      <c r="A18" s="2" t="str">
        <f ca="1">IFERROR(__xludf.DUMMYFUNCTION("""COMPUTED_VALUE"""),"kentucky")</f>
        <v>kentucky</v>
      </c>
      <c r="B18" s="3">
        <f t="array" aca="1" ref="B18" ca="1">INDEX(CENSUS_POPULATION_STATE!$A:$ZZ,MATCH("    Total population",CENSUS_POPULATION_STATE!$A:$A,0),MATCH(INDEX(KEYS!$A:$G,MATCH(A18,KEYS!$A:$A,0),3)&amp;"!!Estimate",CENSUS_POPULATION_STATE!$1:$1,0))</f>
        <v>4526154</v>
      </c>
      <c r="C18" s="2" t="str">
        <f t="shared" ca="1" si="0"/>
        <v>26th</v>
      </c>
      <c r="D18" s="2" t="str">
        <f t="array" aca="1" ref="D18" ca="1">INDEX(KEYS!$A:$H,MATCH(A18,KEYS!$A:$A,0),8)&amp;" is "&amp;C18&amp;" in the nation in population among states, DC, and Puerto Rico."</f>
        <v>Kentucky is 26th in the nation in population among states, DC, and Puerto Rico.</v>
      </c>
      <c r="E18" s="4">
        <f t="array" aca="1" ref="E18" ca="1">INDEX(CENSUS_MHI_STATE!$A:$ZZ,MATCH("    Households",CENSUS_MHI_STATE!$A:$A,0),MATCH(INDEX(KEYS!$A:$G,MATCH(A18,KEYS!$A:$A,0),3)&amp;"!!Median income (dollars)!!Estimate",CENSUS_MHI_STATE!$1:$1,0))</f>
        <v>62417</v>
      </c>
      <c r="F18" s="2" t="str">
        <f t="shared" ca="1" si="1"/>
        <v>45th</v>
      </c>
      <c r="G18" s="2" t="str">
        <f t="array" aca="1" ref="G18" ca="1">INDEX(KEYS!$A:$H,MATCH(A18,KEYS!$A:$A,0),8)&amp;" is "&amp;IF(F18="1st","the highest",F18)&amp;" in the nation in median household income among states, DC, and Puerto Rico."</f>
        <v>Kentucky is 45th in the nation in median household income among states, DC, and Puerto Rico.</v>
      </c>
      <c r="H18" s="4">
        <v>264000</v>
      </c>
      <c r="I18" s="2" t="str">
        <f t="shared" si="3"/>
        <v>41st</v>
      </c>
      <c r="J18" s="2" t="str">
        <f t="array" aca="1" ref="J18" ca="1">INDEX(KEYS!$A:$H,MATCH(A18,KEYS!$A:$A,0),8)&amp;" has the "&amp;IF(I18="1st","single",I18)&amp;" highest median sale price on homes in the nation among states, DC, and Puerto Rico, according to Redfin data from "&amp;TEXT(INDEX(REDFIN_MEDIAN_SALE_PRICE!$2:$2,1,COUNTA(REDFIN_MEDIAN_SALE_PRICE!$2:$2)),"MMMM YYYY")&amp;"."</f>
        <v>Kentucky has the 41st highest median sale price on homes in the nation among states, DC, and Puerto Rico, according to Redfin data from February 2025.</v>
      </c>
      <c r="K18" s="2">
        <f t="shared" ca="1" si="2"/>
        <v>4.2</v>
      </c>
      <c r="L18" s="2" t="str">
        <f t="shared" ca="1" si="4"/>
        <v>16th</v>
      </c>
      <c r="M18" s="2" t="str">
        <f t="array" aca="1" ref="M18" ca="1">INDEX(KEYS!$A:$H,MATCH(A18,KEYS!$A:$A,0),8)&amp;" has the "&amp;IF(L18="1st","single",L18)&amp;" lowest house affordability ratio in the nation among states, DC, and Puerto Rico, according to Redfin data from "&amp;TEXT(INDEX(REDFIN_MEDIAN_SALE_PRICE!$2:$2,1,COUNTA(REDFIN_MEDIAN_SALE_PRICE!$2:$2)),"MMMM YYYY")&amp;"."</f>
        <v>Kentucky has the 16th lowest house affordability ratio in the nation among states, DC, and Puerto Rico, according to Redfin data from February 2025.</v>
      </c>
    </row>
    <row r="19" spans="1:13" ht="15.75" customHeight="1" x14ac:dyDescent="0.25">
      <c r="A19" s="2" t="str">
        <f ca="1">IFERROR(__xludf.DUMMYFUNCTION("""COMPUTED_VALUE"""),"louisiana")</f>
        <v>louisiana</v>
      </c>
      <c r="B19" s="3">
        <f t="array" aca="1" ref="B19" ca="1">INDEX(CENSUS_POPULATION_STATE!$A:$ZZ,MATCH("    Total population",CENSUS_POPULATION_STATE!$A:$A,0),MATCH(INDEX(KEYS!$A:$G,MATCH(A19,KEYS!$A:$A,0),3)&amp;"!!Estimate",CENSUS_POPULATION_STATE!$1:$1,0))</f>
        <v>4573749</v>
      </c>
      <c r="C19" s="2" t="str">
        <f t="shared" ca="1" si="0"/>
        <v>25th</v>
      </c>
      <c r="D19" s="2" t="str">
        <f t="array" aca="1" ref="D19" ca="1">INDEX(KEYS!$A:$H,MATCH(A19,KEYS!$A:$A,0),8)&amp;" is "&amp;C19&amp;" in the nation in population among states, DC, and Puerto Rico."</f>
        <v>Louisiana is 25th in the nation in population among states, DC, and Puerto Rico.</v>
      </c>
      <c r="E19" s="4">
        <f t="array" aca="1" ref="E19" ca="1">INDEX(CENSUS_MHI_STATE!$A:$ZZ,MATCH("    Households",CENSUS_MHI_STATE!$A:$A,0),MATCH(INDEX(KEYS!$A:$G,MATCH(A19,KEYS!$A:$A,0),3)&amp;"!!Median income (dollars)!!Estimate",CENSUS_MHI_STATE!$1:$1,0))</f>
        <v>60023</v>
      </c>
      <c r="F19" s="2" t="str">
        <f t="shared" ca="1" si="1"/>
        <v>48th</v>
      </c>
      <c r="G19" s="2" t="str">
        <f t="array" aca="1" ref="G19" ca="1">INDEX(KEYS!$A:$H,MATCH(A19,KEYS!$A:$A,0),8)&amp;" is "&amp;IF(F19="1st","the highest",F19)&amp;" in the nation in median household income among states, DC, and Puerto Rico."</f>
        <v>Louisiana is 48th in the nation in median household income among states, DC, and Puerto Rico.</v>
      </c>
      <c r="H19" s="4">
        <v>246000</v>
      </c>
      <c r="I19" s="2" t="str">
        <f t="shared" si="3"/>
        <v>48th</v>
      </c>
      <c r="J19" s="2" t="str">
        <f t="array" aca="1" ref="J19" ca="1">INDEX(KEYS!$A:$H,MATCH(A19,KEYS!$A:$A,0),8)&amp;" has the "&amp;IF(I19="1st","single",I19)&amp;" highest median sale price on homes in the nation among states, DC, and Puerto Rico, according to Redfin data from "&amp;TEXT(INDEX(REDFIN_MEDIAN_SALE_PRICE!$2:$2,1,COUNTA(REDFIN_MEDIAN_SALE_PRICE!$2:$2)),"MMMM YYYY")&amp;"."</f>
        <v>Louisiana has the 48th highest median sale price on homes in the nation among states, DC, and Puerto Rico, according to Redfin data from February 2025.</v>
      </c>
      <c r="K19" s="2">
        <f t="shared" ca="1" si="2"/>
        <v>4.0999999999999996</v>
      </c>
      <c r="L19" s="2" t="str">
        <f t="shared" ca="1" si="4"/>
        <v>13th</v>
      </c>
      <c r="M19" s="2" t="str">
        <f t="array" aca="1" ref="M19" ca="1">INDEX(KEYS!$A:$H,MATCH(A19,KEYS!$A:$A,0),8)&amp;" has the "&amp;IF(L19="1st","single",L19)&amp;" lowest house affordability ratio in the nation among states, DC, and Puerto Rico, according to Redfin data from "&amp;TEXT(INDEX(REDFIN_MEDIAN_SALE_PRICE!$2:$2,1,COUNTA(REDFIN_MEDIAN_SALE_PRICE!$2:$2)),"MMMM YYYY")&amp;"."</f>
        <v>Louisiana has the 13th lowest house affordability ratio in the nation among states, DC, and Puerto Rico, according to Redfin data from February 2025.</v>
      </c>
    </row>
    <row r="20" spans="1:13" ht="15.75" customHeight="1" x14ac:dyDescent="0.25">
      <c r="A20" s="2" t="str">
        <f ca="1">IFERROR(__xludf.DUMMYFUNCTION("""COMPUTED_VALUE"""),"maine")</f>
        <v>maine</v>
      </c>
      <c r="B20" s="3">
        <f t="array" aca="1" ref="B20" ca="1">INDEX(CENSUS_POPULATION_STATE!$A:$ZZ,MATCH("    Total population",CENSUS_POPULATION_STATE!$A:$A,0),MATCH(INDEX(KEYS!$A:$G,MATCH(A20,KEYS!$A:$A,0),3)&amp;"!!Estimate",CENSUS_POPULATION_STATE!$1:$1,0))</f>
        <v>1395722</v>
      </c>
      <c r="C20" s="2" t="str">
        <f t="shared" ca="1" si="0"/>
        <v>43rd</v>
      </c>
      <c r="D20" s="2" t="str">
        <f t="array" aca="1" ref="D20" ca="1">INDEX(KEYS!$A:$H,MATCH(A20,KEYS!$A:$A,0),8)&amp;" is "&amp;C20&amp;" in the nation in population among states, DC, and Puerto Rico."</f>
        <v>Maine is 43rd in the nation in population among states, DC, and Puerto Rico.</v>
      </c>
      <c r="E20" s="4">
        <f t="array" aca="1" ref="E20" ca="1">INDEX(CENSUS_MHI_STATE!$A:$ZZ,MATCH("    Households",CENSUS_MHI_STATE!$A:$A,0),MATCH(INDEX(KEYS!$A:$G,MATCH(A20,KEYS!$A:$A,0),3)&amp;"!!Median income (dollars)!!Estimate",CENSUS_MHI_STATE!$1:$1,0))</f>
        <v>71773</v>
      </c>
      <c r="F20" s="2" t="str">
        <f t="shared" ca="1" si="1"/>
        <v>34th</v>
      </c>
      <c r="G20" s="2" t="str">
        <f t="array" aca="1" ref="G20" ca="1">INDEX(KEYS!$A:$H,MATCH(A20,KEYS!$A:$A,0),8)&amp;" is "&amp;IF(F20="1st","the highest",F20)&amp;" in the nation in median household income among states, DC, and Puerto Rico."</f>
        <v>Maine is 34th in the nation in median household income among states, DC, and Puerto Rico.</v>
      </c>
      <c r="H20" s="4">
        <v>382000</v>
      </c>
      <c r="I20" s="2" t="str">
        <f t="shared" si="3"/>
        <v>24th</v>
      </c>
      <c r="J20" s="2" t="str">
        <f t="array" aca="1" ref="J20" ca="1">INDEX(KEYS!$A:$H,MATCH(A20,KEYS!$A:$A,0),8)&amp;" has the "&amp;IF(I20="1st","single",I20)&amp;" highest median sale price on homes in the nation among states, DC, and Puerto Rico, according to Redfin data from "&amp;TEXT(INDEX(REDFIN_MEDIAN_SALE_PRICE!$2:$2,1,COUNTA(REDFIN_MEDIAN_SALE_PRICE!$2:$2)),"MMMM YYYY")&amp;"."</f>
        <v>Maine has the 24th highest median sale price on homes in the nation among states, DC, and Puerto Rico, according to Redfin data from February 2025.</v>
      </c>
      <c r="K20" s="2">
        <f t="shared" ca="1" si="2"/>
        <v>5.3</v>
      </c>
      <c r="L20" s="2" t="str">
        <f t="shared" ca="1" si="4"/>
        <v>31st</v>
      </c>
      <c r="M20" s="2" t="str">
        <f t="array" aca="1" ref="M20" ca="1">INDEX(KEYS!$A:$H,MATCH(A20,KEYS!$A:$A,0),8)&amp;" has the "&amp;IF(L20="1st","single",L20)&amp;" lowest house affordability ratio in the nation among states, DC, and Puerto Rico, according to Redfin data from "&amp;TEXT(INDEX(REDFIN_MEDIAN_SALE_PRICE!$2:$2,1,COUNTA(REDFIN_MEDIAN_SALE_PRICE!$2:$2)),"MMMM YYYY")&amp;"."</f>
        <v>Maine has the 31st lowest house affordability ratio in the nation among states, DC, and Puerto Rico, according to Redfin data from February 2025.</v>
      </c>
    </row>
    <row r="21" spans="1:13" ht="15.75" customHeight="1" x14ac:dyDescent="0.25">
      <c r="A21" s="2" t="str">
        <f ca="1">IFERROR(__xludf.DUMMYFUNCTION("""COMPUTED_VALUE"""),"maryland")</f>
        <v>maryland</v>
      </c>
      <c r="B21" s="3">
        <f t="array" aca="1" ref="B21" ca="1">INDEX(CENSUS_POPULATION_STATE!$A:$ZZ,MATCH("    Total population",CENSUS_POPULATION_STATE!$A:$A,0),MATCH(INDEX(KEYS!$A:$G,MATCH(A21,KEYS!$A:$A,0),3)&amp;"!!Estimate",CENSUS_POPULATION_STATE!$1:$1,0))</f>
        <v>6180253</v>
      </c>
      <c r="C21" s="2" t="str">
        <f t="shared" ca="1" si="0"/>
        <v>19th</v>
      </c>
      <c r="D21" s="2" t="str">
        <f t="array" aca="1" ref="D21" ca="1">INDEX(KEYS!$A:$H,MATCH(A21,KEYS!$A:$A,0),8)&amp;" is "&amp;C21&amp;" in the nation in population among states, DC, and Puerto Rico."</f>
        <v>Maryland is 19th in the nation in population among states, DC, and Puerto Rico.</v>
      </c>
      <c r="E21" s="4">
        <f t="array" aca="1" ref="E21" ca="1">INDEX(CENSUS_MHI_STATE!$A:$ZZ,MATCH("    Households",CENSUS_MHI_STATE!$A:$A,0),MATCH(INDEX(KEYS!$A:$G,MATCH(A21,KEYS!$A:$A,0),3)&amp;"!!Median income (dollars)!!Estimate",CENSUS_MHI_STATE!$1:$1,0))</f>
        <v>101652</v>
      </c>
      <c r="F21" s="2" t="str">
        <f t="shared" ca="1" si="1"/>
        <v>2nd</v>
      </c>
      <c r="G21" s="2" t="str">
        <f t="array" aca="1" ref="G21" ca="1">INDEX(KEYS!$A:$H,MATCH(A21,KEYS!$A:$A,0),8)&amp;" is "&amp;IF(F21="1st","the highest",F21)&amp;" in the nation in median household income among states, DC, and Puerto Rico."</f>
        <v>Maryland is 2nd in the nation in median household income among states, DC, and Puerto Rico.</v>
      </c>
      <c r="H21" s="4">
        <v>413000</v>
      </c>
      <c r="I21" s="2" t="str">
        <f t="shared" si="3"/>
        <v>20th</v>
      </c>
      <c r="J21" s="2" t="str">
        <f t="array" aca="1" ref="J21" ca="1">INDEX(KEYS!$A:$H,MATCH(A21,KEYS!$A:$A,0),8)&amp;" has the "&amp;IF(I21="1st","single",I21)&amp;" highest median sale price on homes in the nation among states, DC, and Puerto Rico, according to Redfin data from "&amp;TEXT(INDEX(REDFIN_MEDIAN_SALE_PRICE!$2:$2,1,COUNTA(REDFIN_MEDIAN_SALE_PRICE!$2:$2)),"MMMM YYYY")&amp;"."</f>
        <v>Maryland has the 20th highest median sale price on homes in the nation among states, DC, and Puerto Rico, according to Redfin data from February 2025.</v>
      </c>
      <c r="K21" s="2">
        <f t="shared" ca="1" si="2"/>
        <v>4.0999999999999996</v>
      </c>
      <c r="L21" s="2" t="str">
        <f t="shared" ca="1" si="4"/>
        <v>13th</v>
      </c>
      <c r="M21" s="2" t="str">
        <f t="array" aca="1" ref="M21" ca="1">INDEX(KEYS!$A:$H,MATCH(A21,KEYS!$A:$A,0),8)&amp;" has the "&amp;IF(L21="1st","single",L21)&amp;" lowest house affordability ratio in the nation among states, DC, and Puerto Rico, according to Redfin data from "&amp;TEXT(INDEX(REDFIN_MEDIAN_SALE_PRICE!$2:$2,1,COUNTA(REDFIN_MEDIAN_SALE_PRICE!$2:$2)),"MMMM YYYY")&amp;"."</f>
        <v>Maryland has the 13th lowest house affordability ratio in the nation among states, DC, and Puerto Rico, according to Redfin data from February 2025.</v>
      </c>
    </row>
    <row r="22" spans="1:13" ht="15.75" customHeight="1" x14ac:dyDescent="0.25">
      <c r="A22" s="2" t="str">
        <f ca="1">IFERROR(__xludf.DUMMYFUNCTION("""COMPUTED_VALUE"""),"massachusetts")</f>
        <v>massachusetts</v>
      </c>
      <c r="B22" s="3">
        <f t="array" aca="1" ref="B22" ca="1">INDEX(CENSUS_POPULATION_STATE!$A:$ZZ,MATCH("    Total population",CENSUS_POPULATION_STATE!$A:$A,0),MATCH(INDEX(KEYS!$A:$G,MATCH(A22,KEYS!$A:$A,0),3)&amp;"!!Estimate",CENSUS_POPULATION_STATE!$1:$1,0))</f>
        <v>7001399</v>
      </c>
      <c r="C22" s="2" t="str">
        <f t="shared" ca="1" si="0"/>
        <v>16th</v>
      </c>
      <c r="D22" s="2" t="str">
        <f t="array" aca="1" ref="D22" ca="1">INDEX(KEYS!$A:$H,MATCH(A22,KEYS!$A:$A,0),8)&amp;" is "&amp;C22&amp;" in the nation in population among states, DC, and Puerto Rico."</f>
        <v>Massachusetts is 16th in the nation in population among states, DC, and Puerto Rico.</v>
      </c>
      <c r="E22" s="4">
        <f t="array" aca="1" ref="E22" ca="1">INDEX(CENSUS_MHI_STATE!$A:$ZZ,MATCH("    Households",CENSUS_MHI_STATE!$A:$A,0),MATCH(INDEX(KEYS!$A:$G,MATCH(A22,KEYS!$A:$A,0),3)&amp;"!!Median income (dollars)!!Estimate",CENSUS_MHI_STATE!$1:$1,0))</f>
        <v>101341</v>
      </c>
      <c r="F22" s="2" t="str">
        <f t="shared" ca="1" si="1"/>
        <v>3rd</v>
      </c>
      <c r="G22" s="2" t="str">
        <f t="array" aca="1" ref="G22" ca="1">INDEX(KEYS!$A:$H,MATCH(A22,KEYS!$A:$A,0),8)&amp;" is "&amp;IF(F22="1st","the highest",F22)&amp;" in the nation in median household income among states, DC, and Puerto Rico."</f>
        <v>Massachusetts is 3rd in the nation in median household income among states, DC, and Puerto Rico.</v>
      </c>
      <c r="H22" s="4">
        <v>614000</v>
      </c>
      <c r="I22" s="2" t="str">
        <f t="shared" si="3"/>
        <v>4th</v>
      </c>
      <c r="J22" s="2" t="str">
        <f t="array" aca="1" ref="J22" ca="1">INDEX(KEYS!$A:$H,MATCH(A22,KEYS!$A:$A,0),8)&amp;" has the "&amp;IF(I22="1st","single",I22)&amp;" highest median sale price on homes in the nation among states, DC, and Puerto Rico, according to Redfin data from "&amp;TEXT(INDEX(REDFIN_MEDIAN_SALE_PRICE!$2:$2,1,COUNTA(REDFIN_MEDIAN_SALE_PRICE!$2:$2)),"MMMM YYYY")&amp;"."</f>
        <v>Massachusetts has the 4th highest median sale price on homes in the nation among states, DC, and Puerto Rico, according to Redfin data from February 2025.</v>
      </c>
      <c r="K22" s="2">
        <f t="shared" ca="1" si="2"/>
        <v>6.1</v>
      </c>
      <c r="L22" s="2" t="str">
        <f t="shared" ca="1" si="4"/>
        <v>43rd</v>
      </c>
      <c r="M22" s="2" t="str">
        <f t="array" aca="1" ref="M22" ca="1">INDEX(KEYS!$A:$H,MATCH(A22,KEYS!$A:$A,0),8)&amp;" has the "&amp;IF(L22="1st","single",L22)&amp;" lowest house affordability ratio in the nation among states, DC, and Puerto Rico, according to Redfin data from "&amp;TEXT(INDEX(REDFIN_MEDIAN_SALE_PRICE!$2:$2,1,COUNTA(REDFIN_MEDIAN_SALE_PRICE!$2:$2)),"MMMM YYYY")&amp;"."</f>
        <v>Massachusetts has the 43rd lowest house affordability ratio in the nation among states, DC, and Puerto Rico, according to Redfin data from February 2025.</v>
      </c>
    </row>
    <row r="23" spans="1:13" ht="12.5" x14ac:dyDescent="0.25">
      <c r="A23" s="2" t="str">
        <f ca="1">IFERROR(__xludf.DUMMYFUNCTION("""COMPUTED_VALUE"""),"michigan")</f>
        <v>michigan</v>
      </c>
      <c r="B23" s="3">
        <f t="array" aca="1" ref="B23" ca="1">INDEX(CENSUS_POPULATION_STATE!$A:$ZZ,MATCH("    Total population",CENSUS_POPULATION_STATE!$A:$A,0),MATCH(INDEX(KEYS!$A:$G,MATCH(A23,KEYS!$A:$A,0),3)&amp;"!!Estimate",CENSUS_POPULATION_STATE!$1:$1,0))</f>
        <v>10037261</v>
      </c>
      <c r="C23" s="2" t="str">
        <f t="shared" ca="1" si="0"/>
        <v>10th</v>
      </c>
      <c r="D23" s="2" t="str">
        <f t="array" aca="1" ref="D23" ca="1">INDEX(KEYS!$A:$H,MATCH(A23,KEYS!$A:$A,0),8)&amp;" is "&amp;C23&amp;" in the nation in population among states, DC, and Puerto Rico."</f>
        <v>Michigan is 10th in the nation in population among states, DC, and Puerto Rico.</v>
      </c>
      <c r="E23" s="4">
        <f t="array" aca="1" ref="E23" ca="1">INDEX(CENSUS_MHI_STATE!$A:$ZZ,MATCH("    Households",CENSUS_MHI_STATE!$A:$A,0),MATCH(INDEX(KEYS!$A:$G,MATCH(A23,KEYS!$A:$A,0),3)&amp;"!!Median income (dollars)!!Estimate",CENSUS_MHI_STATE!$1:$1,0))</f>
        <v>71149</v>
      </c>
      <c r="F23" s="2" t="str">
        <f t="shared" ca="1" si="1"/>
        <v>36th</v>
      </c>
      <c r="G23" s="2" t="str">
        <f t="array" aca="1" ref="G23" ca="1">INDEX(KEYS!$A:$H,MATCH(A23,KEYS!$A:$A,0),8)&amp;" is "&amp;IF(F23="1st","the highest",F23)&amp;" in the nation in median household income among states, DC, and Puerto Rico."</f>
        <v>Michigan is 36th in the nation in median household income among states, DC, and Puerto Rico.</v>
      </c>
      <c r="H23" s="4">
        <v>252000</v>
      </c>
      <c r="I23" s="2" t="str">
        <f t="shared" si="3"/>
        <v>46th</v>
      </c>
      <c r="J23" s="2" t="str">
        <f t="array" aca="1" ref="J23" ca="1">INDEX(KEYS!$A:$H,MATCH(A23,KEYS!$A:$A,0),8)&amp;" has the "&amp;IF(I23="1st","single",I23)&amp;" highest median sale price on homes in the nation among states, DC, and Puerto Rico, according to Redfin data from "&amp;TEXT(INDEX(REDFIN_MEDIAN_SALE_PRICE!$2:$2,1,COUNTA(REDFIN_MEDIAN_SALE_PRICE!$2:$2)),"MMMM YYYY")&amp;"."</f>
        <v>Michigan has the 46th highest median sale price on homes in the nation among states, DC, and Puerto Rico, according to Redfin data from February 2025.</v>
      </c>
      <c r="K23" s="2">
        <f t="shared" ca="1" si="2"/>
        <v>3.5</v>
      </c>
      <c r="L23" s="2" t="str">
        <f t="shared" ca="1" si="4"/>
        <v>2nd</v>
      </c>
      <c r="M23" s="2" t="str">
        <f t="array" aca="1" ref="M23" ca="1">INDEX(KEYS!$A:$H,MATCH(A23,KEYS!$A:$A,0),8)&amp;" has the "&amp;IF(L23="1st","single",L23)&amp;" lowest house affordability ratio in the nation among states, DC, and Puerto Rico, according to Redfin data from "&amp;TEXT(INDEX(REDFIN_MEDIAN_SALE_PRICE!$2:$2,1,COUNTA(REDFIN_MEDIAN_SALE_PRICE!$2:$2)),"MMMM YYYY")&amp;"."</f>
        <v>Michigan has the 2nd lowest house affordability ratio in the nation among states, DC, and Puerto Rico, according to Redfin data from February 2025.</v>
      </c>
    </row>
    <row r="24" spans="1:13" ht="12.5" x14ac:dyDescent="0.25">
      <c r="A24" s="2" t="str">
        <f ca="1">IFERROR(__xludf.DUMMYFUNCTION("""COMPUTED_VALUE"""),"minnesota")</f>
        <v>minnesota</v>
      </c>
      <c r="B24" s="3">
        <f t="array" aca="1" ref="B24" ca="1">INDEX(CENSUS_POPULATION_STATE!$A:$ZZ,MATCH("    Total population",CENSUS_POPULATION_STATE!$A:$A,0),MATCH(INDEX(KEYS!$A:$G,MATCH(A24,KEYS!$A:$A,0),3)&amp;"!!Estimate",CENSUS_POPULATION_STATE!$1:$1,0))</f>
        <v>5737915</v>
      </c>
      <c r="C24" s="2" t="str">
        <f t="shared" ca="1" si="0"/>
        <v>22nd</v>
      </c>
      <c r="D24" s="2" t="str">
        <f t="array" aca="1" ref="D24" ca="1">INDEX(KEYS!$A:$H,MATCH(A24,KEYS!$A:$A,0),8)&amp;" is "&amp;C24&amp;" in the nation in population among states, DC, and Puerto Rico."</f>
        <v>Minnesota is 22nd in the nation in population among states, DC, and Puerto Rico.</v>
      </c>
      <c r="E24" s="4">
        <f t="array" aca="1" ref="E24" ca="1">INDEX(CENSUS_MHI_STATE!$A:$ZZ,MATCH("    Households",CENSUS_MHI_STATE!$A:$A,0),MATCH(INDEX(KEYS!$A:$G,MATCH(A24,KEYS!$A:$A,0),3)&amp;"!!Median income (dollars)!!Estimate",CENSUS_MHI_STATE!$1:$1,0))</f>
        <v>87556</v>
      </c>
      <c r="F24" s="2" t="str">
        <f t="shared" ca="1" si="1"/>
        <v>14th</v>
      </c>
      <c r="G24" s="2" t="str">
        <f t="array" aca="1" ref="G24" ca="1">INDEX(KEYS!$A:$H,MATCH(A24,KEYS!$A:$A,0),8)&amp;" is "&amp;IF(F24="1st","the highest",F24)&amp;" in the nation in median household income among states, DC, and Puerto Rico."</f>
        <v>Minnesota is 14th in the nation in median household income among states, DC, and Puerto Rico.</v>
      </c>
      <c r="H24" s="4">
        <v>353000</v>
      </c>
      <c r="I24" s="2" t="str">
        <f t="shared" si="3"/>
        <v>30th</v>
      </c>
      <c r="J24" s="2" t="str">
        <f t="array" aca="1" ref="J24" ca="1">INDEX(KEYS!$A:$H,MATCH(A24,KEYS!$A:$A,0),8)&amp;" has the "&amp;IF(I24="1st","single",I24)&amp;" highest median sale price on homes in the nation among states, DC, and Puerto Rico, according to Redfin data from "&amp;TEXT(INDEX(REDFIN_MEDIAN_SALE_PRICE!$2:$2,1,COUNTA(REDFIN_MEDIAN_SALE_PRICE!$2:$2)),"MMMM YYYY")&amp;"."</f>
        <v>Minnesota has the 30th highest median sale price on homes in the nation among states, DC, and Puerto Rico, according to Redfin data from February 2025.</v>
      </c>
      <c r="K24" s="2">
        <f t="shared" ca="1" si="2"/>
        <v>4</v>
      </c>
      <c r="L24" s="2" t="str">
        <f t="shared" ca="1" si="4"/>
        <v>12th</v>
      </c>
      <c r="M24" s="2" t="str">
        <f t="array" aca="1" ref="M24" ca="1">INDEX(KEYS!$A:$H,MATCH(A24,KEYS!$A:$A,0),8)&amp;" has the "&amp;IF(L24="1st","single",L24)&amp;" lowest house affordability ratio in the nation among states, DC, and Puerto Rico, according to Redfin data from "&amp;TEXT(INDEX(REDFIN_MEDIAN_SALE_PRICE!$2:$2,1,COUNTA(REDFIN_MEDIAN_SALE_PRICE!$2:$2)),"MMMM YYYY")&amp;"."</f>
        <v>Minnesota has the 12th lowest house affordability ratio in the nation among states, DC, and Puerto Rico, according to Redfin data from February 2025.</v>
      </c>
    </row>
    <row r="25" spans="1:13" ht="12.5" x14ac:dyDescent="0.25">
      <c r="A25" s="2" t="str">
        <f ca="1">IFERROR(__xludf.DUMMYFUNCTION("""COMPUTED_VALUE"""),"mississippi")</f>
        <v>mississippi</v>
      </c>
      <c r="B25" s="3">
        <f t="array" aca="1" ref="B25" ca="1">INDEX(CENSUS_POPULATION_STATE!$A:$ZZ,MATCH("    Total population",CENSUS_POPULATION_STATE!$A:$A,0),MATCH(INDEX(KEYS!$A:$G,MATCH(A25,KEYS!$A:$A,0),3)&amp;"!!Estimate",CENSUS_POPULATION_STATE!$1:$1,0))</f>
        <v>2939690</v>
      </c>
      <c r="C25" s="2" t="str">
        <f t="shared" ca="1" si="0"/>
        <v>36th</v>
      </c>
      <c r="D25" s="2" t="str">
        <f t="array" aca="1" ref="D25" ca="1">INDEX(KEYS!$A:$H,MATCH(A25,KEYS!$A:$A,0),8)&amp;" is "&amp;C25&amp;" in the nation in population among states, DC, and Puerto Rico."</f>
        <v>Mississippi is 36th in the nation in population among states, DC, and Puerto Rico.</v>
      </c>
      <c r="E25" s="4">
        <f t="array" aca="1" ref="E25" ca="1">INDEX(CENSUS_MHI_STATE!$A:$ZZ,MATCH("    Households",CENSUS_MHI_STATE!$A:$A,0),MATCH(INDEX(KEYS!$A:$G,MATCH(A25,KEYS!$A:$A,0),3)&amp;"!!Median income (dollars)!!Estimate",CENSUS_MHI_STATE!$1:$1,0))</f>
        <v>54915</v>
      </c>
      <c r="F25" s="2" t="str">
        <f t="shared" ca="1" si="1"/>
        <v>51st</v>
      </c>
      <c r="G25" s="2" t="str">
        <f t="array" aca="1" ref="G25" ca="1">INDEX(KEYS!$A:$H,MATCH(A25,KEYS!$A:$A,0),8)&amp;" is "&amp;IF(F25="1st","the highest",F25)&amp;" in the nation in median household income among states, DC, and Puerto Rico."</f>
        <v>Mississippi is 51st in the nation in median household income among states, DC, and Puerto Rico.</v>
      </c>
      <c r="H25" s="4">
        <v>253000</v>
      </c>
      <c r="I25" s="2" t="str">
        <f t="shared" si="3"/>
        <v>45th</v>
      </c>
      <c r="J25" s="2" t="str">
        <f t="array" aca="1" ref="J25" ca="1">INDEX(KEYS!$A:$H,MATCH(A25,KEYS!$A:$A,0),8)&amp;" has the "&amp;IF(I25="1st","single",I25)&amp;" highest median sale price on homes in the nation among states, DC, and Puerto Rico, according to Redfin data from "&amp;TEXT(INDEX(REDFIN_MEDIAN_SALE_PRICE!$2:$2,1,COUNTA(REDFIN_MEDIAN_SALE_PRICE!$2:$2)),"MMMM YYYY")&amp;"."</f>
        <v>Mississippi has the 45th highest median sale price on homes in the nation among states, DC, and Puerto Rico, according to Redfin data from February 2025.</v>
      </c>
      <c r="K25" s="2">
        <f t="shared" ca="1" si="2"/>
        <v>4.5999999999999996</v>
      </c>
      <c r="L25" s="2" t="str">
        <f t="shared" ca="1" si="4"/>
        <v>24th</v>
      </c>
      <c r="M25" s="2" t="str">
        <f t="array" aca="1" ref="M25" ca="1">INDEX(KEYS!$A:$H,MATCH(A25,KEYS!$A:$A,0),8)&amp;" has the "&amp;IF(L25="1st","single",L25)&amp;" lowest house affordability ratio in the nation among states, DC, and Puerto Rico, according to Redfin data from "&amp;TEXT(INDEX(REDFIN_MEDIAN_SALE_PRICE!$2:$2,1,COUNTA(REDFIN_MEDIAN_SALE_PRICE!$2:$2)),"MMMM YYYY")&amp;"."</f>
        <v>Mississippi has the 24th lowest house affordability ratio in the nation among states, DC, and Puerto Rico, according to Redfin data from February 2025.</v>
      </c>
    </row>
    <row r="26" spans="1:13" ht="12.5" x14ac:dyDescent="0.25">
      <c r="A26" s="2" t="str">
        <f ca="1">IFERROR(__xludf.DUMMYFUNCTION("""COMPUTED_VALUE"""),"missouri")</f>
        <v>missouri</v>
      </c>
      <c r="B26" s="3">
        <f t="array" aca="1" ref="B26" ca="1">INDEX(CENSUS_POPULATION_STATE!$A:$ZZ,MATCH("    Total population",CENSUS_POPULATION_STATE!$A:$A,0),MATCH(INDEX(KEYS!$A:$G,MATCH(A26,KEYS!$A:$A,0),3)&amp;"!!Estimate",CENSUS_POPULATION_STATE!$1:$1,0))</f>
        <v>6196156</v>
      </c>
      <c r="C26" s="2" t="str">
        <f t="shared" ca="1" si="0"/>
        <v>18th</v>
      </c>
      <c r="D26" s="2" t="str">
        <f t="array" aca="1" ref="D26" ca="1">INDEX(KEYS!$A:$H,MATCH(A26,KEYS!$A:$A,0),8)&amp;" is "&amp;C26&amp;" in the nation in population among states, DC, and Puerto Rico."</f>
        <v>Missouri is 18th in the nation in population among states, DC, and Puerto Rico.</v>
      </c>
      <c r="E26" s="4">
        <f t="array" aca="1" ref="E26" ca="1">INDEX(CENSUS_MHI_STATE!$A:$ZZ,MATCH("    Households",CENSUS_MHI_STATE!$A:$A,0),MATCH(INDEX(KEYS!$A:$G,MATCH(A26,KEYS!$A:$A,0),3)&amp;"!!Median income (dollars)!!Estimate",CENSUS_MHI_STATE!$1:$1,0))</f>
        <v>68920</v>
      </c>
      <c r="F26" s="2" t="str">
        <f t="shared" ca="1" si="1"/>
        <v>41st</v>
      </c>
      <c r="G26" s="2" t="str">
        <f t="array" aca="1" ref="G26" ca="1">INDEX(KEYS!$A:$H,MATCH(A26,KEYS!$A:$A,0),8)&amp;" is "&amp;IF(F26="1st","the highest",F26)&amp;" in the nation in median household income among states, DC, and Puerto Rico."</f>
        <v>Missouri is 41st in the nation in median household income among states, DC, and Puerto Rico.</v>
      </c>
      <c r="H26" s="4">
        <v>258000</v>
      </c>
      <c r="I26" s="2" t="str">
        <f t="shared" si="3"/>
        <v>42nd</v>
      </c>
      <c r="J26" s="2" t="str">
        <f t="array" aca="1" ref="J26" ca="1">INDEX(KEYS!$A:$H,MATCH(A26,KEYS!$A:$A,0),8)&amp;" has the "&amp;IF(I26="1st","single",I26)&amp;" highest median sale price on homes in the nation among states, DC, and Puerto Rico, according to Redfin data from "&amp;TEXT(INDEX(REDFIN_MEDIAN_SALE_PRICE!$2:$2,1,COUNTA(REDFIN_MEDIAN_SALE_PRICE!$2:$2)),"MMMM YYYY")&amp;"."</f>
        <v>Missouri has the 42nd highest median sale price on homes in the nation among states, DC, and Puerto Rico, according to Redfin data from February 2025.</v>
      </c>
      <c r="K26" s="2">
        <f t="shared" ca="1" si="2"/>
        <v>3.7</v>
      </c>
      <c r="L26" s="2" t="str">
        <f t="shared" ca="1" si="4"/>
        <v>6th</v>
      </c>
      <c r="M26" s="2" t="str">
        <f t="array" aca="1" ref="M26" ca="1">INDEX(KEYS!$A:$H,MATCH(A26,KEYS!$A:$A,0),8)&amp;" has the "&amp;IF(L26="1st","single",L26)&amp;" lowest house affordability ratio in the nation among states, DC, and Puerto Rico, according to Redfin data from "&amp;TEXT(INDEX(REDFIN_MEDIAN_SALE_PRICE!$2:$2,1,COUNTA(REDFIN_MEDIAN_SALE_PRICE!$2:$2)),"MMMM YYYY")&amp;"."</f>
        <v>Missouri has the 6th lowest house affordability ratio in the nation among states, DC, and Puerto Rico, according to Redfin data from February 2025.</v>
      </c>
    </row>
    <row r="27" spans="1:13" ht="12.5" x14ac:dyDescent="0.25">
      <c r="A27" s="2" t="str">
        <f ca="1">IFERROR(__xludf.DUMMYFUNCTION("""COMPUTED_VALUE"""),"montana")</f>
        <v>montana</v>
      </c>
      <c r="B27" s="3">
        <f t="array" aca="1" ref="B27" ca="1">INDEX(CENSUS_POPULATION_STATE!$A:$ZZ,MATCH("    Total population",CENSUS_POPULATION_STATE!$A:$A,0),MATCH(INDEX(KEYS!$A:$G,MATCH(A27,KEYS!$A:$A,0),3)&amp;"!!Estimate",CENSUS_POPULATION_STATE!$1:$1,0))</f>
        <v>1132812</v>
      </c>
      <c r="C27" s="2" t="str">
        <f t="shared" ca="1" si="0"/>
        <v>44th</v>
      </c>
      <c r="D27" s="2" t="str">
        <f t="array" aca="1" ref="D27" ca="1">INDEX(KEYS!$A:$H,MATCH(A27,KEYS!$A:$A,0),8)&amp;" is "&amp;C27&amp;" in the nation in population among states, DC, and Puerto Rico."</f>
        <v>Montana is 44th in the nation in population among states, DC, and Puerto Rico.</v>
      </c>
      <c r="E27" s="4">
        <f t="array" aca="1" ref="E27" ca="1">INDEX(CENSUS_MHI_STATE!$A:$ZZ,MATCH("    Households",CENSUS_MHI_STATE!$A:$A,0),MATCH(INDEX(KEYS!$A:$G,MATCH(A27,KEYS!$A:$A,0),3)&amp;"!!Median income (dollars)!!Estimate",CENSUS_MHI_STATE!$1:$1,0))</f>
        <v>69922</v>
      </c>
      <c r="F27" s="2" t="str">
        <f t="shared" ca="1" si="1"/>
        <v>38th</v>
      </c>
      <c r="G27" s="2" t="str">
        <f t="array" aca="1" ref="G27" ca="1">INDEX(KEYS!$A:$H,MATCH(A27,KEYS!$A:$A,0),8)&amp;" is "&amp;IF(F27="1st","the highest",F27)&amp;" in the nation in median household income among states, DC, and Puerto Rico."</f>
        <v>Montana is 38th in the nation in median household income among states, DC, and Puerto Rico.</v>
      </c>
      <c r="H27" s="4">
        <v>523000</v>
      </c>
      <c r="I27" s="2" t="str">
        <f t="shared" si="3"/>
        <v>9th</v>
      </c>
      <c r="J27" s="2" t="str">
        <f t="array" aca="1" ref="J27" ca="1">INDEX(KEYS!$A:$H,MATCH(A27,KEYS!$A:$A,0),8)&amp;" has the "&amp;IF(I27="1st","single",I27)&amp;" highest median sale price on homes in the nation among states, DC, and Puerto Rico, according to Redfin data from "&amp;TEXT(INDEX(REDFIN_MEDIAN_SALE_PRICE!$2:$2,1,COUNTA(REDFIN_MEDIAN_SALE_PRICE!$2:$2)),"MMMM YYYY")&amp;"."</f>
        <v>Montana has the 9th highest median sale price on homes in the nation among states, DC, and Puerto Rico, according to Redfin data from February 2025.</v>
      </c>
      <c r="K27" s="2">
        <f t="shared" ca="1" si="2"/>
        <v>7.5</v>
      </c>
      <c r="L27" s="2" t="str">
        <f t="shared" ca="1" si="4"/>
        <v>50th</v>
      </c>
      <c r="M27" s="2" t="str">
        <f t="array" aca="1" ref="M27" ca="1">INDEX(KEYS!$A:$H,MATCH(A27,KEYS!$A:$A,0),8)&amp;" has the "&amp;IF(L27="1st","single",L27)&amp;" lowest house affordability ratio in the nation among states, DC, and Puerto Rico, according to Redfin data from "&amp;TEXT(INDEX(REDFIN_MEDIAN_SALE_PRICE!$2:$2,1,COUNTA(REDFIN_MEDIAN_SALE_PRICE!$2:$2)),"MMMM YYYY")&amp;"."</f>
        <v>Montana has the 50th lowest house affordability ratio in the nation among states, DC, and Puerto Rico, according to Redfin data from February 2025.</v>
      </c>
    </row>
    <row r="28" spans="1:13" ht="12.5" x14ac:dyDescent="0.25">
      <c r="A28" s="2" t="str">
        <f ca="1">IFERROR(__xludf.DUMMYFUNCTION("""COMPUTED_VALUE"""),"nebraska")</f>
        <v>nebraska</v>
      </c>
      <c r="B28" s="3">
        <f t="array" aca="1" ref="B28" ca="1">INDEX(CENSUS_POPULATION_STATE!$A:$ZZ,MATCH("    Total population",CENSUS_POPULATION_STATE!$A:$A,0),MATCH(INDEX(KEYS!$A:$G,MATCH(A28,KEYS!$A:$A,0),3)&amp;"!!Estimate",CENSUS_POPULATION_STATE!$1:$1,0))</f>
        <v>1978379</v>
      </c>
      <c r="C28" s="2" t="str">
        <f t="shared" ca="1" si="0"/>
        <v>38th</v>
      </c>
      <c r="D28" s="2" t="str">
        <f t="array" aca="1" ref="D28" ca="1">INDEX(KEYS!$A:$H,MATCH(A28,KEYS!$A:$A,0),8)&amp;" is "&amp;C28&amp;" in the nation in population among states, DC, and Puerto Rico."</f>
        <v>Nebraska is 38th in the nation in population among states, DC, and Puerto Rico.</v>
      </c>
      <c r="E28" s="4">
        <f t="array" aca="1" ref="E28" ca="1">INDEX(CENSUS_MHI_STATE!$A:$ZZ,MATCH("    Households",CENSUS_MHI_STATE!$A:$A,0),MATCH(INDEX(KEYS!$A:$G,MATCH(A28,KEYS!$A:$A,0),3)&amp;"!!Median income (dollars)!!Estimate",CENSUS_MHI_STATE!$1:$1,0))</f>
        <v>74985</v>
      </c>
      <c r="F28" s="2" t="str">
        <f t="shared" ca="1" si="1"/>
        <v>27th</v>
      </c>
      <c r="G28" s="2" t="str">
        <f t="array" aca="1" ref="G28" ca="1">INDEX(KEYS!$A:$H,MATCH(A28,KEYS!$A:$A,0),8)&amp;" is "&amp;IF(F28="1st","the highest",F28)&amp;" in the nation in median household income among states, DC, and Puerto Rico."</f>
        <v>Nebraska is 27th in the nation in median household income among states, DC, and Puerto Rico.</v>
      </c>
      <c r="H28" s="4">
        <v>289000</v>
      </c>
      <c r="I28" s="2" t="str">
        <f t="shared" si="3"/>
        <v>35th</v>
      </c>
      <c r="J28" s="2" t="str">
        <f t="array" aca="1" ref="J28" ca="1">INDEX(KEYS!$A:$H,MATCH(A28,KEYS!$A:$A,0),8)&amp;" has the "&amp;IF(I28="1st","single",I28)&amp;" highest median sale price on homes in the nation among states, DC, and Puerto Rico, according to Redfin data from "&amp;TEXT(INDEX(REDFIN_MEDIAN_SALE_PRICE!$2:$2,1,COUNTA(REDFIN_MEDIAN_SALE_PRICE!$2:$2)),"MMMM YYYY")&amp;"."</f>
        <v>Nebraska has the 35th highest median sale price on homes in the nation among states, DC, and Puerto Rico, according to Redfin data from February 2025.</v>
      </c>
      <c r="K28" s="2">
        <f t="shared" ca="1" si="2"/>
        <v>3.9</v>
      </c>
      <c r="L28" s="2" t="str">
        <f t="shared" ca="1" si="4"/>
        <v>10th</v>
      </c>
      <c r="M28" s="2" t="str">
        <f t="array" aca="1" ref="M28" ca="1">INDEX(KEYS!$A:$H,MATCH(A28,KEYS!$A:$A,0),8)&amp;" has the "&amp;IF(L28="1st","single",L28)&amp;" lowest house affordability ratio in the nation among states, DC, and Puerto Rico, according to Redfin data from "&amp;TEXT(INDEX(REDFIN_MEDIAN_SALE_PRICE!$2:$2,1,COUNTA(REDFIN_MEDIAN_SALE_PRICE!$2:$2)),"MMMM YYYY")&amp;"."</f>
        <v>Nebraska has the 10th lowest house affordability ratio in the nation among states, DC, and Puerto Rico, according to Redfin data from February 2025.</v>
      </c>
    </row>
    <row r="29" spans="1:13" ht="12.5" x14ac:dyDescent="0.25">
      <c r="A29" s="2" t="str">
        <f ca="1">IFERROR(__xludf.DUMMYFUNCTION("""COMPUTED_VALUE"""),"nevada")</f>
        <v>nevada</v>
      </c>
      <c r="B29" s="3">
        <f t="array" aca="1" ref="B29" ca="1">INDEX(CENSUS_POPULATION_STATE!$A:$ZZ,MATCH("    Total population",CENSUS_POPULATION_STATE!$A:$A,0),MATCH(INDEX(KEYS!$A:$G,MATCH(A29,KEYS!$A:$A,0),3)&amp;"!!Estimate",CENSUS_POPULATION_STATE!$1:$1,0))</f>
        <v>3194176</v>
      </c>
      <c r="C29" s="2" t="str">
        <f t="shared" ca="1" si="0"/>
        <v>33rd</v>
      </c>
      <c r="D29" s="2" t="str">
        <f t="array" aca="1" ref="D29" ca="1">INDEX(KEYS!$A:$H,MATCH(A29,KEYS!$A:$A,0),8)&amp;" is "&amp;C29&amp;" in the nation in population among states, DC, and Puerto Rico."</f>
        <v>Nevada is 33rd in the nation in population among states, DC, and Puerto Rico.</v>
      </c>
      <c r="E29" s="4">
        <f t="array" aca="1" ref="E29" ca="1">INDEX(CENSUS_MHI_STATE!$A:$ZZ,MATCH("    Households",CENSUS_MHI_STATE!$A:$A,0),MATCH(INDEX(KEYS!$A:$G,MATCH(A29,KEYS!$A:$A,0),3)&amp;"!!Median income (dollars)!!Estimate",CENSUS_MHI_STATE!$1:$1,0))</f>
        <v>75561</v>
      </c>
      <c r="F29" s="2" t="str">
        <f t="shared" ca="1" si="1"/>
        <v>26th</v>
      </c>
      <c r="G29" s="2" t="str">
        <f t="array" aca="1" ref="G29" ca="1">INDEX(KEYS!$A:$H,MATCH(A29,KEYS!$A:$A,0),8)&amp;" is "&amp;IF(F29="1st","the highest",F29)&amp;" in the nation in median household income among states, DC, and Puerto Rico."</f>
        <v>Nevada is 26th in the nation in median household income among states, DC, and Puerto Rico.</v>
      </c>
      <c r="H29" s="4">
        <v>457000</v>
      </c>
      <c r="I29" s="2" t="str">
        <f t="shared" si="3"/>
        <v>16th</v>
      </c>
      <c r="J29" s="2" t="str">
        <f t="array" aca="1" ref="J29" ca="1">INDEX(KEYS!$A:$H,MATCH(A29,KEYS!$A:$A,0),8)&amp;" has the "&amp;IF(I29="1st","single",I29)&amp;" highest median sale price on homes in the nation among states, DC, and Puerto Rico, according to Redfin data from "&amp;TEXT(INDEX(REDFIN_MEDIAN_SALE_PRICE!$2:$2,1,COUNTA(REDFIN_MEDIAN_SALE_PRICE!$2:$2)),"MMMM YYYY")&amp;"."</f>
        <v>Nevada has the 16th highest median sale price on homes in the nation among states, DC, and Puerto Rico, according to Redfin data from February 2025.</v>
      </c>
      <c r="K29" s="2">
        <f t="shared" ca="1" si="2"/>
        <v>6</v>
      </c>
      <c r="L29" s="2" t="str">
        <f t="shared" ca="1" si="4"/>
        <v>41st</v>
      </c>
      <c r="M29" s="2" t="str">
        <f t="array" aca="1" ref="M29" ca="1">INDEX(KEYS!$A:$H,MATCH(A29,KEYS!$A:$A,0),8)&amp;" has the "&amp;IF(L29="1st","single",L29)&amp;" lowest house affordability ratio in the nation among states, DC, and Puerto Rico, according to Redfin data from "&amp;TEXT(INDEX(REDFIN_MEDIAN_SALE_PRICE!$2:$2,1,COUNTA(REDFIN_MEDIAN_SALE_PRICE!$2:$2)),"MMMM YYYY")&amp;"."</f>
        <v>Nevada has the 41st lowest house affordability ratio in the nation among states, DC, and Puerto Rico, according to Redfin data from February 2025.</v>
      </c>
    </row>
    <row r="30" spans="1:13" ht="12.5" x14ac:dyDescent="0.25">
      <c r="A30" s="2" t="str">
        <f ca="1">IFERROR(__xludf.DUMMYFUNCTION("""COMPUTED_VALUE"""),"new_hampshire")</f>
        <v>new_hampshire</v>
      </c>
      <c r="B30" s="3">
        <f t="array" aca="1" ref="B30" ca="1">INDEX(CENSUS_POPULATION_STATE!$A:$ZZ,MATCH("    Total population",CENSUS_POPULATION_STATE!$A:$A,0),MATCH(INDEX(KEYS!$A:$G,MATCH(A30,KEYS!$A:$A,0),3)&amp;"!!Estimate",CENSUS_POPULATION_STATE!$1:$1,0))</f>
        <v>1402054</v>
      </c>
      <c r="C30" s="2" t="str">
        <f t="shared" ca="1" si="0"/>
        <v>42nd</v>
      </c>
      <c r="D30" s="2" t="str">
        <f t="array" aca="1" ref="D30" ca="1">INDEX(KEYS!$A:$H,MATCH(A30,KEYS!$A:$A,0),8)&amp;" is "&amp;C30&amp;" in the nation in population among states, DC, and Puerto Rico."</f>
        <v>New Hampshire is 42nd in the nation in population among states, DC, and Puerto Rico.</v>
      </c>
      <c r="E30" s="4">
        <f t="array" aca="1" ref="E30" ca="1">INDEX(CENSUS_MHI_STATE!$A:$ZZ,MATCH("    Households",CENSUS_MHI_STATE!$A:$A,0),MATCH(INDEX(KEYS!$A:$G,MATCH(A30,KEYS!$A:$A,0),3)&amp;"!!Median income (dollars)!!Estimate",CENSUS_MHI_STATE!$1:$1,0))</f>
        <v>95628</v>
      </c>
      <c r="F30" s="2" t="str">
        <f t="shared" ca="1" si="1"/>
        <v>7th</v>
      </c>
      <c r="G30" s="2" t="str">
        <f t="array" aca="1" ref="G30" ca="1">INDEX(KEYS!$A:$H,MATCH(A30,KEYS!$A:$A,0),8)&amp;" is "&amp;IF(F30="1st","the highest",F30)&amp;" in the nation in median household income among states, DC, and Puerto Rico."</f>
        <v>New Hampshire is 7th in the nation in median household income among states, DC, and Puerto Rico.</v>
      </c>
      <c r="H30" s="4">
        <v>481000</v>
      </c>
      <c r="I30" s="2" t="str">
        <f t="shared" si="3"/>
        <v>15th</v>
      </c>
      <c r="J30" s="2" t="str">
        <f t="array" aca="1" ref="J30" ca="1">INDEX(KEYS!$A:$H,MATCH(A30,KEYS!$A:$A,0),8)&amp;" has the "&amp;IF(I30="1st","single",I30)&amp;" highest median sale price on homes in the nation among states, DC, and Puerto Rico, according to Redfin data from "&amp;TEXT(INDEX(REDFIN_MEDIAN_SALE_PRICE!$2:$2,1,COUNTA(REDFIN_MEDIAN_SALE_PRICE!$2:$2)),"MMMM YYYY")&amp;"."</f>
        <v>New Hampshire has the 15th highest median sale price on homes in the nation among states, DC, and Puerto Rico, according to Redfin data from February 2025.</v>
      </c>
      <c r="K30" s="2">
        <f t="shared" ca="1" si="2"/>
        <v>5</v>
      </c>
      <c r="L30" s="2" t="str">
        <f t="shared" ca="1" si="4"/>
        <v>28th</v>
      </c>
      <c r="M30" s="2" t="str">
        <f t="array" aca="1" ref="M30" ca="1">INDEX(KEYS!$A:$H,MATCH(A30,KEYS!$A:$A,0),8)&amp;" has the "&amp;IF(L30="1st","single",L30)&amp;" lowest house affordability ratio in the nation among states, DC, and Puerto Rico, according to Redfin data from "&amp;TEXT(INDEX(REDFIN_MEDIAN_SALE_PRICE!$2:$2,1,COUNTA(REDFIN_MEDIAN_SALE_PRICE!$2:$2)),"MMMM YYYY")&amp;"."</f>
        <v>New Hampshire has the 28th lowest house affordability ratio in the nation among states, DC, and Puerto Rico, according to Redfin data from February 2025.</v>
      </c>
    </row>
    <row r="31" spans="1:13" ht="12.5" x14ac:dyDescent="0.25">
      <c r="A31" s="2" t="str">
        <f ca="1">IFERROR(__xludf.DUMMYFUNCTION("""COMPUTED_VALUE"""),"new_jersey")</f>
        <v>new_jersey</v>
      </c>
      <c r="B31" s="3">
        <f t="array" aca="1" ref="B31" ca="1">INDEX(CENSUS_POPULATION_STATE!$A:$ZZ,MATCH("    Total population",CENSUS_POPULATION_STATE!$A:$A,0),MATCH(INDEX(KEYS!$A:$G,MATCH(A31,KEYS!$A:$A,0),3)&amp;"!!Estimate",CENSUS_POPULATION_STATE!$1:$1,0))</f>
        <v>9290841</v>
      </c>
      <c r="C31" s="2" t="str">
        <f t="shared" ca="1" si="0"/>
        <v>11th</v>
      </c>
      <c r="D31" s="2" t="str">
        <f t="array" aca="1" ref="D31" ca="1">INDEX(KEYS!$A:$H,MATCH(A31,KEYS!$A:$A,0),8)&amp;" is "&amp;C31&amp;" in the nation in population among states, DC, and Puerto Rico."</f>
        <v>New Jersey is 11th in the nation in population among states, DC, and Puerto Rico.</v>
      </c>
      <c r="E31" s="4">
        <f t="array" aca="1" ref="E31" ca="1">INDEX(CENSUS_MHI_STATE!$A:$ZZ,MATCH("    Households",CENSUS_MHI_STATE!$A:$A,0),MATCH(INDEX(KEYS!$A:$G,MATCH(A31,KEYS!$A:$A,0),3)&amp;"!!Median income (dollars)!!Estimate",CENSUS_MHI_STATE!$1:$1,0))</f>
        <v>101050</v>
      </c>
      <c r="F31" s="2" t="str">
        <f t="shared" ca="1" si="1"/>
        <v>4th</v>
      </c>
      <c r="G31" s="2" t="str">
        <f t="array" aca="1" ref="G31" ca="1">INDEX(KEYS!$A:$H,MATCH(A31,KEYS!$A:$A,0),8)&amp;" is "&amp;IF(F31="1st","the highest",F31)&amp;" in the nation in median household income among states, DC, and Puerto Rico."</f>
        <v>New Jersey is 4th in the nation in median household income among states, DC, and Puerto Rico.</v>
      </c>
      <c r="H31" s="4">
        <v>521000</v>
      </c>
      <c r="I31" s="2" t="str">
        <f t="shared" si="3"/>
        <v>10th</v>
      </c>
      <c r="J31" s="2" t="str">
        <f t="array" aca="1" ref="J31" ca="1">INDEX(KEYS!$A:$H,MATCH(A31,KEYS!$A:$A,0),8)&amp;" has the "&amp;IF(I31="1st","single",I31)&amp;" highest median sale price on homes in the nation among states, DC, and Puerto Rico, according to Redfin data from "&amp;TEXT(INDEX(REDFIN_MEDIAN_SALE_PRICE!$2:$2,1,COUNTA(REDFIN_MEDIAN_SALE_PRICE!$2:$2)),"MMMM YYYY")&amp;"."</f>
        <v>New Jersey has the 10th highest median sale price on homes in the nation among states, DC, and Puerto Rico, according to Redfin data from February 2025.</v>
      </c>
      <c r="K31" s="2">
        <f t="shared" ca="1" si="2"/>
        <v>5.2</v>
      </c>
      <c r="L31" s="2" t="str">
        <f t="shared" ca="1" si="4"/>
        <v>30th</v>
      </c>
      <c r="M31" s="2" t="str">
        <f t="array" aca="1" ref="M31" ca="1">INDEX(KEYS!$A:$H,MATCH(A31,KEYS!$A:$A,0),8)&amp;" has the "&amp;IF(L31="1st","single",L31)&amp;" lowest house affordability ratio in the nation among states, DC, and Puerto Rico, according to Redfin data from "&amp;TEXT(INDEX(REDFIN_MEDIAN_SALE_PRICE!$2:$2,1,COUNTA(REDFIN_MEDIAN_SALE_PRICE!$2:$2)),"MMMM YYYY")&amp;"."</f>
        <v>New Jersey has the 30th lowest house affordability ratio in the nation among states, DC, and Puerto Rico, according to Redfin data from February 2025.</v>
      </c>
    </row>
    <row r="32" spans="1:13" ht="12.5" x14ac:dyDescent="0.25">
      <c r="A32" s="2" t="str">
        <f ca="1">IFERROR(__xludf.DUMMYFUNCTION("""COMPUTED_VALUE"""),"new_mexico")</f>
        <v>new_mexico</v>
      </c>
      <c r="B32" s="3">
        <f t="array" aca="1" ref="B32" ca="1">INDEX(CENSUS_POPULATION_STATE!$A:$ZZ,MATCH("    Total population",CENSUS_POPULATION_STATE!$A:$A,0),MATCH(INDEX(KEYS!$A:$G,MATCH(A32,KEYS!$A:$A,0),3)&amp;"!!Estimate",CENSUS_POPULATION_STATE!$1:$1,0))</f>
        <v>2114371</v>
      </c>
      <c r="C32" s="2" t="str">
        <f t="shared" ca="1" si="0"/>
        <v>37th</v>
      </c>
      <c r="D32" s="2" t="str">
        <f t="array" aca="1" ref="D32" ca="1">INDEX(KEYS!$A:$H,MATCH(A32,KEYS!$A:$A,0),8)&amp;" is "&amp;C32&amp;" in the nation in population among states, DC, and Puerto Rico."</f>
        <v>New Mexico is 37th in the nation in population among states, DC, and Puerto Rico.</v>
      </c>
      <c r="E32" s="4">
        <f t="array" aca="1" ref="E32" ca="1">INDEX(CENSUS_MHI_STATE!$A:$ZZ,MATCH("    Households",CENSUS_MHI_STATE!$A:$A,0),MATCH(INDEX(KEYS!$A:$G,MATCH(A32,KEYS!$A:$A,0),3)&amp;"!!Median income (dollars)!!Estimate",CENSUS_MHI_STATE!$1:$1,0))</f>
        <v>62125</v>
      </c>
      <c r="F32" s="2" t="str">
        <f t="shared" ca="1" si="1"/>
        <v>46th</v>
      </c>
      <c r="G32" s="2" t="str">
        <f t="array" aca="1" ref="G32" ca="1">INDEX(KEYS!$A:$H,MATCH(A32,KEYS!$A:$A,0),8)&amp;" is "&amp;IF(F32="1st","the highest",F32)&amp;" in the nation in median household income among states, DC, and Puerto Rico."</f>
        <v>New Mexico is 46th in the nation in median household income among states, DC, and Puerto Rico.</v>
      </c>
      <c r="H32" s="4">
        <v>358000</v>
      </c>
      <c r="I32" s="2" t="str">
        <f t="shared" si="3"/>
        <v>29th</v>
      </c>
      <c r="J32" s="2" t="str">
        <f t="array" aca="1" ref="J32" ca="1">INDEX(KEYS!$A:$H,MATCH(A32,KEYS!$A:$A,0),8)&amp;" has the "&amp;IF(I32="1st","single",I32)&amp;" highest median sale price on homes in the nation among states, DC, and Puerto Rico, according to Redfin data from "&amp;TEXT(INDEX(REDFIN_MEDIAN_SALE_PRICE!$2:$2,1,COUNTA(REDFIN_MEDIAN_SALE_PRICE!$2:$2)),"MMMM YYYY")&amp;"."</f>
        <v>New Mexico has the 29th highest median sale price on homes in the nation among states, DC, and Puerto Rico, according to Redfin data from February 2025.</v>
      </c>
      <c r="K32" s="2">
        <f t="shared" ca="1" si="2"/>
        <v>5.8</v>
      </c>
      <c r="L32" s="2" t="str">
        <f t="shared" ca="1" si="4"/>
        <v>39th</v>
      </c>
      <c r="M32" s="2" t="str">
        <f t="array" aca="1" ref="M32" ca="1">INDEX(KEYS!$A:$H,MATCH(A32,KEYS!$A:$A,0),8)&amp;" has the "&amp;IF(L32="1st","single",L32)&amp;" lowest house affordability ratio in the nation among states, DC, and Puerto Rico, according to Redfin data from "&amp;TEXT(INDEX(REDFIN_MEDIAN_SALE_PRICE!$2:$2,1,COUNTA(REDFIN_MEDIAN_SALE_PRICE!$2:$2)),"MMMM YYYY")&amp;"."</f>
        <v>New Mexico has the 39th lowest house affordability ratio in the nation among states, DC, and Puerto Rico, according to Redfin data from February 2025.</v>
      </c>
    </row>
    <row r="33" spans="1:13" ht="12.5" x14ac:dyDescent="0.25">
      <c r="A33" s="2" t="str">
        <f ca="1">IFERROR(__xludf.DUMMYFUNCTION("""COMPUTED_VALUE"""),"new_york")</f>
        <v>new_york</v>
      </c>
      <c r="B33" s="3">
        <f t="array" aca="1" ref="B33" ca="1">INDEX(CENSUS_POPULATION_STATE!$A:$ZZ,MATCH("    Total population",CENSUS_POPULATION_STATE!$A:$A,0),MATCH(INDEX(KEYS!$A:$G,MATCH(A33,KEYS!$A:$A,0),3)&amp;"!!Estimate",CENSUS_POPULATION_STATE!$1:$1,0))</f>
        <v>19571216</v>
      </c>
      <c r="C33" s="2" t="str">
        <f t="shared" ca="1" si="0"/>
        <v>4th</v>
      </c>
      <c r="D33" s="2" t="str">
        <f t="array" aca="1" ref="D33" ca="1">INDEX(KEYS!$A:$H,MATCH(A33,KEYS!$A:$A,0),8)&amp;" is "&amp;C33&amp;" in the nation in population among states, DC, and Puerto Rico."</f>
        <v>New York is 4th in the nation in population among states, DC, and Puerto Rico.</v>
      </c>
      <c r="E33" s="4">
        <f t="array" aca="1" ref="E33" ca="1">INDEX(CENSUS_MHI_STATE!$A:$ZZ,MATCH("    Households",CENSUS_MHI_STATE!$A:$A,0),MATCH(INDEX(KEYS!$A:$G,MATCH(A33,KEYS!$A:$A,0),3)&amp;"!!Median income (dollars)!!Estimate",CENSUS_MHI_STATE!$1:$1,0))</f>
        <v>84578</v>
      </c>
      <c r="F33" s="2" t="str">
        <f t="shared" ca="1" si="1"/>
        <v>16th</v>
      </c>
      <c r="G33" s="2" t="str">
        <f t="array" aca="1" ref="G33" ca="1">INDEX(KEYS!$A:$H,MATCH(A33,KEYS!$A:$A,0),8)&amp;" is "&amp;IF(F33="1st","the highest",F33)&amp;" in the nation in median household income among states, DC, and Puerto Rico."</f>
        <v>New York is 16th in the nation in median household income among states, DC, and Puerto Rico.</v>
      </c>
      <c r="H33" s="4">
        <v>577000</v>
      </c>
      <c r="I33" s="2" t="str">
        <f t="shared" si="3"/>
        <v>6th</v>
      </c>
      <c r="J33" s="2" t="str">
        <f t="array" aca="1" ref="J33" ca="1">INDEX(KEYS!$A:$H,MATCH(A33,KEYS!$A:$A,0),8)&amp;" has the "&amp;IF(I33="1st","single",I33)&amp;" highest median sale price on homes in the nation among states, DC, and Puerto Rico, according to Redfin data from "&amp;TEXT(INDEX(REDFIN_MEDIAN_SALE_PRICE!$2:$2,1,COUNTA(REDFIN_MEDIAN_SALE_PRICE!$2:$2)),"MMMM YYYY")&amp;"."</f>
        <v>New York has the 6th highest median sale price on homes in the nation among states, DC, and Puerto Rico, according to Redfin data from February 2025.</v>
      </c>
      <c r="K33" s="2">
        <f t="shared" ca="1" si="2"/>
        <v>6.8</v>
      </c>
      <c r="L33" s="2" t="str">
        <f t="shared" ca="1" si="4"/>
        <v>49th</v>
      </c>
      <c r="M33" s="2" t="str">
        <f t="array" aca="1" ref="M33" ca="1">INDEX(KEYS!$A:$H,MATCH(A33,KEYS!$A:$A,0),8)&amp;" has the "&amp;IF(L33="1st","single",L33)&amp;" lowest house affordability ratio in the nation among states, DC, and Puerto Rico, according to Redfin data from "&amp;TEXT(INDEX(REDFIN_MEDIAN_SALE_PRICE!$2:$2,1,COUNTA(REDFIN_MEDIAN_SALE_PRICE!$2:$2)),"MMMM YYYY")&amp;"."</f>
        <v>New York has the 49th lowest house affordability ratio in the nation among states, DC, and Puerto Rico, according to Redfin data from February 2025.</v>
      </c>
    </row>
    <row r="34" spans="1:13" ht="12.5" x14ac:dyDescent="0.25">
      <c r="A34" s="2" t="str">
        <f ca="1">IFERROR(__xludf.DUMMYFUNCTION("""COMPUTED_VALUE"""),"north_carolina")</f>
        <v>north_carolina</v>
      </c>
      <c r="B34" s="3">
        <f t="array" aca="1" ref="B34" ca="1">INDEX(CENSUS_POPULATION_STATE!$A:$ZZ,MATCH("    Total population",CENSUS_POPULATION_STATE!$A:$A,0),MATCH(INDEX(KEYS!$A:$G,MATCH(A34,KEYS!$A:$A,0),3)&amp;"!!Estimate",CENSUS_POPULATION_STATE!$1:$1,0))</f>
        <v>10835491</v>
      </c>
      <c r="C34" s="2" t="str">
        <f t="shared" ca="1" si="0"/>
        <v>9th</v>
      </c>
      <c r="D34" s="2" t="str">
        <f t="array" aca="1" ref="D34" ca="1">INDEX(KEYS!$A:$H,MATCH(A34,KEYS!$A:$A,0),8)&amp;" is "&amp;C34&amp;" in the nation in population among states, DC, and Puerto Rico."</f>
        <v>North Carolina is 9th in the nation in population among states, DC, and Puerto Rico.</v>
      </c>
      <c r="E34" s="4">
        <f t="array" aca="1" ref="E34" ca="1">INDEX(CENSUS_MHI_STATE!$A:$ZZ,MATCH("    Households",CENSUS_MHI_STATE!$A:$A,0),MATCH(INDEX(KEYS!$A:$G,MATCH(A34,KEYS!$A:$A,0),3)&amp;"!!Median income (dollars)!!Estimate",CENSUS_MHI_STATE!$1:$1,0))</f>
        <v>69904</v>
      </c>
      <c r="F34" s="2" t="str">
        <f t="shared" ca="1" si="1"/>
        <v>39th</v>
      </c>
      <c r="G34" s="2" t="str">
        <f t="array" aca="1" ref="G34" ca="1">INDEX(KEYS!$A:$H,MATCH(A34,KEYS!$A:$A,0),8)&amp;" is "&amp;IF(F34="1st","the highest",F34)&amp;" in the nation in median household income among states, DC, and Puerto Rico."</f>
        <v>North Carolina is 39th in the nation in median household income among states, DC, and Puerto Rico.</v>
      </c>
      <c r="H34" s="4">
        <v>367000</v>
      </c>
      <c r="I34" s="2" t="str">
        <f t="shared" si="3"/>
        <v>27th</v>
      </c>
      <c r="J34" s="2" t="str">
        <f t="array" aca="1" ref="J34" ca="1">INDEX(KEYS!$A:$H,MATCH(A34,KEYS!$A:$A,0),8)&amp;" has the "&amp;IF(I34="1st","single",I34)&amp;" highest median sale price on homes in the nation among states, DC, and Puerto Rico, according to Redfin data from "&amp;TEXT(INDEX(REDFIN_MEDIAN_SALE_PRICE!$2:$2,1,COUNTA(REDFIN_MEDIAN_SALE_PRICE!$2:$2)),"MMMM YYYY")&amp;"."</f>
        <v>North Carolina has the 27th highest median sale price on homes in the nation among states, DC, and Puerto Rico, according to Redfin data from February 2025.</v>
      </c>
      <c r="K34" s="2">
        <f t="shared" ca="1" si="2"/>
        <v>5.3</v>
      </c>
      <c r="L34" s="2" t="str">
        <f t="shared" ca="1" si="4"/>
        <v>31st</v>
      </c>
      <c r="M34" s="2" t="str">
        <f t="array" aca="1" ref="M34" ca="1">INDEX(KEYS!$A:$H,MATCH(A34,KEYS!$A:$A,0),8)&amp;" has the "&amp;IF(L34="1st","single",L34)&amp;" lowest house affordability ratio in the nation among states, DC, and Puerto Rico, according to Redfin data from "&amp;TEXT(INDEX(REDFIN_MEDIAN_SALE_PRICE!$2:$2,1,COUNTA(REDFIN_MEDIAN_SALE_PRICE!$2:$2)),"MMMM YYYY")&amp;"."</f>
        <v>North Carolina has the 31st lowest house affordability ratio in the nation among states, DC, and Puerto Rico, according to Redfin data from February 2025.</v>
      </c>
    </row>
    <row r="35" spans="1:13" ht="12.5" x14ac:dyDescent="0.25">
      <c r="A35" s="2" t="str">
        <f ca="1">IFERROR(__xludf.DUMMYFUNCTION("""COMPUTED_VALUE"""),"north_dakota")</f>
        <v>north_dakota</v>
      </c>
      <c r="B35" s="3">
        <f t="array" aca="1" ref="B35" ca="1">INDEX(CENSUS_POPULATION_STATE!$A:$ZZ,MATCH("    Total population",CENSUS_POPULATION_STATE!$A:$A,0),MATCH(INDEX(KEYS!$A:$G,MATCH(A35,KEYS!$A:$A,0),3)&amp;"!!Estimate",CENSUS_POPULATION_STATE!$1:$1,0))</f>
        <v>783926</v>
      </c>
      <c r="C35" s="2" t="str">
        <f t="shared" ca="1" si="0"/>
        <v>48th</v>
      </c>
      <c r="D35" s="2" t="str">
        <f t="array" aca="1" ref="D35" ca="1">INDEX(KEYS!$A:$H,MATCH(A35,KEYS!$A:$A,0),8)&amp;" is "&amp;C35&amp;" in the nation in population among states, DC, and Puerto Rico."</f>
        <v>North Dakota is 48th in the nation in population among states, DC, and Puerto Rico.</v>
      </c>
      <c r="E35" s="4">
        <f t="array" aca="1" ref="E35" ca="1">INDEX(CENSUS_MHI_STATE!$A:$ZZ,MATCH("    Households",CENSUS_MHI_STATE!$A:$A,0),MATCH(INDEX(KEYS!$A:$G,MATCH(A35,KEYS!$A:$A,0),3)&amp;"!!Median income (dollars)!!Estimate",CENSUS_MHI_STATE!$1:$1,0))</f>
        <v>75949</v>
      </c>
      <c r="F35" s="2" t="str">
        <f t="shared" ca="1" si="1"/>
        <v>24th</v>
      </c>
      <c r="G35" s="2" t="str">
        <f t="array" aca="1" ref="G35" ca="1">INDEX(KEYS!$A:$H,MATCH(A35,KEYS!$A:$A,0),8)&amp;" is "&amp;IF(F35="1st","the highest",F35)&amp;" in the nation in median household income among states, DC, and Puerto Rico."</f>
        <v>North Dakota is 24th in the nation in median household income among states, DC, and Puerto Rico.</v>
      </c>
      <c r="H35" s="4">
        <v>283000</v>
      </c>
      <c r="I35" s="2" t="str">
        <f t="shared" si="3"/>
        <v>37th</v>
      </c>
      <c r="J35" s="2" t="str">
        <f t="array" aca="1" ref="J35" ca="1">INDEX(KEYS!$A:$H,MATCH(A35,KEYS!$A:$A,0),8)&amp;" has the "&amp;IF(I35="1st","single",I35)&amp;" highest median sale price on homes in the nation among states, DC, and Puerto Rico, according to Redfin data from "&amp;TEXT(INDEX(REDFIN_MEDIAN_SALE_PRICE!$2:$2,1,COUNTA(REDFIN_MEDIAN_SALE_PRICE!$2:$2)),"MMMM YYYY")&amp;"."</f>
        <v>North Dakota has the 37th highest median sale price on homes in the nation among states, DC, and Puerto Rico, according to Redfin data from February 2025.</v>
      </c>
      <c r="K35" s="2">
        <f t="shared" ca="1" si="2"/>
        <v>3.7</v>
      </c>
      <c r="L35" s="2" t="str">
        <f t="shared" ca="1" si="4"/>
        <v>6th</v>
      </c>
      <c r="M35" s="2" t="str">
        <f t="array" aca="1" ref="M35" ca="1">INDEX(KEYS!$A:$H,MATCH(A35,KEYS!$A:$A,0),8)&amp;" has the "&amp;IF(L35="1st","single",L35)&amp;" lowest house affordability ratio in the nation among states, DC, and Puerto Rico, according to Redfin data from "&amp;TEXT(INDEX(REDFIN_MEDIAN_SALE_PRICE!$2:$2,1,COUNTA(REDFIN_MEDIAN_SALE_PRICE!$2:$2)),"MMMM YYYY")&amp;"."</f>
        <v>North Dakota has the 6th lowest house affordability ratio in the nation among states, DC, and Puerto Rico, according to Redfin data from February 2025.</v>
      </c>
    </row>
    <row r="36" spans="1:13" ht="12.5" x14ac:dyDescent="0.25">
      <c r="A36" s="2" t="str">
        <f ca="1">IFERROR(__xludf.DUMMYFUNCTION("""COMPUTED_VALUE"""),"ohio")</f>
        <v>ohio</v>
      </c>
      <c r="B36" s="3">
        <f t="array" aca="1" ref="B36" ca="1">INDEX(CENSUS_POPULATION_STATE!$A:$ZZ,MATCH("    Total population",CENSUS_POPULATION_STATE!$A:$A,0),MATCH(INDEX(KEYS!$A:$G,MATCH(A36,KEYS!$A:$A,0),3)&amp;"!!Estimate",CENSUS_POPULATION_STATE!$1:$1,0))</f>
        <v>11785935</v>
      </c>
      <c r="C36" s="2" t="str">
        <f t="shared" ca="1" si="0"/>
        <v>7th</v>
      </c>
      <c r="D36" s="2" t="str">
        <f t="array" aca="1" ref="D36" ca="1">INDEX(KEYS!$A:$H,MATCH(A36,KEYS!$A:$A,0),8)&amp;" is "&amp;C36&amp;" in the nation in population among states, DC, and Puerto Rico."</f>
        <v>Ohio is 7th in the nation in population among states, DC, and Puerto Rico.</v>
      </c>
      <c r="E36" s="4">
        <f t="array" aca="1" ref="E36" ca="1">INDEX(CENSUS_MHI_STATE!$A:$ZZ,MATCH("    Households",CENSUS_MHI_STATE!$A:$A,0),MATCH(INDEX(KEYS!$A:$G,MATCH(A36,KEYS!$A:$A,0),3)&amp;"!!Median income (dollars)!!Estimate",CENSUS_MHI_STATE!$1:$1,0))</f>
        <v>69680</v>
      </c>
      <c r="F36" s="2" t="str">
        <f t="shared" ca="1" si="1"/>
        <v>40th</v>
      </c>
      <c r="G36" s="2" t="str">
        <f t="array" aca="1" ref="G36" ca="1">INDEX(KEYS!$A:$H,MATCH(A36,KEYS!$A:$A,0),8)&amp;" is "&amp;IF(F36="1st","the highest",F36)&amp;" in the nation in median household income among states, DC, and Puerto Rico."</f>
        <v>Ohio is 40th in the nation in median household income among states, DC, and Puerto Rico.</v>
      </c>
      <c r="H36" s="4">
        <v>242000</v>
      </c>
      <c r="I36" s="2" t="str">
        <f t="shared" si="3"/>
        <v>50th</v>
      </c>
      <c r="J36" s="2" t="str">
        <f t="array" aca="1" ref="J36" ca="1">INDEX(KEYS!$A:$H,MATCH(A36,KEYS!$A:$A,0),8)&amp;" has the "&amp;IF(I36="1st","single",I36)&amp;" highest median sale price on homes in the nation among states, DC, and Puerto Rico, according to Redfin data from "&amp;TEXT(INDEX(REDFIN_MEDIAN_SALE_PRICE!$2:$2,1,COUNTA(REDFIN_MEDIAN_SALE_PRICE!$2:$2)),"MMMM YYYY")&amp;"."</f>
        <v>Ohio has the 50th highest median sale price on homes in the nation among states, DC, and Puerto Rico, according to Redfin data from February 2025.</v>
      </c>
      <c r="K36" s="2">
        <f t="shared" ca="1" si="2"/>
        <v>3.5</v>
      </c>
      <c r="L36" s="2" t="str">
        <f t="shared" ca="1" si="4"/>
        <v>2nd</v>
      </c>
      <c r="M36" s="2" t="str">
        <f t="array" aca="1" ref="M36" ca="1">INDEX(KEYS!$A:$H,MATCH(A36,KEYS!$A:$A,0),8)&amp;" has the "&amp;IF(L36="1st","single",L36)&amp;" lowest house affordability ratio in the nation among states, DC, and Puerto Rico, according to Redfin data from "&amp;TEXT(INDEX(REDFIN_MEDIAN_SALE_PRICE!$2:$2,1,COUNTA(REDFIN_MEDIAN_SALE_PRICE!$2:$2)),"MMMM YYYY")&amp;"."</f>
        <v>Ohio has the 2nd lowest house affordability ratio in the nation among states, DC, and Puerto Rico, according to Redfin data from February 2025.</v>
      </c>
    </row>
    <row r="37" spans="1:13" ht="12.5" x14ac:dyDescent="0.25">
      <c r="A37" s="2" t="str">
        <f ca="1">IFERROR(__xludf.DUMMYFUNCTION("""COMPUTED_VALUE"""),"oklahoma")</f>
        <v>oklahoma</v>
      </c>
      <c r="B37" s="3">
        <f t="array" aca="1" ref="B37" ca="1">INDEX(CENSUS_POPULATION_STATE!$A:$ZZ,MATCH("    Total population",CENSUS_POPULATION_STATE!$A:$A,0),MATCH(INDEX(KEYS!$A:$G,MATCH(A37,KEYS!$A:$A,0),3)&amp;"!!Estimate",CENSUS_POPULATION_STATE!$1:$1,0))</f>
        <v>4053824</v>
      </c>
      <c r="C37" s="2" t="str">
        <f t="shared" ca="1" si="0"/>
        <v>28th</v>
      </c>
      <c r="D37" s="2" t="str">
        <f t="array" aca="1" ref="D37" ca="1">INDEX(KEYS!$A:$H,MATCH(A37,KEYS!$A:$A,0),8)&amp;" is "&amp;C37&amp;" in the nation in population among states, DC, and Puerto Rico."</f>
        <v>Oklahoma is 28th in the nation in population among states, DC, and Puerto Rico.</v>
      </c>
      <c r="E37" s="4">
        <f t="array" aca="1" ref="E37" ca="1">INDEX(CENSUS_MHI_STATE!$A:$ZZ,MATCH("    Households",CENSUS_MHI_STATE!$A:$A,0),MATCH(INDEX(KEYS!$A:$G,MATCH(A37,KEYS!$A:$A,0),3)&amp;"!!Median income (dollars)!!Estimate",CENSUS_MHI_STATE!$1:$1,0))</f>
        <v>63603</v>
      </c>
      <c r="F37" s="2" t="str">
        <f t="shared" ca="1" si="1"/>
        <v>44th</v>
      </c>
      <c r="G37" s="2" t="str">
        <f t="array" aca="1" ref="G37" ca="1">INDEX(KEYS!$A:$H,MATCH(A37,KEYS!$A:$A,0),8)&amp;" is "&amp;IF(F37="1st","the highest",F37)&amp;" in the nation in median household income among states, DC, and Puerto Rico."</f>
        <v>Oklahoma is 44th in the nation in median household income among states, DC, and Puerto Rico.</v>
      </c>
      <c r="H37" s="4">
        <v>244000</v>
      </c>
      <c r="I37" s="2" t="str">
        <f t="shared" si="3"/>
        <v>49th</v>
      </c>
      <c r="J37" s="2" t="str">
        <f t="array" aca="1" ref="J37" ca="1">INDEX(KEYS!$A:$H,MATCH(A37,KEYS!$A:$A,0),8)&amp;" has the "&amp;IF(I37="1st","single",I37)&amp;" highest median sale price on homes in the nation among states, DC, and Puerto Rico, according to Redfin data from "&amp;TEXT(INDEX(REDFIN_MEDIAN_SALE_PRICE!$2:$2,1,COUNTA(REDFIN_MEDIAN_SALE_PRICE!$2:$2)),"MMMM YYYY")&amp;"."</f>
        <v>Oklahoma has the 49th highest median sale price on homes in the nation among states, DC, and Puerto Rico, according to Redfin data from February 2025.</v>
      </c>
      <c r="K37" s="2">
        <f t="shared" ca="1" si="2"/>
        <v>3.8</v>
      </c>
      <c r="L37" s="2" t="str">
        <f t="shared" ca="1" si="4"/>
        <v>9th</v>
      </c>
      <c r="M37" s="2" t="str">
        <f t="array" aca="1" ref="M37" ca="1">INDEX(KEYS!$A:$H,MATCH(A37,KEYS!$A:$A,0),8)&amp;" has the "&amp;IF(L37="1st","single",L37)&amp;" lowest house affordability ratio in the nation among states, DC, and Puerto Rico, according to Redfin data from "&amp;TEXT(INDEX(REDFIN_MEDIAN_SALE_PRICE!$2:$2,1,COUNTA(REDFIN_MEDIAN_SALE_PRICE!$2:$2)),"MMMM YYYY")&amp;"."</f>
        <v>Oklahoma has the 9th lowest house affordability ratio in the nation among states, DC, and Puerto Rico, according to Redfin data from February 2025.</v>
      </c>
    </row>
    <row r="38" spans="1:13" ht="12.5" x14ac:dyDescent="0.25">
      <c r="A38" s="2" t="str">
        <f ca="1">IFERROR(__xludf.DUMMYFUNCTION("""COMPUTED_VALUE"""),"oregon")</f>
        <v>oregon</v>
      </c>
      <c r="B38" s="3">
        <f t="array" aca="1" ref="B38" ca="1">INDEX(CENSUS_POPULATION_STATE!$A:$ZZ,MATCH("    Total population",CENSUS_POPULATION_STATE!$A:$A,0),MATCH(INDEX(KEYS!$A:$G,MATCH(A38,KEYS!$A:$A,0),3)&amp;"!!Estimate",CENSUS_POPULATION_STATE!$1:$1,0))</f>
        <v>4233358</v>
      </c>
      <c r="C38" s="2" t="str">
        <f t="shared" ca="1" si="0"/>
        <v>27th</v>
      </c>
      <c r="D38" s="2" t="str">
        <f t="array" aca="1" ref="D38" ca="1">INDEX(KEYS!$A:$H,MATCH(A38,KEYS!$A:$A,0),8)&amp;" is "&amp;C38&amp;" in the nation in population among states, DC, and Puerto Rico."</f>
        <v>Oregon is 27th in the nation in population among states, DC, and Puerto Rico.</v>
      </c>
      <c r="E38" s="4">
        <f t="array" aca="1" ref="E38" ca="1">INDEX(CENSUS_MHI_STATE!$A:$ZZ,MATCH("    Households",CENSUS_MHI_STATE!$A:$A,0),MATCH(INDEX(KEYS!$A:$G,MATCH(A38,KEYS!$A:$A,0),3)&amp;"!!Median income (dollars)!!Estimate",CENSUS_MHI_STATE!$1:$1,0))</f>
        <v>80426</v>
      </c>
      <c r="F38" s="2" t="str">
        <f t="shared" ca="1" si="1"/>
        <v>19th</v>
      </c>
      <c r="G38" s="2" t="str">
        <f t="array" aca="1" ref="G38" ca="1">INDEX(KEYS!$A:$H,MATCH(A38,KEYS!$A:$A,0),8)&amp;" is "&amp;IF(F38="1st","the highest",F38)&amp;" in the nation in median household income among states, DC, and Puerto Rico."</f>
        <v>Oregon is 19th in the nation in median household income among states, DC, and Puerto Rico.</v>
      </c>
      <c r="H38" s="4">
        <v>505000</v>
      </c>
      <c r="I38" s="2" t="str">
        <f t="shared" si="3"/>
        <v>11th</v>
      </c>
      <c r="J38" s="2" t="str">
        <f t="array" aca="1" ref="J38" ca="1">INDEX(KEYS!$A:$H,MATCH(A38,KEYS!$A:$A,0),8)&amp;" has the "&amp;IF(I38="1st","single",I38)&amp;" highest median sale price on homes in the nation among states, DC, and Puerto Rico, according to Redfin data from "&amp;TEXT(INDEX(REDFIN_MEDIAN_SALE_PRICE!$2:$2,1,COUNTA(REDFIN_MEDIAN_SALE_PRICE!$2:$2)),"MMMM YYYY")&amp;"."</f>
        <v>Oregon has the 11th highest median sale price on homes in the nation among states, DC, and Puerto Rico, according to Redfin data from February 2025.</v>
      </c>
      <c r="K38" s="2">
        <f t="shared" ca="1" si="2"/>
        <v>6.3</v>
      </c>
      <c r="L38" s="2" t="str">
        <f t="shared" ca="1" si="4"/>
        <v>44th</v>
      </c>
      <c r="M38" s="2" t="str">
        <f t="array" aca="1" ref="M38" ca="1">INDEX(KEYS!$A:$H,MATCH(A38,KEYS!$A:$A,0),8)&amp;" has the "&amp;IF(L38="1st","single",L38)&amp;" lowest house affordability ratio in the nation among states, DC, and Puerto Rico, according to Redfin data from "&amp;TEXT(INDEX(REDFIN_MEDIAN_SALE_PRICE!$2:$2,1,COUNTA(REDFIN_MEDIAN_SALE_PRICE!$2:$2)),"MMMM YYYY")&amp;"."</f>
        <v>Oregon has the 44th lowest house affordability ratio in the nation among states, DC, and Puerto Rico, according to Redfin data from February 2025.</v>
      </c>
    </row>
    <row r="39" spans="1:13" ht="12.5" x14ac:dyDescent="0.25">
      <c r="A39" s="2" t="str">
        <f ca="1">IFERROR(__xludf.DUMMYFUNCTION("""COMPUTED_VALUE"""),"pennsylvania")</f>
        <v>pennsylvania</v>
      </c>
      <c r="B39" s="3">
        <f t="array" aca="1" ref="B39" ca="1">INDEX(CENSUS_POPULATION_STATE!$A:$ZZ,MATCH("    Total population",CENSUS_POPULATION_STATE!$A:$A,0),MATCH(INDEX(KEYS!$A:$G,MATCH(A39,KEYS!$A:$A,0),3)&amp;"!!Estimate",CENSUS_POPULATION_STATE!$1:$1,0))</f>
        <v>12961683</v>
      </c>
      <c r="C39" s="2" t="str">
        <f t="shared" ca="1" si="0"/>
        <v>5th</v>
      </c>
      <c r="D39" s="2" t="str">
        <f t="array" aca="1" ref="D39" ca="1">INDEX(KEYS!$A:$H,MATCH(A39,KEYS!$A:$A,0),8)&amp;" is "&amp;C39&amp;" in the nation in population among states, DC, and Puerto Rico."</f>
        <v>Pennsylvania is 5th in the nation in population among states, DC, and Puerto Rico.</v>
      </c>
      <c r="E39" s="4">
        <f t="array" aca="1" ref="E39" ca="1">INDEX(CENSUS_MHI_STATE!$A:$ZZ,MATCH("    Households",CENSUS_MHI_STATE!$A:$A,0),MATCH(INDEX(KEYS!$A:$G,MATCH(A39,KEYS!$A:$A,0),3)&amp;"!!Median income (dollars)!!Estimate",CENSUS_MHI_STATE!$1:$1,0))</f>
        <v>76081</v>
      </c>
      <c r="F39" s="2" t="str">
        <f t="shared" ca="1" si="1"/>
        <v>23rd</v>
      </c>
      <c r="G39" s="2" t="str">
        <f t="array" aca="1" ref="G39" ca="1">INDEX(KEYS!$A:$H,MATCH(A39,KEYS!$A:$A,0),8)&amp;" is "&amp;IF(F39="1st","the highest",F39)&amp;" in the nation in median household income among states, DC, and Puerto Rico."</f>
        <v>Pennsylvania is 23rd in the nation in median household income among states, DC, and Puerto Rico.</v>
      </c>
      <c r="H39" s="4">
        <v>283000</v>
      </c>
      <c r="I39" s="2" t="str">
        <f t="shared" si="3"/>
        <v>37th</v>
      </c>
      <c r="J39" s="2" t="str">
        <f t="array" aca="1" ref="J39" ca="1">INDEX(KEYS!$A:$H,MATCH(A39,KEYS!$A:$A,0),8)&amp;" has the "&amp;IF(I39="1st","single",I39)&amp;" highest median sale price on homes in the nation among states, DC, and Puerto Rico, according to Redfin data from "&amp;TEXT(INDEX(REDFIN_MEDIAN_SALE_PRICE!$2:$2,1,COUNTA(REDFIN_MEDIAN_SALE_PRICE!$2:$2)),"MMMM YYYY")&amp;"."</f>
        <v>Pennsylvania has the 37th highest median sale price on homes in the nation among states, DC, and Puerto Rico, according to Redfin data from February 2025.</v>
      </c>
      <c r="K39" s="2">
        <f t="shared" ca="1" si="2"/>
        <v>3.7</v>
      </c>
      <c r="L39" s="2" t="str">
        <f t="shared" ca="1" si="4"/>
        <v>6th</v>
      </c>
      <c r="M39" s="2" t="str">
        <f t="array" aca="1" ref="M39" ca="1">INDEX(KEYS!$A:$H,MATCH(A39,KEYS!$A:$A,0),8)&amp;" has the "&amp;IF(L39="1st","single",L39)&amp;" lowest house affordability ratio in the nation among states, DC, and Puerto Rico, according to Redfin data from "&amp;TEXT(INDEX(REDFIN_MEDIAN_SALE_PRICE!$2:$2,1,COUNTA(REDFIN_MEDIAN_SALE_PRICE!$2:$2)),"MMMM YYYY")&amp;"."</f>
        <v>Pennsylvania has the 6th lowest house affordability ratio in the nation among states, DC, and Puerto Rico, according to Redfin data from February 2025.</v>
      </c>
    </row>
    <row r="40" spans="1:13" ht="12.5" x14ac:dyDescent="0.25">
      <c r="A40" s="2" t="str">
        <f ca="1">IFERROR(__xludf.DUMMYFUNCTION("""COMPUTED_VALUE"""),"rhode_island")</f>
        <v>rhode_island</v>
      </c>
      <c r="B40" s="3">
        <f t="array" aca="1" ref="B40" ca="1">INDEX(CENSUS_POPULATION_STATE!$A:$ZZ,MATCH("    Total population",CENSUS_POPULATION_STATE!$A:$A,0),MATCH(INDEX(KEYS!$A:$G,MATCH(A40,KEYS!$A:$A,0),3)&amp;"!!Estimate",CENSUS_POPULATION_STATE!$1:$1,0))</f>
        <v>1095962</v>
      </c>
      <c r="C40" s="2" t="str">
        <f t="shared" ca="1" si="0"/>
        <v>45th</v>
      </c>
      <c r="D40" s="2" t="str">
        <f t="array" aca="1" ref="D40" ca="1">INDEX(KEYS!$A:$H,MATCH(A40,KEYS!$A:$A,0),8)&amp;" is "&amp;C40&amp;" in the nation in population among states, DC, and Puerto Rico."</f>
        <v>Rhode Island is 45th in the nation in population among states, DC, and Puerto Rico.</v>
      </c>
      <c r="E40" s="4">
        <f t="array" aca="1" ref="E40" ca="1">INDEX(CENSUS_MHI_STATE!$A:$ZZ,MATCH("    Households",CENSUS_MHI_STATE!$A:$A,0),MATCH(INDEX(KEYS!$A:$G,MATCH(A40,KEYS!$A:$A,0),3)&amp;"!!Median income (dollars)!!Estimate",CENSUS_MHI_STATE!$1:$1,0))</f>
        <v>86372</v>
      </c>
      <c r="F40" s="2" t="str">
        <f t="shared" ca="1" si="1"/>
        <v>15th</v>
      </c>
      <c r="G40" s="2" t="str">
        <f t="array" aca="1" ref="G40" ca="1">INDEX(KEYS!$A:$H,MATCH(A40,KEYS!$A:$A,0),8)&amp;" is "&amp;IF(F40="1st","the highest",F40)&amp;" in the nation in median household income among states, DC, and Puerto Rico."</f>
        <v>Rhode Island is 15th in the nation in median household income among states, DC, and Puerto Rico.</v>
      </c>
      <c r="H40" s="4">
        <v>491000</v>
      </c>
      <c r="I40" s="2" t="str">
        <f t="shared" si="3"/>
        <v>12th</v>
      </c>
      <c r="J40" s="2" t="str">
        <f t="array" aca="1" ref="J40" ca="1">INDEX(KEYS!$A:$H,MATCH(A40,KEYS!$A:$A,0),8)&amp;" has the "&amp;IF(I40="1st","single",I40)&amp;" highest median sale price on homes in the nation among states, DC, and Puerto Rico, according to Redfin data from "&amp;TEXT(INDEX(REDFIN_MEDIAN_SALE_PRICE!$2:$2,1,COUNTA(REDFIN_MEDIAN_SALE_PRICE!$2:$2)),"MMMM YYYY")&amp;"."</f>
        <v>Rhode Island has the 12th highest median sale price on homes in the nation among states, DC, and Puerto Rico, according to Redfin data from February 2025.</v>
      </c>
      <c r="K40" s="2">
        <f t="shared" ca="1" si="2"/>
        <v>5.7</v>
      </c>
      <c r="L40" s="2" t="str">
        <f t="shared" ca="1" si="4"/>
        <v>35th</v>
      </c>
      <c r="M40" s="2" t="str">
        <f t="array" aca="1" ref="M40" ca="1">INDEX(KEYS!$A:$H,MATCH(A40,KEYS!$A:$A,0),8)&amp;" has the "&amp;IF(L40="1st","single",L40)&amp;" lowest house affordability ratio in the nation among states, DC, and Puerto Rico, according to Redfin data from "&amp;TEXT(INDEX(REDFIN_MEDIAN_SALE_PRICE!$2:$2,1,COUNTA(REDFIN_MEDIAN_SALE_PRICE!$2:$2)),"MMMM YYYY")&amp;"."</f>
        <v>Rhode Island has the 35th lowest house affordability ratio in the nation among states, DC, and Puerto Rico, according to Redfin data from February 2025.</v>
      </c>
    </row>
    <row r="41" spans="1:13" ht="12.5" x14ac:dyDescent="0.25">
      <c r="A41" s="2" t="str">
        <f ca="1">IFERROR(__xludf.DUMMYFUNCTION("""COMPUTED_VALUE"""),"south_carolina")</f>
        <v>south_carolina</v>
      </c>
      <c r="B41" s="3">
        <f t="array" aca="1" ref="B41" ca="1">INDEX(CENSUS_POPULATION_STATE!$A:$ZZ,MATCH("    Total population",CENSUS_POPULATION_STATE!$A:$A,0),MATCH(INDEX(KEYS!$A:$G,MATCH(A41,KEYS!$A:$A,0),3)&amp;"!!Estimate",CENSUS_POPULATION_STATE!$1:$1,0))</f>
        <v>5373555</v>
      </c>
      <c r="C41" s="2" t="str">
        <f t="shared" ca="1" si="0"/>
        <v>23rd</v>
      </c>
      <c r="D41" s="2" t="str">
        <f t="array" aca="1" ref="D41" ca="1">INDEX(KEYS!$A:$H,MATCH(A41,KEYS!$A:$A,0),8)&amp;" is "&amp;C41&amp;" in the nation in population among states, DC, and Puerto Rico."</f>
        <v>South Carolina is 23rd in the nation in population among states, DC, and Puerto Rico.</v>
      </c>
      <c r="E41" s="4">
        <f t="array" aca="1" ref="E41" ca="1">INDEX(CENSUS_MHI_STATE!$A:$ZZ,MATCH("    Households",CENSUS_MHI_STATE!$A:$A,0),MATCH(INDEX(KEYS!$A:$G,MATCH(A41,KEYS!$A:$A,0),3)&amp;"!!Median income (dollars)!!Estimate",CENSUS_MHI_STATE!$1:$1,0))</f>
        <v>66818</v>
      </c>
      <c r="F41" s="2" t="str">
        <f t="shared" ca="1" si="1"/>
        <v>43rd</v>
      </c>
      <c r="G41" s="2" t="str">
        <f t="array" aca="1" ref="G41" ca="1">INDEX(KEYS!$A:$H,MATCH(A41,KEYS!$A:$A,0),8)&amp;" is "&amp;IF(F41="1st","the highest",F41)&amp;" in the nation in median household income among states, DC, and Puerto Rico."</f>
        <v>South Carolina is 43rd in the nation in median household income among states, DC, and Puerto Rico.</v>
      </c>
      <c r="H41" s="4">
        <v>382000</v>
      </c>
      <c r="I41" s="2" t="str">
        <f t="shared" si="3"/>
        <v>24th</v>
      </c>
      <c r="J41" s="2" t="str">
        <f t="array" aca="1" ref="J41" ca="1">INDEX(KEYS!$A:$H,MATCH(A41,KEYS!$A:$A,0),8)&amp;" has the "&amp;IF(I41="1st","single",I41)&amp;" highest median sale price on homes in the nation among states, DC, and Puerto Rico, according to Redfin data from "&amp;TEXT(INDEX(REDFIN_MEDIAN_SALE_PRICE!$2:$2,1,COUNTA(REDFIN_MEDIAN_SALE_PRICE!$2:$2)),"MMMM YYYY")&amp;"."</f>
        <v>South Carolina has the 24th highest median sale price on homes in the nation among states, DC, and Puerto Rico, according to Redfin data from February 2025.</v>
      </c>
      <c r="K41" s="2">
        <f t="shared" ca="1" si="2"/>
        <v>5.7</v>
      </c>
      <c r="L41" s="2" t="str">
        <f t="shared" ca="1" si="4"/>
        <v>35th</v>
      </c>
      <c r="M41" s="2" t="str">
        <f t="array" aca="1" ref="M41" ca="1">INDEX(KEYS!$A:$H,MATCH(A41,KEYS!$A:$A,0),8)&amp;" has the "&amp;IF(L41="1st","single",L41)&amp;" lowest house affordability ratio in the nation among states, DC, and Puerto Rico, according to Redfin data from "&amp;TEXT(INDEX(REDFIN_MEDIAN_SALE_PRICE!$2:$2,1,COUNTA(REDFIN_MEDIAN_SALE_PRICE!$2:$2)),"MMMM YYYY")&amp;"."</f>
        <v>South Carolina has the 35th lowest house affordability ratio in the nation among states, DC, and Puerto Rico, according to Redfin data from February 2025.</v>
      </c>
    </row>
    <row r="42" spans="1:13" ht="12.5" x14ac:dyDescent="0.25">
      <c r="A42" s="2" t="str">
        <f ca="1">IFERROR(__xludf.DUMMYFUNCTION("""COMPUTED_VALUE"""),"south_dakota")</f>
        <v>south_dakota</v>
      </c>
      <c r="B42" s="3">
        <f t="array" aca="1" ref="B42" ca="1">INDEX(CENSUS_POPULATION_STATE!$A:$ZZ,MATCH("    Total population",CENSUS_POPULATION_STATE!$A:$A,0),MATCH(INDEX(KEYS!$A:$G,MATCH(A42,KEYS!$A:$A,0),3)&amp;"!!Estimate",CENSUS_POPULATION_STATE!$1:$1,0))</f>
        <v>919318</v>
      </c>
      <c r="C42" s="2" t="str">
        <f t="shared" ca="1" si="0"/>
        <v>47th</v>
      </c>
      <c r="D42" s="2" t="str">
        <f t="array" aca="1" ref="D42" ca="1">INDEX(KEYS!$A:$H,MATCH(A42,KEYS!$A:$A,0),8)&amp;" is "&amp;C42&amp;" in the nation in population among states, DC, and Puerto Rico."</f>
        <v>South Dakota is 47th in the nation in population among states, DC, and Puerto Rico.</v>
      </c>
      <c r="E42" s="4">
        <f t="array" aca="1" ref="E42" ca="1">INDEX(CENSUS_MHI_STATE!$A:$ZZ,MATCH("    Households",CENSUS_MHI_STATE!$A:$A,0),MATCH(INDEX(KEYS!$A:$G,MATCH(A42,KEYS!$A:$A,0),3)&amp;"!!Median income (dollars)!!Estimate",CENSUS_MHI_STATE!$1:$1,0))</f>
        <v>72421</v>
      </c>
      <c r="F42" s="2" t="str">
        <f t="shared" ca="1" si="1"/>
        <v>33rd</v>
      </c>
      <c r="G42" s="2" t="str">
        <f t="array" aca="1" ref="G42" ca="1">INDEX(KEYS!$A:$H,MATCH(A42,KEYS!$A:$A,0),8)&amp;" is "&amp;IF(F42="1st","the highest",F42)&amp;" in the nation in median household income among states, DC, and Puerto Rico."</f>
        <v>South Dakota is 33rd in the nation in median household income among states, DC, and Puerto Rico.</v>
      </c>
      <c r="H42" s="4">
        <v>320000</v>
      </c>
      <c r="I42" s="2" t="str">
        <f t="shared" si="3"/>
        <v>33rd</v>
      </c>
      <c r="J42" s="2" t="str">
        <f t="array" aca="1" ref="J42" ca="1">INDEX(KEYS!$A:$H,MATCH(A42,KEYS!$A:$A,0),8)&amp;" has the "&amp;IF(I42="1st","single",I42)&amp;" highest median sale price on homes in the nation among states, DC, and Puerto Rico, according to Redfin data from "&amp;TEXT(INDEX(REDFIN_MEDIAN_SALE_PRICE!$2:$2,1,COUNTA(REDFIN_MEDIAN_SALE_PRICE!$2:$2)),"MMMM YYYY")&amp;"."</f>
        <v>South Dakota has the 33rd highest median sale price on homes in the nation among states, DC, and Puerto Rico, according to Redfin data from February 2025.</v>
      </c>
      <c r="K42" s="2">
        <f t="shared" ca="1" si="2"/>
        <v>4.4000000000000004</v>
      </c>
      <c r="L42" s="2" t="str">
        <f t="shared" ca="1" si="4"/>
        <v>21st</v>
      </c>
      <c r="M42" s="2" t="str">
        <f t="array" aca="1" ref="M42" ca="1">INDEX(KEYS!$A:$H,MATCH(A42,KEYS!$A:$A,0),8)&amp;" has the "&amp;IF(L42="1st","single",L42)&amp;" lowest house affordability ratio in the nation among states, DC, and Puerto Rico, according to Redfin data from "&amp;TEXT(INDEX(REDFIN_MEDIAN_SALE_PRICE!$2:$2,1,COUNTA(REDFIN_MEDIAN_SALE_PRICE!$2:$2)),"MMMM YYYY")&amp;"."</f>
        <v>South Dakota has the 21st lowest house affordability ratio in the nation among states, DC, and Puerto Rico, according to Redfin data from February 2025.</v>
      </c>
    </row>
    <row r="43" spans="1:13" ht="12.5" x14ac:dyDescent="0.25">
      <c r="A43" s="2" t="str">
        <f ca="1">IFERROR(__xludf.DUMMYFUNCTION("""COMPUTED_VALUE"""),"tennessee")</f>
        <v>tennessee</v>
      </c>
      <c r="B43" s="3">
        <f t="array" aca="1" ref="B43" ca="1">INDEX(CENSUS_POPULATION_STATE!$A:$ZZ,MATCH("    Total population",CENSUS_POPULATION_STATE!$A:$A,0),MATCH(INDEX(KEYS!$A:$G,MATCH(A43,KEYS!$A:$A,0),3)&amp;"!!Estimate",CENSUS_POPULATION_STATE!$1:$1,0))</f>
        <v>7126489</v>
      </c>
      <c r="C43" s="2" t="str">
        <f t="shared" ca="1" si="0"/>
        <v>15th</v>
      </c>
      <c r="D43" s="2" t="str">
        <f t="array" aca="1" ref="D43" ca="1">INDEX(KEYS!$A:$H,MATCH(A43,KEYS!$A:$A,0),8)&amp;" is "&amp;C43&amp;" in the nation in population among states, DC, and Puerto Rico."</f>
        <v>Tennessee is 15th in the nation in population among states, DC, and Puerto Rico.</v>
      </c>
      <c r="E43" s="4">
        <f t="array" aca="1" ref="E43" ca="1">INDEX(CENSUS_MHI_STATE!$A:$ZZ,MATCH("    Households",CENSUS_MHI_STATE!$A:$A,0),MATCH(INDEX(KEYS!$A:$G,MATCH(A43,KEYS!$A:$A,0),3)&amp;"!!Median income (dollars)!!Estimate",CENSUS_MHI_STATE!$1:$1,0))</f>
        <v>67097</v>
      </c>
      <c r="F43" s="2" t="str">
        <f t="shared" ca="1" si="1"/>
        <v>42nd</v>
      </c>
      <c r="G43" s="2" t="str">
        <f t="array" aca="1" ref="G43" ca="1">INDEX(KEYS!$A:$H,MATCH(A43,KEYS!$A:$A,0),8)&amp;" is "&amp;IF(F43="1st","the highest",F43)&amp;" in the nation in median household income among states, DC, and Puerto Rico."</f>
        <v>Tennessee is 42nd in the nation in median household income among states, DC, and Puerto Rico.</v>
      </c>
      <c r="H43" s="4">
        <v>381000</v>
      </c>
      <c r="I43" s="2" t="str">
        <f t="shared" si="3"/>
        <v>26th</v>
      </c>
      <c r="J43" s="2" t="str">
        <f t="array" aca="1" ref="J43" ca="1">INDEX(KEYS!$A:$H,MATCH(A43,KEYS!$A:$A,0),8)&amp;" has the "&amp;IF(I43="1st","single",I43)&amp;" highest median sale price on homes in the nation among states, DC, and Puerto Rico, according to Redfin data from "&amp;TEXT(INDEX(REDFIN_MEDIAN_SALE_PRICE!$2:$2,1,COUNTA(REDFIN_MEDIAN_SALE_PRICE!$2:$2)),"MMMM YYYY")&amp;"."</f>
        <v>Tennessee has the 26th highest median sale price on homes in the nation among states, DC, and Puerto Rico, according to Redfin data from February 2025.</v>
      </c>
      <c r="K43" s="2">
        <f t="shared" ca="1" si="2"/>
        <v>5.7</v>
      </c>
      <c r="L43" s="2" t="str">
        <f t="shared" ca="1" si="4"/>
        <v>35th</v>
      </c>
      <c r="M43" s="2" t="str">
        <f t="array" aca="1" ref="M43" ca="1">INDEX(KEYS!$A:$H,MATCH(A43,KEYS!$A:$A,0),8)&amp;" has the "&amp;IF(L43="1st","single",L43)&amp;" lowest house affordability ratio in the nation among states, DC, and Puerto Rico, according to Redfin data from "&amp;TEXT(INDEX(REDFIN_MEDIAN_SALE_PRICE!$2:$2,1,COUNTA(REDFIN_MEDIAN_SALE_PRICE!$2:$2)),"MMMM YYYY")&amp;"."</f>
        <v>Tennessee has the 35th lowest house affordability ratio in the nation among states, DC, and Puerto Rico, according to Redfin data from February 2025.</v>
      </c>
    </row>
    <row r="44" spans="1:13" ht="12.5" x14ac:dyDescent="0.25">
      <c r="A44" s="2" t="str">
        <f ca="1">IFERROR(__xludf.DUMMYFUNCTION("""COMPUTED_VALUE"""),"texas")</f>
        <v>texas</v>
      </c>
      <c r="B44" s="3">
        <f t="array" aca="1" ref="B44" ca="1">INDEX(CENSUS_POPULATION_STATE!$A:$ZZ,MATCH("    Total population",CENSUS_POPULATION_STATE!$A:$A,0),MATCH(INDEX(KEYS!$A:$G,MATCH(A44,KEYS!$A:$A,0),3)&amp;"!!Estimate",CENSUS_POPULATION_STATE!$1:$1,0))</f>
        <v>30503301</v>
      </c>
      <c r="C44" s="2" t="str">
        <f t="shared" ca="1" si="0"/>
        <v>2nd</v>
      </c>
      <c r="D44" s="2" t="str">
        <f t="array" aca="1" ref="D44" ca="1">INDEX(KEYS!$A:$H,MATCH(A44,KEYS!$A:$A,0),8)&amp;" is "&amp;C44&amp;" in the nation in population among states, DC, and Puerto Rico."</f>
        <v>Texas is 2nd in the nation in population among states, DC, and Puerto Rico.</v>
      </c>
      <c r="E44" s="4">
        <f t="array" aca="1" ref="E44" ca="1">INDEX(CENSUS_MHI_STATE!$A:$ZZ,MATCH("    Households",CENSUS_MHI_STATE!$A:$A,0),MATCH(INDEX(KEYS!$A:$G,MATCH(A44,KEYS!$A:$A,0),3)&amp;"!!Median income (dollars)!!Estimate",CENSUS_MHI_STATE!$1:$1,0))</f>
        <v>76292</v>
      </c>
      <c r="F44" s="2" t="str">
        <f t="shared" ca="1" si="1"/>
        <v>22nd</v>
      </c>
      <c r="G44" s="2" t="str">
        <f t="array" aca="1" ref="G44" ca="1">INDEX(KEYS!$A:$H,MATCH(A44,KEYS!$A:$A,0),8)&amp;" is "&amp;IF(F44="1st","the highest",F44)&amp;" in the nation in median household income among states, DC, and Puerto Rico."</f>
        <v>Texas is 22nd in the nation in median household income among states, DC, and Puerto Rico.</v>
      </c>
      <c r="H44" s="4">
        <v>339000</v>
      </c>
      <c r="I44" s="2" t="str">
        <f t="shared" si="3"/>
        <v>32nd</v>
      </c>
      <c r="J44" s="2" t="str">
        <f t="array" aca="1" ref="J44" ca="1">INDEX(KEYS!$A:$H,MATCH(A44,KEYS!$A:$A,0),8)&amp;" has the "&amp;IF(I44="1st","single",I44)&amp;" highest median sale price on homes in the nation among states, DC, and Puerto Rico, according to Redfin data from "&amp;TEXT(INDEX(REDFIN_MEDIAN_SALE_PRICE!$2:$2,1,COUNTA(REDFIN_MEDIAN_SALE_PRICE!$2:$2)),"MMMM YYYY")&amp;"."</f>
        <v>Texas has the 32nd highest median sale price on homes in the nation among states, DC, and Puerto Rico, according to Redfin data from February 2025.</v>
      </c>
      <c r="K44" s="2">
        <f t="shared" ca="1" si="2"/>
        <v>4.4000000000000004</v>
      </c>
      <c r="L44" s="2" t="str">
        <f t="shared" ca="1" si="4"/>
        <v>21st</v>
      </c>
      <c r="M44" s="2" t="str">
        <f t="array" aca="1" ref="M44" ca="1">INDEX(KEYS!$A:$H,MATCH(A44,KEYS!$A:$A,0),8)&amp;" has the "&amp;IF(L44="1st","single",L44)&amp;" lowest house affordability ratio in the nation among states, DC, and Puerto Rico, according to Redfin data from "&amp;TEXT(INDEX(REDFIN_MEDIAN_SALE_PRICE!$2:$2,1,COUNTA(REDFIN_MEDIAN_SALE_PRICE!$2:$2)),"MMMM YYYY")&amp;"."</f>
        <v>Texas has the 21st lowest house affordability ratio in the nation among states, DC, and Puerto Rico, according to Redfin data from February 2025.</v>
      </c>
    </row>
    <row r="45" spans="1:13" ht="12.5" x14ac:dyDescent="0.25">
      <c r="A45" s="2" t="str">
        <f ca="1">IFERROR(__xludf.DUMMYFUNCTION("""COMPUTED_VALUE"""),"utah")</f>
        <v>utah</v>
      </c>
      <c r="B45" s="3">
        <f t="array" aca="1" ref="B45" ca="1">INDEX(CENSUS_POPULATION_STATE!$A:$ZZ,MATCH("    Total population",CENSUS_POPULATION_STATE!$A:$A,0),MATCH(INDEX(KEYS!$A:$G,MATCH(A45,KEYS!$A:$A,0),3)&amp;"!!Estimate",CENSUS_POPULATION_STATE!$1:$1,0))</f>
        <v>3417734</v>
      </c>
      <c r="C45" s="2" t="str">
        <f t="shared" ca="1" si="0"/>
        <v>30th</v>
      </c>
      <c r="D45" s="2" t="str">
        <f t="array" aca="1" ref="D45" ca="1">INDEX(KEYS!$A:$H,MATCH(A45,KEYS!$A:$A,0),8)&amp;" is "&amp;C45&amp;" in the nation in population among states, DC, and Puerto Rico."</f>
        <v>Utah is 30th in the nation in population among states, DC, and Puerto Rico.</v>
      </c>
      <c r="E45" s="4">
        <f t="array" aca="1" ref="E45" ca="1">INDEX(CENSUS_MHI_STATE!$A:$ZZ,MATCH("    Households",CENSUS_MHI_STATE!$A:$A,0),MATCH(INDEX(KEYS!$A:$G,MATCH(A45,KEYS!$A:$A,0),3)&amp;"!!Median income (dollars)!!Estimate",CENSUS_MHI_STATE!$1:$1,0))</f>
        <v>91750</v>
      </c>
      <c r="F45" s="2" t="str">
        <f t="shared" ca="1" si="1"/>
        <v>11th</v>
      </c>
      <c r="G45" s="2" t="str">
        <f t="array" aca="1" ref="G45" ca="1">INDEX(KEYS!$A:$H,MATCH(A45,KEYS!$A:$A,0),8)&amp;" is "&amp;IF(F45="1st","the highest",F45)&amp;" in the nation in median household income among states, DC, and Puerto Rico."</f>
        <v>Utah is 11th in the nation in median household income among states, DC, and Puerto Rico.</v>
      </c>
      <c r="H45" s="4">
        <v>549000</v>
      </c>
      <c r="I45" s="2" t="str">
        <f t="shared" si="3"/>
        <v>8th</v>
      </c>
      <c r="J45" s="2" t="str">
        <f t="array" aca="1" ref="J45" ca="1">INDEX(KEYS!$A:$H,MATCH(A45,KEYS!$A:$A,0),8)&amp;" has the "&amp;IF(I45="1st","single",I45)&amp;" highest median sale price on homes in the nation among states, DC, and Puerto Rico, according to Redfin data from "&amp;TEXT(INDEX(REDFIN_MEDIAN_SALE_PRICE!$2:$2,1,COUNTA(REDFIN_MEDIAN_SALE_PRICE!$2:$2)),"MMMM YYYY")&amp;"."</f>
        <v>Utah has the 8th highest median sale price on homes in the nation among states, DC, and Puerto Rico, according to Redfin data from February 2025.</v>
      </c>
      <c r="K45" s="2">
        <f t="shared" ca="1" si="2"/>
        <v>6</v>
      </c>
      <c r="L45" s="2" t="str">
        <f t="shared" ca="1" si="4"/>
        <v>41st</v>
      </c>
      <c r="M45" s="2" t="str">
        <f t="array" aca="1" ref="M45" ca="1">INDEX(KEYS!$A:$H,MATCH(A45,KEYS!$A:$A,0),8)&amp;" has the "&amp;IF(L45="1st","single",L45)&amp;" lowest house affordability ratio in the nation among states, DC, and Puerto Rico, according to Redfin data from "&amp;TEXT(INDEX(REDFIN_MEDIAN_SALE_PRICE!$2:$2,1,COUNTA(REDFIN_MEDIAN_SALE_PRICE!$2:$2)),"MMMM YYYY")&amp;"."</f>
        <v>Utah has the 41st lowest house affordability ratio in the nation among states, DC, and Puerto Rico, according to Redfin data from February 2025.</v>
      </c>
    </row>
    <row r="46" spans="1:13" ht="12.5" x14ac:dyDescent="0.25">
      <c r="A46" s="2" t="str">
        <f ca="1">IFERROR(__xludf.DUMMYFUNCTION("""COMPUTED_VALUE"""),"vermont")</f>
        <v>vermont</v>
      </c>
      <c r="B46" s="3">
        <f t="array" aca="1" ref="B46" ca="1">INDEX(CENSUS_POPULATION_STATE!$A:$ZZ,MATCH("    Total population",CENSUS_POPULATION_STATE!$A:$A,0),MATCH(INDEX(KEYS!$A:$G,MATCH(A46,KEYS!$A:$A,0),3)&amp;"!!Estimate",CENSUS_POPULATION_STATE!$1:$1,0))</f>
        <v>647464</v>
      </c>
      <c r="C46" s="2" t="str">
        <f t="shared" ca="1" si="0"/>
        <v>51st</v>
      </c>
      <c r="D46" s="2" t="str">
        <f t="array" aca="1" ref="D46" ca="1">INDEX(KEYS!$A:$H,MATCH(A46,KEYS!$A:$A,0),8)&amp;" is "&amp;C46&amp;" in the nation in population among states, DC, and Puerto Rico."</f>
        <v>Vermont is 51st in the nation in population among states, DC, and Puerto Rico.</v>
      </c>
      <c r="E46" s="4">
        <f t="array" aca="1" ref="E46" ca="1">INDEX(CENSUS_MHI_STATE!$A:$ZZ,MATCH("    Households",CENSUS_MHI_STATE!$A:$A,0),MATCH(INDEX(KEYS!$A:$G,MATCH(A46,KEYS!$A:$A,0),3)&amp;"!!Median income (dollars)!!Estimate",CENSUS_MHI_STATE!$1:$1,0))</f>
        <v>78024</v>
      </c>
      <c r="F46" s="2" t="str">
        <f t="shared" ca="1" si="1"/>
        <v>20th</v>
      </c>
      <c r="G46" s="2" t="str">
        <f t="array" aca="1" ref="G46" ca="1">INDEX(KEYS!$A:$H,MATCH(A46,KEYS!$A:$A,0),8)&amp;" is "&amp;IF(F46="1st","the highest",F46)&amp;" in the nation in median household income among states, DC, and Puerto Rico."</f>
        <v>Vermont is 20th in the nation in median household income among states, DC, and Puerto Rico.</v>
      </c>
      <c r="H46" s="4">
        <v>388000</v>
      </c>
      <c r="I46" s="2" t="str">
        <f t="shared" si="3"/>
        <v>22nd</v>
      </c>
      <c r="J46" s="2" t="str">
        <f t="array" aca="1" ref="J46" ca="1">INDEX(KEYS!$A:$H,MATCH(A46,KEYS!$A:$A,0),8)&amp;" has the "&amp;IF(I46="1st","single",I46)&amp;" highest median sale price on homes in the nation among states, DC, and Puerto Rico, according to Redfin data from "&amp;TEXT(INDEX(REDFIN_MEDIAN_SALE_PRICE!$2:$2,1,COUNTA(REDFIN_MEDIAN_SALE_PRICE!$2:$2)),"MMMM YYYY")&amp;"."</f>
        <v>Vermont has the 22nd highest median sale price on homes in the nation among states, DC, and Puerto Rico, according to Redfin data from February 2025.</v>
      </c>
      <c r="K46" s="2">
        <f t="shared" ca="1" si="2"/>
        <v>5</v>
      </c>
      <c r="L46" s="2" t="str">
        <f t="shared" ca="1" si="4"/>
        <v>28th</v>
      </c>
      <c r="M46" s="2" t="str">
        <f t="array" aca="1" ref="M46" ca="1">INDEX(KEYS!$A:$H,MATCH(A46,KEYS!$A:$A,0),8)&amp;" has the "&amp;IF(L46="1st","single",L46)&amp;" lowest house affordability ratio in the nation among states, DC, and Puerto Rico, according to Redfin data from "&amp;TEXT(INDEX(REDFIN_MEDIAN_SALE_PRICE!$2:$2,1,COUNTA(REDFIN_MEDIAN_SALE_PRICE!$2:$2)),"MMMM YYYY")&amp;"."</f>
        <v>Vermont has the 28th lowest house affordability ratio in the nation among states, DC, and Puerto Rico, according to Redfin data from February 2025.</v>
      </c>
    </row>
    <row r="47" spans="1:13" ht="12.5" x14ac:dyDescent="0.25">
      <c r="A47" s="2" t="str">
        <f ca="1">IFERROR(__xludf.DUMMYFUNCTION("""COMPUTED_VALUE"""),"virginia")</f>
        <v>virginia</v>
      </c>
      <c r="B47" s="3">
        <f t="array" aca="1" ref="B47" ca="1">INDEX(CENSUS_POPULATION_STATE!$A:$ZZ,MATCH("    Total population",CENSUS_POPULATION_STATE!$A:$A,0),MATCH(INDEX(KEYS!$A:$G,MATCH(A47,KEYS!$A:$A,0),3)&amp;"!!Estimate",CENSUS_POPULATION_STATE!$1:$1,0))</f>
        <v>8715698</v>
      </c>
      <c r="C47" s="2" t="str">
        <f t="shared" ca="1" si="0"/>
        <v>12th</v>
      </c>
      <c r="D47" s="2" t="str">
        <f t="array" aca="1" ref="D47" ca="1">INDEX(KEYS!$A:$H,MATCH(A47,KEYS!$A:$A,0),8)&amp;" is "&amp;C47&amp;" in the nation in population among states, DC, and Puerto Rico."</f>
        <v>Virginia is 12th in the nation in population among states, DC, and Puerto Rico.</v>
      </c>
      <c r="E47" s="4">
        <f t="array" aca="1" ref="E47" ca="1">INDEX(CENSUS_MHI_STATE!$A:$ZZ,MATCH("    Households",CENSUS_MHI_STATE!$A:$A,0),MATCH(INDEX(KEYS!$A:$G,MATCH(A47,KEYS!$A:$A,0),3)&amp;"!!Median income (dollars)!!Estimate",CENSUS_MHI_STATE!$1:$1,0))</f>
        <v>90974</v>
      </c>
      <c r="F47" s="2" t="str">
        <f t="shared" ca="1" si="1"/>
        <v>12th</v>
      </c>
      <c r="G47" s="2" t="str">
        <f t="array" aca="1" ref="G47" ca="1">INDEX(KEYS!$A:$H,MATCH(A47,KEYS!$A:$A,0),8)&amp;" is "&amp;IF(F47="1st","the highest",F47)&amp;" in the nation in median household income among states, DC, and Puerto Rico."</f>
        <v>Virginia is 12th in the nation in median household income among states, DC, and Puerto Rico.</v>
      </c>
      <c r="H47" s="4">
        <v>444000</v>
      </c>
      <c r="I47" s="2" t="str">
        <f t="shared" si="3"/>
        <v>18th</v>
      </c>
      <c r="J47" s="2" t="str">
        <f t="array" aca="1" ref="J47" ca="1">INDEX(KEYS!$A:$H,MATCH(A47,KEYS!$A:$A,0),8)&amp;" has the "&amp;IF(I47="1st","single",I47)&amp;" highest median sale price on homes in the nation among states, DC, and Puerto Rico, according to Redfin data from "&amp;TEXT(INDEX(REDFIN_MEDIAN_SALE_PRICE!$2:$2,1,COUNTA(REDFIN_MEDIAN_SALE_PRICE!$2:$2)),"MMMM YYYY")&amp;"."</f>
        <v>Virginia has the 18th highest median sale price on homes in the nation among states, DC, and Puerto Rico, according to Redfin data from February 2025.</v>
      </c>
      <c r="K47" s="2">
        <f t="shared" ca="1" si="2"/>
        <v>4.9000000000000004</v>
      </c>
      <c r="L47" s="2" t="str">
        <f t="shared" ca="1" si="4"/>
        <v>26th</v>
      </c>
      <c r="M47" s="2" t="str">
        <f t="array" aca="1" ref="M47" ca="1">INDEX(KEYS!$A:$H,MATCH(A47,KEYS!$A:$A,0),8)&amp;" has the "&amp;IF(L47="1st","single",L47)&amp;" lowest house affordability ratio in the nation among states, DC, and Puerto Rico, according to Redfin data from "&amp;TEXT(INDEX(REDFIN_MEDIAN_SALE_PRICE!$2:$2,1,COUNTA(REDFIN_MEDIAN_SALE_PRICE!$2:$2)),"MMMM YYYY")&amp;"."</f>
        <v>Virginia has the 26th lowest house affordability ratio in the nation among states, DC, and Puerto Rico, according to Redfin data from February 2025.</v>
      </c>
    </row>
    <row r="48" spans="1:13" ht="12.5" x14ac:dyDescent="0.25">
      <c r="A48" s="2" t="str">
        <f ca="1">IFERROR(__xludf.DUMMYFUNCTION("""COMPUTED_VALUE"""),"washington")</f>
        <v>washington</v>
      </c>
      <c r="B48" s="3">
        <f t="array" aca="1" ref="B48" ca="1">INDEX(CENSUS_POPULATION_STATE!$A:$ZZ,MATCH("    Total population",CENSUS_POPULATION_STATE!$A:$A,0),MATCH(INDEX(KEYS!$A:$G,MATCH(A48,KEYS!$A:$A,0),3)&amp;"!!Estimate",CENSUS_POPULATION_STATE!$1:$1,0))</f>
        <v>7812880</v>
      </c>
      <c r="C48" s="2" t="str">
        <f t="shared" ca="1" si="0"/>
        <v>13th</v>
      </c>
      <c r="D48" s="2" t="str">
        <f t="array" aca="1" ref="D48" ca="1">INDEX(KEYS!$A:$H,MATCH(A48,KEYS!$A:$A,0),8)&amp;" is "&amp;C48&amp;" in the nation in population among states, DC, and Puerto Rico."</f>
        <v>Washington is 13th in the nation in population among states, DC, and Puerto Rico.</v>
      </c>
      <c r="E48" s="4">
        <f t="array" aca="1" ref="E48" ca="1">INDEX(CENSUS_MHI_STATE!$A:$ZZ,MATCH("    Households",CENSUS_MHI_STATE!$A:$A,0),MATCH(INDEX(KEYS!$A:$G,MATCH(A48,KEYS!$A:$A,0),3)&amp;"!!Median income (dollars)!!Estimate",CENSUS_MHI_STATE!$1:$1,0))</f>
        <v>94952</v>
      </c>
      <c r="F48" s="2" t="str">
        <f t="shared" ca="1" si="1"/>
        <v>8th</v>
      </c>
      <c r="G48" s="2" t="str">
        <f t="array" aca="1" ref="G48" ca="1">INDEX(KEYS!$A:$H,MATCH(A48,KEYS!$A:$A,0),8)&amp;" is "&amp;IF(F48="1st","the highest",F48)&amp;" in the nation in median household income among states, DC, and Puerto Rico."</f>
        <v>Washington is 8th in the nation in median household income among states, DC, and Puerto Rico.</v>
      </c>
      <c r="H48" s="4">
        <v>629000</v>
      </c>
      <c r="I48" s="2" t="str">
        <f t="shared" si="3"/>
        <v>3rd</v>
      </c>
      <c r="J48" s="2" t="str">
        <f t="array" aca="1" ref="J48" ca="1">INDEX(KEYS!$A:$H,MATCH(A48,KEYS!$A:$A,0),8)&amp;" has the "&amp;IF(I48="1st","single",I48)&amp;" highest median sale price on homes in the nation among states, DC, and Puerto Rico, according to Redfin data from "&amp;TEXT(INDEX(REDFIN_MEDIAN_SALE_PRICE!$2:$2,1,COUNTA(REDFIN_MEDIAN_SALE_PRICE!$2:$2)),"MMMM YYYY")&amp;"."</f>
        <v>Washington has the 3rd highest median sale price on homes in the nation among states, DC, and Puerto Rico, according to Redfin data from February 2025.</v>
      </c>
      <c r="K48" s="2">
        <f t="shared" ca="1" si="2"/>
        <v>6.6</v>
      </c>
      <c r="L48" s="2" t="str">
        <f t="shared" ca="1" si="4"/>
        <v>48th</v>
      </c>
      <c r="M48" s="2" t="str">
        <f t="array" aca="1" ref="M48" ca="1">INDEX(KEYS!$A:$H,MATCH(A48,KEYS!$A:$A,0),8)&amp;" has the "&amp;IF(L48="1st","single",L48)&amp;" lowest house affordability ratio in the nation among states, DC, and Puerto Rico, according to Redfin data from "&amp;TEXT(INDEX(REDFIN_MEDIAN_SALE_PRICE!$2:$2,1,COUNTA(REDFIN_MEDIAN_SALE_PRICE!$2:$2)),"MMMM YYYY")&amp;"."</f>
        <v>Washington has the 48th lowest house affordability ratio in the nation among states, DC, and Puerto Rico, according to Redfin data from February 2025.</v>
      </c>
    </row>
    <row r="49" spans="1:13" ht="12.5" x14ac:dyDescent="0.25">
      <c r="A49" s="2" t="str">
        <f ca="1">IFERROR(__xludf.DUMMYFUNCTION("""COMPUTED_VALUE"""),"west_virginia")</f>
        <v>west_virginia</v>
      </c>
      <c r="B49" s="3">
        <f t="array" aca="1" ref="B49" ca="1">INDEX(CENSUS_POPULATION_STATE!$A:$ZZ,MATCH("    Total population",CENSUS_POPULATION_STATE!$A:$A,0),MATCH(INDEX(KEYS!$A:$G,MATCH(A49,KEYS!$A:$A,0),3)&amp;"!!Estimate",CENSUS_POPULATION_STATE!$1:$1,0))</f>
        <v>1770071</v>
      </c>
      <c r="C49" s="2" t="str">
        <f t="shared" ca="1" si="0"/>
        <v>40th</v>
      </c>
      <c r="D49" s="2" t="str">
        <f t="array" aca="1" ref="D49" ca="1">INDEX(KEYS!$A:$H,MATCH(A49,KEYS!$A:$A,0),8)&amp;" is "&amp;C49&amp;" in the nation in population among states, DC, and Puerto Rico."</f>
        <v>West Virginia is 40th in the nation in population among states, DC, and Puerto Rico.</v>
      </c>
      <c r="E49" s="4">
        <f t="array" aca="1" ref="E49" ca="1">INDEX(CENSUS_MHI_STATE!$A:$ZZ,MATCH("    Households",CENSUS_MHI_STATE!$A:$A,0),MATCH(INDEX(KEYS!$A:$G,MATCH(A49,KEYS!$A:$A,0),3)&amp;"!!Median income (dollars)!!Estimate",CENSUS_MHI_STATE!$1:$1,0))</f>
        <v>57917</v>
      </c>
      <c r="F49" s="2" t="str">
        <f t="shared" ca="1" si="1"/>
        <v>50th</v>
      </c>
      <c r="G49" s="2" t="str">
        <f t="array" aca="1" ref="G49" ca="1">INDEX(KEYS!$A:$H,MATCH(A49,KEYS!$A:$A,0),8)&amp;" is "&amp;IF(F49="1st","the highest",F49)&amp;" in the nation in median household income among states, DC, and Puerto Rico."</f>
        <v>West Virginia is 50th in the nation in median household income among states, DC, and Puerto Rico.</v>
      </c>
      <c r="H49" s="4">
        <v>249000</v>
      </c>
      <c r="I49" s="2" t="str">
        <f t="shared" si="3"/>
        <v>47th</v>
      </c>
      <c r="J49" s="2" t="str">
        <f t="array" aca="1" ref="J49" ca="1">INDEX(KEYS!$A:$H,MATCH(A49,KEYS!$A:$A,0),8)&amp;" has the "&amp;IF(I49="1st","single",I49)&amp;" highest median sale price on homes in the nation among states, DC, and Puerto Rico, according to Redfin data from "&amp;TEXT(INDEX(REDFIN_MEDIAN_SALE_PRICE!$2:$2,1,COUNTA(REDFIN_MEDIAN_SALE_PRICE!$2:$2)),"MMMM YYYY")&amp;"."</f>
        <v>West Virginia has the 47th highest median sale price on homes in the nation among states, DC, and Puerto Rico, according to Redfin data from February 2025.</v>
      </c>
      <c r="K49" s="2">
        <f t="shared" ca="1" si="2"/>
        <v>4.3</v>
      </c>
      <c r="L49" s="2" t="str">
        <f t="shared" ca="1" si="4"/>
        <v>18th</v>
      </c>
      <c r="M49" s="2" t="str">
        <f t="array" aca="1" ref="M49" ca="1">INDEX(KEYS!$A:$H,MATCH(A49,KEYS!$A:$A,0),8)&amp;" has the "&amp;IF(L49="1st","single",L49)&amp;" lowest house affordability ratio in the nation among states, DC, and Puerto Rico, according to Redfin data from "&amp;TEXT(INDEX(REDFIN_MEDIAN_SALE_PRICE!$2:$2,1,COUNTA(REDFIN_MEDIAN_SALE_PRICE!$2:$2)),"MMMM YYYY")&amp;"."</f>
        <v>West Virginia has the 18th lowest house affordability ratio in the nation among states, DC, and Puerto Rico, according to Redfin data from February 2025.</v>
      </c>
    </row>
    <row r="50" spans="1:13" ht="12.5" x14ac:dyDescent="0.25">
      <c r="A50" s="2" t="str">
        <f ca="1">IFERROR(__xludf.DUMMYFUNCTION("""COMPUTED_VALUE"""),"wisconsin")</f>
        <v>wisconsin</v>
      </c>
      <c r="B50" s="3">
        <f t="array" aca="1" ref="B50" ca="1">INDEX(CENSUS_POPULATION_STATE!$A:$ZZ,MATCH("    Total population",CENSUS_POPULATION_STATE!$A:$A,0),MATCH(INDEX(KEYS!$A:$G,MATCH(A50,KEYS!$A:$A,0),3)&amp;"!!Estimate",CENSUS_POPULATION_STATE!$1:$1,0))</f>
        <v>5910955</v>
      </c>
      <c r="C50" s="2" t="str">
        <f t="shared" ca="1" si="0"/>
        <v>20th</v>
      </c>
      <c r="D50" s="2" t="str">
        <f t="array" aca="1" ref="D50" ca="1">INDEX(KEYS!$A:$H,MATCH(A50,KEYS!$A:$A,0),8)&amp;" is "&amp;C50&amp;" in the nation in population among states, DC, and Puerto Rico."</f>
        <v>Wisconsin is 20th in the nation in population among states, DC, and Puerto Rico.</v>
      </c>
      <c r="E50" s="4">
        <f t="array" aca="1" ref="E50" ca="1">INDEX(CENSUS_MHI_STATE!$A:$ZZ,MATCH("    Households",CENSUS_MHI_STATE!$A:$A,0),MATCH(INDEX(KEYS!$A:$G,MATCH(A50,KEYS!$A:$A,0),3)&amp;"!!Median income (dollars)!!Estimate",CENSUS_MHI_STATE!$1:$1,0))</f>
        <v>75670</v>
      </c>
      <c r="F50" s="2" t="str">
        <f t="shared" ca="1" si="1"/>
        <v>25th</v>
      </c>
      <c r="G50" s="2" t="str">
        <f t="array" aca="1" ref="G50" ca="1">INDEX(KEYS!$A:$H,MATCH(A50,KEYS!$A:$A,0),8)&amp;" is "&amp;IF(F50="1st","the highest",F50)&amp;" in the nation in median household income among states, DC, and Puerto Rico."</f>
        <v>Wisconsin is 25th in the nation in median household income among states, DC, and Puerto Rico.</v>
      </c>
      <c r="H50" s="4">
        <v>310000</v>
      </c>
      <c r="I50" s="2" t="str">
        <f t="shared" si="3"/>
        <v>34th</v>
      </c>
      <c r="J50" s="2" t="str">
        <f t="array" aca="1" ref="J50" ca="1">INDEX(KEYS!$A:$H,MATCH(A50,KEYS!$A:$A,0),8)&amp;" has the "&amp;IF(I50="1st","single",I50)&amp;" highest median sale price on homes in the nation among states, DC, and Puerto Rico, according to Redfin data from "&amp;TEXT(INDEX(REDFIN_MEDIAN_SALE_PRICE!$2:$2,1,COUNTA(REDFIN_MEDIAN_SALE_PRICE!$2:$2)),"MMMM YYYY")&amp;"."</f>
        <v>Wisconsin has the 34th highest median sale price on homes in the nation among states, DC, and Puerto Rico, according to Redfin data from February 2025.</v>
      </c>
      <c r="K50" s="2">
        <f t="shared" ca="1" si="2"/>
        <v>4.0999999999999996</v>
      </c>
      <c r="L50" s="2" t="str">
        <f t="shared" ca="1" si="4"/>
        <v>13th</v>
      </c>
      <c r="M50" s="2" t="str">
        <f t="array" aca="1" ref="M50" ca="1">INDEX(KEYS!$A:$H,MATCH(A50,KEYS!$A:$A,0),8)&amp;" has the "&amp;IF(L50="1st","single",L50)&amp;" lowest house affordability ratio in the nation among states, DC, and Puerto Rico, according to Redfin data from "&amp;TEXT(INDEX(REDFIN_MEDIAN_SALE_PRICE!$2:$2,1,COUNTA(REDFIN_MEDIAN_SALE_PRICE!$2:$2)),"MMMM YYYY")&amp;"."</f>
        <v>Wisconsin has the 13th lowest house affordability ratio in the nation among states, DC, and Puerto Rico, according to Redfin data from February 2025.</v>
      </c>
    </row>
    <row r="51" spans="1:13" ht="12.5" x14ac:dyDescent="0.25">
      <c r="A51" s="2" t="str">
        <f ca="1">IFERROR(__xludf.DUMMYFUNCTION("""COMPUTED_VALUE"""),"wyoming")</f>
        <v>wyoming</v>
      </c>
      <c r="B51" s="3">
        <f t="array" aca="1" ref="B51" ca="1">INDEX(CENSUS_POPULATION_STATE!$A:$ZZ,MATCH("    Total population",CENSUS_POPULATION_STATE!$A:$A,0),MATCH(INDEX(KEYS!$A:$G,MATCH(A51,KEYS!$A:$A,0),3)&amp;"!!Estimate",CENSUS_POPULATION_STATE!$1:$1,0))</f>
        <v>584057</v>
      </c>
      <c r="C51" s="2" t="str">
        <f t="shared" ca="1" si="0"/>
        <v>52nd</v>
      </c>
      <c r="D51" s="2" t="str">
        <f t="array" aca="1" ref="D51" ca="1">INDEX(KEYS!$A:$H,MATCH(A51,KEYS!$A:$A,0),8)&amp;" is "&amp;C51&amp;" in the nation in population among states, DC, and Puerto Rico."</f>
        <v>Wyoming is 52nd in the nation in population among states, DC, and Puerto Rico.</v>
      </c>
      <c r="E51" s="4">
        <f t="array" aca="1" ref="E51" ca="1">INDEX(CENSUS_MHI_STATE!$A:$ZZ,MATCH("    Households",CENSUS_MHI_STATE!$A:$A,0),MATCH(INDEX(KEYS!$A:$G,MATCH(A51,KEYS!$A:$A,0),3)&amp;"!!Median income (dollars)!!Estimate",CENSUS_MHI_STATE!$1:$1,0))</f>
        <v>74815</v>
      </c>
      <c r="F51" s="2" t="str">
        <f t="shared" ca="1" si="1"/>
        <v>28th</v>
      </c>
      <c r="G51" s="2" t="str">
        <f t="array" aca="1" ref="G51" ca="1">INDEX(KEYS!$A:$H,MATCH(A51,KEYS!$A:$A,0),8)&amp;" is "&amp;IF(F51="1st","the highest",F51)&amp;" in the nation in median household income among states, DC, and Puerto Rico."</f>
        <v>Wyoming is 28th in the nation in median household income among states, DC, and Puerto Rico.</v>
      </c>
      <c r="H51" s="4">
        <v>484000</v>
      </c>
      <c r="I51" s="2" t="str">
        <f t="shared" si="3"/>
        <v>13th</v>
      </c>
      <c r="J51" s="2" t="str">
        <f t="array" aca="1" ref="J51" ca="1">INDEX(KEYS!$A:$H,MATCH(A51,KEYS!$A:$A,0),8)&amp;" has the "&amp;IF(I51="1st","single",I51)&amp;" highest median sale price on homes in the nation among states, DC, and Puerto Rico, according to Redfin data from "&amp;TEXT(INDEX(REDFIN_MEDIAN_SALE_PRICE!$2:$2,1,COUNTA(REDFIN_MEDIAN_SALE_PRICE!$2:$2)),"MMMM YYYY")&amp;"."</f>
        <v>Wyoming has the 13th highest median sale price on homes in the nation among states, DC, and Puerto Rico, according to Redfin data from February 2025.</v>
      </c>
      <c r="K51" s="2">
        <f t="shared" ca="1" si="2"/>
        <v>6.5</v>
      </c>
      <c r="L51" s="2" t="str">
        <f t="shared" ca="1" si="4"/>
        <v>46th</v>
      </c>
      <c r="M51" s="2" t="str">
        <f t="array" aca="1" ref="M51" ca="1">INDEX(KEYS!$A:$H,MATCH(A51,KEYS!$A:$A,0),8)&amp;" has the "&amp;IF(L51="1st","single",L51)&amp;" lowest house affordability ratio in the nation among states, DC, and Puerto Rico, according to Redfin data from "&amp;TEXT(INDEX(REDFIN_MEDIAN_SALE_PRICE!$2:$2,1,COUNTA(REDFIN_MEDIAN_SALE_PRICE!$2:$2)),"MMMM YYYY")&amp;"."</f>
        <v>Wyoming has the 46th lowest house affordability ratio in the nation among states, DC, and Puerto Rico, according to Redfin data from February 2025.</v>
      </c>
    </row>
    <row r="52" spans="1:13" ht="12.5" x14ac:dyDescent="0.25">
      <c r="A52" s="2" t="str">
        <f ca="1">IFERROR(__xludf.DUMMYFUNCTION("""COMPUTED_VALUE"""),"washington_dc")</f>
        <v>washington_dc</v>
      </c>
      <c r="B52" s="3">
        <f t="array" aca="1" ref="B52" ca="1">INDEX(CENSUS_POPULATION_STATE!$A:$ZZ,MATCH("    Total population",CENSUS_POPULATION_STATE!$A:$A,0),MATCH(INDEX(KEYS!$A:$G,MATCH(A52,KEYS!$A:$A,0),3)&amp;"!!Estimate",CENSUS_POPULATION_STATE!$1:$1,0))</f>
        <v>678972</v>
      </c>
      <c r="C52" s="2" t="str">
        <f t="shared" ca="1" si="0"/>
        <v>50th</v>
      </c>
      <c r="D52" s="2" t="str">
        <f t="array" aca="1" ref="D52" ca="1">INDEX(KEYS!$A:$H,MATCH(A52,KEYS!$A:$A,0),8)&amp;" is "&amp;C52&amp;" in the nation in population among states, DC, and Puerto Rico."</f>
        <v>Washington DC is 50th in the nation in population among states, DC, and Puerto Rico.</v>
      </c>
      <c r="E52" s="4">
        <f t="array" aca="1" ref="E52" ca="1">INDEX(CENSUS_MHI_STATE!$A:$ZZ,MATCH("    Households",CENSUS_MHI_STATE!$A:$A,0),MATCH(INDEX(KEYS!$A:$G,MATCH(A52,KEYS!$A:$A,0),3)&amp;"!!Median income (dollars)!!Estimate",CENSUS_MHI_STATE!$1:$1,0))</f>
        <v>106287</v>
      </c>
      <c r="F52" s="2" t="str">
        <f t="shared" ca="1" si="1"/>
        <v>1st</v>
      </c>
      <c r="G52" s="2" t="str">
        <f t="array" aca="1" ref="G52" ca="1">INDEX(KEYS!$A:$H,MATCH(A52,KEYS!$A:$A,0),8)&amp;" is "&amp;IF(F52="1st","the highest",F52)&amp;" in the nation in median household income among states, DC, and Puerto Rico."</f>
        <v>Washington DC is the highest in the nation in median household income among states, DC, and Puerto Rico.</v>
      </c>
      <c r="H52" s="5">
        <v>565000</v>
      </c>
      <c r="I52" s="2" t="str">
        <f t="shared" si="3"/>
        <v>7th</v>
      </c>
      <c r="J52" s="2" t="str">
        <f t="array" aca="1" ref="J52" ca="1">INDEX(KEYS!$A:$H,MATCH(A52,KEYS!$A:$A,0),8)&amp;" has the "&amp;IF(I52="1st","single",I52)&amp;" highest median sale price on homes in the nation among states, DC, and Puerto Rico, according to Redfin data from "&amp;TEXT(INDEX(REDFIN_MEDIAN_SALE_PRICE!$2:$2,1,COUNTA(REDFIN_MEDIAN_SALE_PRICE!$2:$2)),"MMMM YYYY")&amp;"."</f>
        <v>Washington DC has the 7th highest median sale price on homes in the nation among states, DC, and Puerto Rico, according to Redfin data from February 2025.</v>
      </c>
      <c r="K52" s="2">
        <f t="shared" ca="1" si="2"/>
        <v>5.3</v>
      </c>
      <c r="L52" s="2" t="str">
        <f t="shared" ca="1" si="4"/>
        <v>31st</v>
      </c>
      <c r="M52" s="2" t="str">
        <f t="array" aca="1" ref="M52" ca="1">INDEX(KEYS!$A:$H,MATCH(A52,KEYS!$A:$A,0),8)&amp;" has the "&amp;IF(L52="1st","single",L52)&amp;" lowest house affordability ratio in the nation among states, DC, and Puerto Rico, according to Redfin data from "&amp;TEXT(INDEX(REDFIN_MEDIAN_SALE_PRICE!$2:$2,1,COUNTA(REDFIN_MEDIAN_SALE_PRICE!$2:$2)),"MMMM YYYY")&amp;"."</f>
        <v>Washington DC has the 31st lowest house affordability ratio in the nation among states, DC, and Puerto Rico, according to Redfin data from February 2025.</v>
      </c>
    </row>
    <row r="53" spans="1:13" ht="12.5" x14ac:dyDescent="0.25">
      <c r="A53" s="2" t="str">
        <f ca="1">IFERROR(__xludf.DUMMYFUNCTION("""COMPUTED_VALUE"""),"puerto_rico")</f>
        <v>puerto_rico</v>
      </c>
      <c r="B53" s="3">
        <f t="array" aca="1" ref="B53" ca="1">INDEX(CENSUS_POPULATION_STATE!$A:$ZZ,MATCH("    Total population",CENSUS_POPULATION_STATE!$A:$A,0),MATCH(INDEX(KEYS!$A:$G,MATCH(A53,KEYS!$A:$A,0),3)&amp;"!!Estimate",CENSUS_POPULATION_STATE!$1:$1,0))</f>
        <v>3205691</v>
      </c>
      <c r="C53" s="2" t="str">
        <f t="shared" ca="1" si="0"/>
        <v>32nd</v>
      </c>
      <c r="D53" s="2" t="str">
        <f t="array" aca="1" ref="D53" ca="1">INDEX(KEYS!$A:$H,MATCH(A53,KEYS!$A:$A,0),8)&amp;" is "&amp;C53&amp;" in the nation in population among states, DC, and Puerto Rico."</f>
        <v>Puerto Rico is 32nd in the nation in population among states, DC, and Puerto Rico.</v>
      </c>
      <c r="E53" s="4">
        <f t="array" aca="1" ref="E53" ca="1">INDEX(CENSUS_MHI_STATE!$A:$ZZ,MATCH("    Households",CENSUS_MHI_STATE!$A:$A,0),MATCH(INDEX(KEYS!$A:$G,MATCH(A53,KEYS!$A:$A,0),3)&amp;"!!Median income (dollars)!!Estimate",CENSUS_MHI_STATE!$1:$1,0))</f>
        <v>25096</v>
      </c>
      <c r="F53" s="2" t="str">
        <f t="shared" ca="1" si="1"/>
        <v>52nd</v>
      </c>
      <c r="G53" s="2" t="str">
        <f t="array" aca="1" ref="G53" ca="1">INDEX(KEYS!$A:$H,MATCH(A53,KEYS!$A:$A,0),8)&amp;" is "&amp;IF(F53="1st","the highest",F53)&amp;" in the nation in median household income among states, DC, and Puerto Rico."</f>
        <v>Puerto Rico is 52nd in the nation in median household income among states, DC, and Puerto Rico.</v>
      </c>
      <c r="H53" s="5">
        <v>138000</v>
      </c>
      <c r="I53" s="2" t="str">
        <f t="shared" si="3"/>
        <v>52nd</v>
      </c>
      <c r="J53" s="2" t="str">
        <f t="array" aca="1" ref="J53" ca="1">INDEX(KEYS!$A:$H,MATCH(A53,KEYS!$A:$A,0),8)&amp;" has the "&amp;IF(I53="1st","single",I53)&amp;" highest median sale price on homes in the nation among states, DC, and Puerto Rico, according to Redfin data from "&amp;TEXT(INDEX(REDFIN_MEDIAN_SALE_PRICE!$2:$2,1,COUNTA(REDFIN_MEDIAN_SALE_PRICE!$2:$2)),"MMMM YYYY")&amp;"."</f>
        <v>Puerto Rico has the 52nd highest median sale price on homes in the nation among states, DC, and Puerto Rico, according to Redfin data from February 2025.</v>
      </c>
      <c r="K53" s="2">
        <f t="shared" ca="1" si="2"/>
        <v>5.5</v>
      </c>
      <c r="L53" s="2" t="str">
        <f t="shared" ca="1" si="4"/>
        <v>34th</v>
      </c>
      <c r="M53" s="2" t="str">
        <f t="array" aca="1" ref="M53" ca="1">INDEX(KEYS!$A:$H,MATCH(A53,KEYS!$A:$A,0),8)&amp;" has the "&amp;IF(L53="1st","single",L53)&amp;" lowest house affordability ratio in the nation among states, DC, and Puerto Rico, according to Redfin data from "&amp;TEXT(INDEX(REDFIN_MEDIAN_SALE_PRICE!$2:$2,1,COUNTA(REDFIN_MEDIAN_SALE_PRICE!$2:$2)),"MMMM YYYY")&amp;"."</f>
        <v>Puerto Rico has the 34th lowest house affordability ratio in the nation among states, DC, and Puerto Rico, according to Redfin data from February 2025.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C53"/>
  <sheetViews>
    <sheetView workbookViewId="0"/>
  </sheetViews>
  <sheetFormatPr defaultColWidth="12.6328125" defaultRowHeight="15.75" customHeight="1" x14ac:dyDescent="0.25"/>
  <sheetData>
    <row r="1" spans="1:159" ht="15.75" customHeight="1" x14ac:dyDescent="0.25">
      <c r="B1" s="6" t="s">
        <v>13</v>
      </c>
      <c r="C1" s="6" t="s">
        <v>13</v>
      </c>
      <c r="D1" s="6" t="s">
        <v>13</v>
      </c>
      <c r="E1" s="6" t="s">
        <v>13</v>
      </c>
      <c r="F1" s="6" t="s">
        <v>13</v>
      </c>
      <c r="G1" s="6" t="s">
        <v>13</v>
      </c>
      <c r="H1" s="6" t="s">
        <v>13</v>
      </c>
      <c r="I1" s="6" t="s">
        <v>13</v>
      </c>
      <c r="J1" s="6" t="s">
        <v>13</v>
      </c>
      <c r="K1" s="6" t="s">
        <v>13</v>
      </c>
      <c r="L1" s="6" t="s">
        <v>13</v>
      </c>
      <c r="M1" s="6" t="s">
        <v>13</v>
      </c>
      <c r="N1" s="6" t="s">
        <v>13</v>
      </c>
      <c r="O1" s="6" t="s">
        <v>13</v>
      </c>
      <c r="P1" s="6" t="s">
        <v>13</v>
      </c>
      <c r="Q1" s="6" t="s">
        <v>13</v>
      </c>
      <c r="R1" s="6" t="s">
        <v>13</v>
      </c>
      <c r="S1" s="6" t="s">
        <v>13</v>
      </c>
      <c r="T1" s="6" t="s">
        <v>13</v>
      </c>
      <c r="U1" s="6" t="s">
        <v>13</v>
      </c>
      <c r="V1" s="6" t="s">
        <v>13</v>
      </c>
      <c r="W1" s="6" t="s">
        <v>13</v>
      </c>
      <c r="X1" s="6" t="s">
        <v>13</v>
      </c>
      <c r="Y1" s="6" t="s">
        <v>13</v>
      </c>
      <c r="Z1" s="6" t="s">
        <v>13</v>
      </c>
      <c r="AA1" s="6" t="s">
        <v>13</v>
      </c>
      <c r="AB1" s="6" t="s">
        <v>13</v>
      </c>
      <c r="AC1" s="6" t="s">
        <v>13</v>
      </c>
      <c r="AD1" s="6" t="s">
        <v>13</v>
      </c>
      <c r="AE1" s="6" t="s">
        <v>13</v>
      </c>
      <c r="AF1" s="6" t="s">
        <v>13</v>
      </c>
      <c r="AG1" s="6" t="s">
        <v>13</v>
      </c>
      <c r="AH1" s="6" t="s">
        <v>13</v>
      </c>
      <c r="AI1" s="6" t="s">
        <v>13</v>
      </c>
      <c r="AJ1" s="6" t="s">
        <v>13</v>
      </c>
      <c r="AK1" s="6" t="s">
        <v>13</v>
      </c>
      <c r="AL1" s="6" t="s">
        <v>13</v>
      </c>
      <c r="AM1" s="6" t="s">
        <v>13</v>
      </c>
      <c r="AN1" s="6" t="s">
        <v>13</v>
      </c>
      <c r="AO1" s="6" t="s">
        <v>13</v>
      </c>
      <c r="AP1" s="6" t="s">
        <v>13</v>
      </c>
      <c r="AQ1" s="6" t="s">
        <v>13</v>
      </c>
      <c r="AR1" s="6" t="s">
        <v>13</v>
      </c>
      <c r="AS1" s="6" t="s">
        <v>13</v>
      </c>
      <c r="AT1" s="6" t="s">
        <v>13</v>
      </c>
      <c r="AU1" s="6" t="s">
        <v>13</v>
      </c>
      <c r="AV1" s="6" t="s">
        <v>13</v>
      </c>
      <c r="AW1" s="6" t="s">
        <v>13</v>
      </c>
      <c r="AX1" s="6" t="s">
        <v>13</v>
      </c>
      <c r="AY1" s="6" t="s">
        <v>13</v>
      </c>
      <c r="AZ1" s="6" t="s">
        <v>13</v>
      </c>
      <c r="BA1" s="6" t="s">
        <v>13</v>
      </c>
      <c r="BB1" s="6" t="s">
        <v>13</v>
      </c>
      <c r="BC1" s="6" t="s">
        <v>13</v>
      </c>
      <c r="BD1" s="6" t="s">
        <v>13</v>
      </c>
      <c r="BE1" s="6" t="s">
        <v>13</v>
      </c>
      <c r="BF1" s="6" t="s">
        <v>13</v>
      </c>
      <c r="BG1" s="6" t="s">
        <v>13</v>
      </c>
      <c r="BH1" s="6" t="s">
        <v>13</v>
      </c>
      <c r="BI1" s="6" t="s">
        <v>13</v>
      </c>
      <c r="BJ1" s="6" t="s">
        <v>13</v>
      </c>
      <c r="BK1" s="6" t="s">
        <v>13</v>
      </c>
      <c r="BL1" s="6" t="s">
        <v>13</v>
      </c>
      <c r="BM1" s="6" t="s">
        <v>13</v>
      </c>
      <c r="BN1" s="6" t="s">
        <v>13</v>
      </c>
      <c r="BO1" s="6" t="s">
        <v>13</v>
      </c>
      <c r="BP1" s="6" t="s">
        <v>13</v>
      </c>
      <c r="BQ1" s="6" t="s">
        <v>13</v>
      </c>
      <c r="BR1" s="6" t="s">
        <v>13</v>
      </c>
      <c r="BS1" s="6" t="s">
        <v>13</v>
      </c>
      <c r="BT1" s="6" t="s">
        <v>13</v>
      </c>
      <c r="BU1" s="6" t="s">
        <v>13</v>
      </c>
      <c r="BV1" s="6" t="s">
        <v>13</v>
      </c>
      <c r="BW1" s="6" t="s">
        <v>13</v>
      </c>
      <c r="BX1" s="6" t="s">
        <v>13</v>
      </c>
      <c r="BY1" s="6" t="s">
        <v>13</v>
      </c>
      <c r="BZ1" s="6" t="s">
        <v>13</v>
      </c>
      <c r="CA1" s="6" t="s">
        <v>13</v>
      </c>
      <c r="CB1" s="6" t="s">
        <v>13</v>
      </c>
      <c r="CC1" s="6" t="s">
        <v>13</v>
      </c>
      <c r="CD1" s="6" t="s">
        <v>13</v>
      </c>
      <c r="CE1" s="6" t="s">
        <v>13</v>
      </c>
      <c r="CF1" s="6" t="s">
        <v>13</v>
      </c>
      <c r="CG1" s="6" t="s">
        <v>13</v>
      </c>
      <c r="CH1" s="6" t="s">
        <v>13</v>
      </c>
      <c r="CI1" s="6" t="s">
        <v>13</v>
      </c>
      <c r="CJ1" s="6" t="s">
        <v>13</v>
      </c>
      <c r="CK1" s="6" t="s">
        <v>13</v>
      </c>
      <c r="CL1" s="6" t="s">
        <v>13</v>
      </c>
      <c r="CM1" s="6" t="s">
        <v>13</v>
      </c>
      <c r="CN1" s="6" t="s">
        <v>13</v>
      </c>
      <c r="CO1" s="6" t="s">
        <v>13</v>
      </c>
      <c r="CP1" s="6" t="s">
        <v>13</v>
      </c>
      <c r="CQ1" s="6" t="s">
        <v>13</v>
      </c>
      <c r="CR1" s="6" t="s">
        <v>13</v>
      </c>
      <c r="CS1" s="6" t="s">
        <v>13</v>
      </c>
      <c r="CT1" s="6" t="s">
        <v>13</v>
      </c>
      <c r="CU1" s="6" t="s">
        <v>13</v>
      </c>
      <c r="CV1" s="6" t="s">
        <v>13</v>
      </c>
      <c r="CW1" s="6" t="s">
        <v>13</v>
      </c>
      <c r="CX1" s="6" t="s">
        <v>13</v>
      </c>
      <c r="CY1" s="6" t="s">
        <v>13</v>
      </c>
      <c r="CZ1" s="6" t="s">
        <v>13</v>
      </c>
      <c r="DA1" s="6" t="s">
        <v>13</v>
      </c>
      <c r="DB1" s="6" t="s">
        <v>13</v>
      </c>
      <c r="DC1" s="6" t="s">
        <v>13</v>
      </c>
      <c r="DD1" s="6" t="s">
        <v>13</v>
      </c>
      <c r="DE1" s="6" t="s">
        <v>13</v>
      </c>
      <c r="DF1" s="6" t="s">
        <v>13</v>
      </c>
      <c r="DG1" s="6" t="s">
        <v>13</v>
      </c>
      <c r="DH1" s="6" t="s">
        <v>13</v>
      </c>
      <c r="DI1" s="6" t="s">
        <v>13</v>
      </c>
      <c r="DJ1" s="6" t="s">
        <v>13</v>
      </c>
      <c r="DK1" s="6" t="s">
        <v>13</v>
      </c>
      <c r="DL1" s="6" t="s">
        <v>13</v>
      </c>
      <c r="DM1" s="6" t="s">
        <v>13</v>
      </c>
      <c r="DN1" s="6" t="s">
        <v>13</v>
      </c>
      <c r="DO1" s="6" t="s">
        <v>13</v>
      </c>
      <c r="DP1" s="6" t="s">
        <v>13</v>
      </c>
      <c r="DQ1" s="6" t="s">
        <v>13</v>
      </c>
      <c r="DR1" s="6" t="s">
        <v>13</v>
      </c>
      <c r="DS1" s="6" t="s">
        <v>13</v>
      </c>
      <c r="DT1" s="6" t="s">
        <v>13</v>
      </c>
      <c r="DU1" s="6" t="s">
        <v>13</v>
      </c>
      <c r="DV1" s="6" t="s">
        <v>13</v>
      </c>
      <c r="DW1" s="6" t="s">
        <v>13</v>
      </c>
      <c r="DX1" s="6" t="s">
        <v>13</v>
      </c>
      <c r="DY1" s="6" t="s">
        <v>13</v>
      </c>
      <c r="DZ1" s="6" t="s">
        <v>13</v>
      </c>
      <c r="EA1" s="6" t="s">
        <v>13</v>
      </c>
      <c r="EB1" s="6" t="s">
        <v>13</v>
      </c>
      <c r="EC1" s="6" t="s">
        <v>13</v>
      </c>
      <c r="ED1" s="6" t="s">
        <v>13</v>
      </c>
      <c r="EE1" s="6" t="s">
        <v>13</v>
      </c>
      <c r="EF1" s="6" t="s">
        <v>13</v>
      </c>
      <c r="EG1" s="6" t="s">
        <v>13</v>
      </c>
      <c r="EH1" s="6" t="s">
        <v>13</v>
      </c>
      <c r="EI1" s="6" t="s">
        <v>13</v>
      </c>
      <c r="EJ1" s="6" t="s">
        <v>13</v>
      </c>
      <c r="EK1" s="6" t="s">
        <v>13</v>
      </c>
      <c r="EL1" s="6" t="s">
        <v>13</v>
      </c>
      <c r="EM1" s="6" t="s">
        <v>13</v>
      </c>
      <c r="EN1" s="6" t="s">
        <v>13</v>
      </c>
      <c r="EO1" s="6" t="s">
        <v>13</v>
      </c>
      <c r="EP1" s="6" t="s">
        <v>13</v>
      </c>
      <c r="EQ1" s="6" t="s">
        <v>13</v>
      </c>
      <c r="ER1" s="6" t="s">
        <v>13</v>
      </c>
      <c r="ES1" s="6" t="s">
        <v>13</v>
      </c>
      <c r="ET1" s="6" t="s">
        <v>13</v>
      </c>
      <c r="EU1" s="6" t="s">
        <v>13</v>
      </c>
      <c r="EV1" s="6" t="s">
        <v>13</v>
      </c>
      <c r="EW1" s="6" t="s">
        <v>13</v>
      </c>
      <c r="EX1" s="6" t="s">
        <v>13</v>
      </c>
      <c r="EY1" s="6" t="s">
        <v>13</v>
      </c>
      <c r="EZ1" s="6" t="s">
        <v>13</v>
      </c>
      <c r="FA1" s="6" t="s">
        <v>13</v>
      </c>
      <c r="FB1" s="6" t="s">
        <v>13</v>
      </c>
      <c r="FC1" s="6" t="s">
        <v>13</v>
      </c>
    </row>
    <row r="2" spans="1:159" ht="15.75" customHeight="1" x14ac:dyDescent="0.25">
      <c r="A2" s="6" t="s">
        <v>14</v>
      </c>
      <c r="B2" s="7">
        <v>40909</v>
      </c>
      <c r="C2" s="7">
        <v>40940</v>
      </c>
      <c r="D2" s="7">
        <v>40969</v>
      </c>
      <c r="E2" s="7">
        <v>41000</v>
      </c>
      <c r="F2" s="7">
        <v>41030</v>
      </c>
      <c r="G2" s="7">
        <v>41061</v>
      </c>
      <c r="H2" s="7">
        <v>41091</v>
      </c>
      <c r="I2" s="7">
        <v>41122</v>
      </c>
      <c r="J2" s="7">
        <v>41153</v>
      </c>
      <c r="K2" s="7">
        <v>41183</v>
      </c>
      <c r="L2" s="7">
        <v>41214</v>
      </c>
      <c r="M2" s="7">
        <v>41244</v>
      </c>
      <c r="N2" s="7">
        <v>41275</v>
      </c>
      <c r="O2" s="7">
        <v>41306</v>
      </c>
      <c r="P2" s="7">
        <v>41334</v>
      </c>
      <c r="Q2" s="7">
        <v>41365</v>
      </c>
      <c r="R2" s="7">
        <v>41395</v>
      </c>
      <c r="S2" s="7">
        <v>41426</v>
      </c>
      <c r="T2" s="7">
        <v>41456</v>
      </c>
      <c r="U2" s="7">
        <v>41487</v>
      </c>
      <c r="V2" s="7">
        <v>41518</v>
      </c>
      <c r="W2" s="7">
        <v>41548</v>
      </c>
      <c r="X2" s="7">
        <v>41579</v>
      </c>
      <c r="Y2" s="7">
        <v>41609</v>
      </c>
      <c r="Z2" s="7">
        <v>41640</v>
      </c>
      <c r="AA2" s="7">
        <v>41671</v>
      </c>
      <c r="AB2" s="7">
        <v>41699</v>
      </c>
      <c r="AC2" s="7">
        <v>41730</v>
      </c>
      <c r="AD2" s="7">
        <v>41760</v>
      </c>
      <c r="AE2" s="7">
        <v>41791</v>
      </c>
      <c r="AF2" s="7">
        <v>41821</v>
      </c>
      <c r="AG2" s="7">
        <v>41852</v>
      </c>
      <c r="AH2" s="7">
        <v>41883</v>
      </c>
      <c r="AI2" s="7">
        <v>41913</v>
      </c>
      <c r="AJ2" s="7">
        <v>41944</v>
      </c>
      <c r="AK2" s="7">
        <v>41974</v>
      </c>
      <c r="AL2" s="7">
        <v>42005</v>
      </c>
      <c r="AM2" s="7">
        <v>42036</v>
      </c>
      <c r="AN2" s="7">
        <v>42064</v>
      </c>
      <c r="AO2" s="7">
        <v>42095</v>
      </c>
      <c r="AP2" s="7">
        <v>42125</v>
      </c>
      <c r="AQ2" s="7">
        <v>42156</v>
      </c>
      <c r="AR2" s="7">
        <v>42186</v>
      </c>
      <c r="AS2" s="7">
        <v>42217</v>
      </c>
      <c r="AT2" s="7">
        <v>42248</v>
      </c>
      <c r="AU2" s="7">
        <v>42278</v>
      </c>
      <c r="AV2" s="7">
        <v>42309</v>
      </c>
      <c r="AW2" s="7">
        <v>42339</v>
      </c>
      <c r="AX2" s="7">
        <v>42370</v>
      </c>
      <c r="AY2" s="7">
        <v>42401</v>
      </c>
      <c r="AZ2" s="7">
        <v>42430</v>
      </c>
      <c r="BA2" s="7">
        <v>42461</v>
      </c>
      <c r="BB2" s="7">
        <v>42491</v>
      </c>
      <c r="BC2" s="7">
        <v>42522</v>
      </c>
      <c r="BD2" s="7">
        <v>42552</v>
      </c>
      <c r="BE2" s="7">
        <v>42583</v>
      </c>
      <c r="BF2" s="7">
        <v>42614</v>
      </c>
      <c r="BG2" s="7">
        <v>42644</v>
      </c>
      <c r="BH2" s="7">
        <v>42675</v>
      </c>
      <c r="BI2" s="7">
        <v>42705</v>
      </c>
      <c r="BJ2" s="7">
        <v>42736</v>
      </c>
      <c r="BK2" s="7">
        <v>42767</v>
      </c>
      <c r="BL2" s="7">
        <v>42795</v>
      </c>
      <c r="BM2" s="7">
        <v>42826</v>
      </c>
      <c r="BN2" s="7">
        <v>42856</v>
      </c>
      <c r="BO2" s="7">
        <v>42887</v>
      </c>
      <c r="BP2" s="7">
        <v>42917</v>
      </c>
      <c r="BQ2" s="7">
        <v>42948</v>
      </c>
      <c r="BR2" s="7">
        <v>42979</v>
      </c>
      <c r="BS2" s="7">
        <v>43009</v>
      </c>
      <c r="BT2" s="7">
        <v>43040</v>
      </c>
      <c r="BU2" s="7">
        <v>43070</v>
      </c>
      <c r="BV2" s="7">
        <v>43101</v>
      </c>
      <c r="BW2" s="7">
        <v>43132</v>
      </c>
      <c r="BX2" s="7">
        <v>43160</v>
      </c>
      <c r="BY2" s="7">
        <v>43191</v>
      </c>
      <c r="BZ2" s="7">
        <v>43221</v>
      </c>
      <c r="CA2" s="7">
        <v>43252</v>
      </c>
      <c r="CB2" s="7">
        <v>43282</v>
      </c>
      <c r="CC2" s="7">
        <v>43313</v>
      </c>
      <c r="CD2" s="7">
        <v>43344</v>
      </c>
      <c r="CE2" s="7">
        <v>43374</v>
      </c>
      <c r="CF2" s="7">
        <v>43405</v>
      </c>
      <c r="CG2" s="7">
        <v>43435</v>
      </c>
      <c r="CH2" s="7">
        <v>43466</v>
      </c>
      <c r="CI2" s="7">
        <v>43497</v>
      </c>
      <c r="CJ2" s="7">
        <v>43525</v>
      </c>
      <c r="CK2" s="7">
        <v>43556</v>
      </c>
      <c r="CL2" s="7">
        <v>43586</v>
      </c>
      <c r="CM2" s="7">
        <v>43617</v>
      </c>
      <c r="CN2" s="7">
        <v>43647</v>
      </c>
      <c r="CO2" s="7">
        <v>43678</v>
      </c>
      <c r="CP2" s="7">
        <v>43709</v>
      </c>
      <c r="CQ2" s="7">
        <v>43739</v>
      </c>
      <c r="CR2" s="7">
        <v>43770</v>
      </c>
      <c r="CS2" s="7">
        <v>43800</v>
      </c>
      <c r="CT2" s="7">
        <v>43831</v>
      </c>
      <c r="CU2" s="7">
        <v>43862</v>
      </c>
      <c r="CV2" s="7">
        <v>43891</v>
      </c>
      <c r="CW2" s="7">
        <v>43922</v>
      </c>
      <c r="CX2" s="7">
        <v>43952</v>
      </c>
      <c r="CY2" s="7">
        <v>43983</v>
      </c>
      <c r="CZ2" s="7">
        <v>44013</v>
      </c>
      <c r="DA2" s="7">
        <v>44044</v>
      </c>
      <c r="DB2" s="7">
        <v>44075</v>
      </c>
      <c r="DC2" s="7">
        <v>44105</v>
      </c>
      <c r="DD2" s="7">
        <v>44136</v>
      </c>
      <c r="DE2" s="7">
        <v>44166</v>
      </c>
      <c r="DF2" s="7">
        <v>44197</v>
      </c>
      <c r="DG2" s="7">
        <v>44228</v>
      </c>
      <c r="DH2" s="7">
        <v>44256</v>
      </c>
      <c r="DI2" s="7">
        <v>44287</v>
      </c>
      <c r="DJ2" s="7">
        <v>44317</v>
      </c>
      <c r="DK2" s="7">
        <v>44348</v>
      </c>
      <c r="DL2" s="7">
        <v>44378</v>
      </c>
      <c r="DM2" s="7">
        <v>44409</v>
      </c>
      <c r="DN2" s="7">
        <v>44440</v>
      </c>
      <c r="DO2" s="7">
        <v>44470</v>
      </c>
      <c r="DP2" s="7">
        <v>44501</v>
      </c>
      <c r="DQ2" s="7">
        <v>44531</v>
      </c>
      <c r="DR2" s="7">
        <v>44562</v>
      </c>
      <c r="DS2" s="7">
        <v>44593</v>
      </c>
      <c r="DT2" s="7">
        <v>44621</v>
      </c>
      <c r="DU2" s="7">
        <v>44652</v>
      </c>
      <c r="DV2" s="7">
        <v>44682</v>
      </c>
      <c r="DW2" s="7">
        <v>44713</v>
      </c>
      <c r="DX2" s="7">
        <v>44743</v>
      </c>
      <c r="DY2" s="7">
        <v>44774</v>
      </c>
      <c r="DZ2" s="7">
        <v>44805</v>
      </c>
      <c r="EA2" s="7">
        <v>44835</v>
      </c>
      <c r="EB2" s="7">
        <v>44866</v>
      </c>
      <c r="EC2" s="7">
        <v>44896</v>
      </c>
      <c r="ED2" s="7">
        <v>44927</v>
      </c>
      <c r="EE2" s="7">
        <v>44958</v>
      </c>
      <c r="EF2" s="7">
        <v>44986</v>
      </c>
      <c r="EG2" s="7">
        <v>45017</v>
      </c>
      <c r="EH2" s="7">
        <v>45047</v>
      </c>
      <c r="EI2" s="7">
        <v>45078</v>
      </c>
      <c r="EJ2" s="7">
        <v>45108</v>
      </c>
      <c r="EK2" s="7">
        <v>45139</v>
      </c>
      <c r="EL2" s="7">
        <v>45170</v>
      </c>
      <c r="EM2" s="7">
        <v>45200</v>
      </c>
      <c r="EN2" s="7">
        <v>45231</v>
      </c>
      <c r="EO2" s="7">
        <v>45261</v>
      </c>
      <c r="EP2" s="7">
        <v>45292</v>
      </c>
      <c r="EQ2" s="7">
        <v>45323</v>
      </c>
      <c r="ER2" s="7">
        <v>45352</v>
      </c>
      <c r="ES2" s="7">
        <v>45383</v>
      </c>
      <c r="ET2" s="7">
        <v>45413</v>
      </c>
      <c r="EU2" s="7">
        <v>45444</v>
      </c>
      <c r="EV2" s="7">
        <v>45474</v>
      </c>
      <c r="EW2" s="7">
        <v>45505</v>
      </c>
      <c r="EX2" s="7">
        <v>45536</v>
      </c>
      <c r="EY2" s="7">
        <v>45566</v>
      </c>
      <c r="EZ2" s="7">
        <v>45597</v>
      </c>
      <c r="FA2" s="7">
        <v>45627</v>
      </c>
      <c r="FB2" s="7">
        <v>45658</v>
      </c>
      <c r="FC2" s="7">
        <v>45689</v>
      </c>
    </row>
    <row r="3" spans="1:159" ht="15.75" customHeigh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26</v>
      </c>
      <c r="N3" s="6" t="s">
        <v>27</v>
      </c>
      <c r="O3" s="6" t="s">
        <v>28</v>
      </c>
      <c r="P3" s="6" t="s">
        <v>24</v>
      </c>
      <c r="Q3" s="6" t="s">
        <v>29</v>
      </c>
      <c r="R3" s="6" t="s">
        <v>23</v>
      </c>
      <c r="S3" s="6" t="s">
        <v>30</v>
      </c>
      <c r="T3" s="6" t="s">
        <v>30</v>
      </c>
      <c r="U3" s="6" t="s">
        <v>26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24</v>
      </c>
      <c r="AB3" s="6" t="s">
        <v>22</v>
      </c>
      <c r="AC3" s="6" t="s">
        <v>17</v>
      </c>
      <c r="AD3" s="6" t="s">
        <v>36</v>
      </c>
      <c r="AE3" s="6" t="s">
        <v>37</v>
      </c>
      <c r="AF3" s="6" t="s">
        <v>38</v>
      </c>
      <c r="AG3" s="6" t="s">
        <v>37</v>
      </c>
      <c r="AH3" s="6" t="s">
        <v>23</v>
      </c>
      <c r="AI3" s="6" t="s">
        <v>22</v>
      </c>
      <c r="AJ3" s="6" t="s">
        <v>17</v>
      </c>
      <c r="AK3" s="6" t="s">
        <v>31</v>
      </c>
      <c r="AL3" s="6" t="s">
        <v>35</v>
      </c>
      <c r="AM3" s="6" t="s">
        <v>39</v>
      </c>
      <c r="AN3" s="6" t="s">
        <v>40</v>
      </c>
      <c r="AO3" s="6" t="s">
        <v>36</v>
      </c>
      <c r="AP3" s="6" t="s">
        <v>30</v>
      </c>
      <c r="AQ3" s="6" t="s">
        <v>41</v>
      </c>
      <c r="AR3" s="6" t="s">
        <v>42</v>
      </c>
      <c r="AS3" s="6" t="s">
        <v>21</v>
      </c>
      <c r="AT3" s="6" t="s">
        <v>40</v>
      </c>
      <c r="AU3" s="6" t="s">
        <v>23</v>
      </c>
      <c r="AV3" s="6" t="s">
        <v>31</v>
      </c>
      <c r="AW3" s="6" t="s">
        <v>26</v>
      </c>
      <c r="AX3" s="6" t="s">
        <v>32</v>
      </c>
      <c r="AY3" s="6" t="s">
        <v>29</v>
      </c>
      <c r="AZ3" s="6" t="s">
        <v>26</v>
      </c>
      <c r="BA3" s="6" t="s">
        <v>38</v>
      </c>
      <c r="BB3" s="6" t="s">
        <v>43</v>
      </c>
      <c r="BC3" s="6" t="s">
        <v>44</v>
      </c>
      <c r="BD3" s="6" t="s">
        <v>45</v>
      </c>
      <c r="BE3" s="6" t="s">
        <v>38</v>
      </c>
      <c r="BF3" s="6" t="s">
        <v>43</v>
      </c>
      <c r="BG3" s="6" t="s">
        <v>37</v>
      </c>
      <c r="BH3" s="6" t="s">
        <v>42</v>
      </c>
      <c r="BI3" s="6" t="s">
        <v>46</v>
      </c>
      <c r="BJ3" s="6" t="s">
        <v>36</v>
      </c>
      <c r="BK3" s="6" t="s">
        <v>47</v>
      </c>
      <c r="BL3" s="6" t="s">
        <v>42</v>
      </c>
      <c r="BM3" s="6" t="s">
        <v>48</v>
      </c>
      <c r="BN3" s="6" t="s">
        <v>49</v>
      </c>
      <c r="BO3" s="6" t="s">
        <v>50</v>
      </c>
      <c r="BP3" s="6" t="s">
        <v>51</v>
      </c>
      <c r="BQ3" s="6" t="s">
        <v>52</v>
      </c>
      <c r="BR3" s="6" t="s">
        <v>53</v>
      </c>
      <c r="BS3" s="6" t="s">
        <v>48</v>
      </c>
      <c r="BT3" s="6" t="s">
        <v>49</v>
      </c>
      <c r="BU3" s="6" t="s">
        <v>52</v>
      </c>
      <c r="BV3" s="6" t="s">
        <v>41</v>
      </c>
      <c r="BW3" s="6" t="s">
        <v>44</v>
      </c>
      <c r="BX3" s="6" t="s">
        <v>54</v>
      </c>
      <c r="BY3" s="6" t="s">
        <v>51</v>
      </c>
      <c r="BZ3" s="6" t="s">
        <v>55</v>
      </c>
      <c r="CA3" s="6" t="s">
        <v>55</v>
      </c>
      <c r="CB3" s="6" t="s">
        <v>55</v>
      </c>
      <c r="CC3" s="6" t="s">
        <v>56</v>
      </c>
      <c r="CD3" s="6" t="s">
        <v>56</v>
      </c>
      <c r="CE3" s="6" t="s">
        <v>57</v>
      </c>
      <c r="CF3" s="6" t="s">
        <v>51</v>
      </c>
      <c r="CG3" s="6" t="s">
        <v>50</v>
      </c>
      <c r="CH3" s="6" t="s">
        <v>58</v>
      </c>
      <c r="CI3" s="6" t="s">
        <v>52</v>
      </c>
      <c r="CJ3" s="6" t="s">
        <v>59</v>
      </c>
      <c r="CK3" s="6" t="s">
        <v>60</v>
      </c>
      <c r="CL3" s="6" t="s">
        <v>61</v>
      </c>
      <c r="CM3" s="6" t="s">
        <v>62</v>
      </c>
      <c r="CN3" s="6" t="s">
        <v>63</v>
      </c>
      <c r="CO3" s="6" t="s">
        <v>64</v>
      </c>
      <c r="CP3" s="6" t="s">
        <v>65</v>
      </c>
      <c r="CQ3" s="6" t="s">
        <v>66</v>
      </c>
      <c r="CR3" s="6" t="s">
        <v>64</v>
      </c>
      <c r="CS3" s="6" t="s">
        <v>65</v>
      </c>
      <c r="CT3" s="6" t="s">
        <v>55</v>
      </c>
      <c r="CU3" s="6" t="s">
        <v>67</v>
      </c>
      <c r="CV3" s="6" t="s">
        <v>68</v>
      </c>
      <c r="CW3" s="6" t="s">
        <v>69</v>
      </c>
      <c r="CX3" s="6" t="s">
        <v>70</v>
      </c>
      <c r="CY3" s="6" t="s">
        <v>71</v>
      </c>
      <c r="CZ3" s="6" t="s">
        <v>72</v>
      </c>
      <c r="DA3" s="6" t="s">
        <v>73</v>
      </c>
      <c r="DB3" s="6" t="s">
        <v>74</v>
      </c>
      <c r="DC3" s="6" t="s">
        <v>72</v>
      </c>
      <c r="DD3" s="6" t="s">
        <v>74</v>
      </c>
      <c r="DE3" s="6" t="s">
        <v>75</v>
      </c>
      <c r="DF3" s="6" t="s">
        <v>76</v>
      </c>
      <c r="DG3" s="6" t="s">
        <v>73</v>
      </c>
      <c r="DH3" s="6" t="s">
        <v>77</v>
      </c>
      <c r="DI3" s="6" t="s">
        <v>77</v>
      </c>
      <c r="DJ3" s="6" t="s">
        <v>78</v>
      </c>
      <c r="DK3" s="6" t="s">
        <v>79</v>
      </c>
      <c r="DL3" s="6" t="s">
        <v>80</v>
      </c>
      <c r="DM3" s="6" t="s">
        <v>81</v>
      </c>
      <c r="DN3" s="6" t="s">
        <v>79</v>
      </c>
      <c r="DO3" s="6" t="s">
        <v>82</v>
      </c>
      <c r="DP3" s="6" t="s">
        <v>80</v>
      </c>
      <c r="DQ3" s="6" t="s">
        <v>83</v>
      </c>
      <c r="DR3" s="6" t="s">
        <v>80</v>
      </c>
      <c r="DS3" s="6" t="s">
        <v>84</v>
      </c>
      <c r="DT3" s="6" t="s">
        <v>85</v>
      </c>
      <c r="DU3" s="6" t="s">
        <v>86</v>
      </c>
      <c r="DV3" s="6" t="s">
        <v>87</v>
      </c>
      <c r="DW3" s="6" t="s">
        <v>88</v>
      </c>
      <c r="DX3" s="6" t="s">
        <v>87</v>
      </c>
      <c r="DY3" s="6" t="s">
        <v>89</v>
      </c>
      <c r="DZ3" s="6" t="s">
        <v>86</v>
      </c>
      <c r="EA3" s="6" t="s">
        <v>90</v>
      </c>
      <c r="EB3" s="6" t="s">
        <v>91</v>
      </c>
      <c r="EC3" s="6" t="s">
        <v>92</v>
      </c>
      <c r="ED3" s="6" t="s">
        <v>93</v>
      </c>
      <c r="EE3" s="6" t="s">
        <v>94</v>
      </c>
      <c r="EF3" s="6" t="s">
        <v>89</v>
      </c>
      <c r="EG3" s="6" t="s">
        <v>90</v>
      </c>
      <c r="EH3" s="6" t="s">
        <v>95</v>
      </c>
      <c r="EI3" s="6" t="s">
        <v>96</v>
      </c>
      <c r="EJ3" s="6" t="s">
        <v>97</v>
      </c>
      <c r="EK3" s="6" t="s">
        <v>87</v>
      </c>
      <c r="EL3" s="6" t="s">
        <v>98</v>
      </c>
      <c r="EM3" s="6" t="s">
        <v>92</v>
      </c>
      <c r="EN3" s="6" t="s">
        <v>99</v>
      </c>
      <c r="EO3" s="6" t="s">
        <v>86</v>
      </c>
      <c r="EP3" s="6" t="s">
        <v>94</v>
      </c>
      <c r="EQ3" s="6" t="s">
        <v>100</v>
      </c>
      <c r="ER3" s="6" t="s">
        <v>86</v>
      </c>
      <c r="ES3" s="6" t="s">
        <v>101</v>
      </c>
      <c r="ET3" s="6" t="s">
        <v>102</v>
      </c>
      <c r="EU3" s="6" t="s">
        <v>103</v>
      </c>
      <c r="EV3" s="6" t="s">
        <v>104</v>
      </c>
      <c r="EW3" s="6" t="s">
        <v>105</v>
      </c>
      <c r="EX3" s="6" t="s">
        <v>88</v>
      </c>
      <c r="EY3" s="6" t="s">
        <v>98</v>
      </c>
      <c r="EZ3" s="6" t="s">
        <v>97</v>
      </c>
      <c r="FA3" s="6" t="s">
        <v>105</v>
      </c>
      <c r="FB3" s="6" t="s">
        <v>101</v>
      </c>
      <c r="FC3" s="6" t="s">
        <v>106</v>
      </c>
    </row>
    <row r="4" spans="1:159" ht="15.75" customHeight="1" x14ac:dyDescent="0.25">
      <c r="A4" s="6" t="s">
        <v>107</v>
      </c>
      <c r="B4" s="6" t="s">
        <v>108</v>
      </c>
      <c r="C4" s="6" t="s">
        <v>109</v>
      </c>
      <c r="D4" s="6" t="s">
        <v>110</v>
      </c>
      <c r="E4" s="6" t="s">
        <v>111</v>
      </c>
      <c r="F4" s="6" t="s">
        <v>80</v>
      </c>
      <c r="G4" s="6" t="s">
        <v>112</v>
      </c>
      <c r="H4" s="6" t="s">
        <v>113</v>
      </c>
      <c r="I4" s="6" t="s">
        <v>84</v>
      </c>
      <c r="J4" s="6" t="s">
        <v>83</v>
      </c>
      <c r="K4" s="6" t="s">
        <v>83</v>
      </c>
      <c r="L4" s="6" t="s">
        <v>82</v>
      </c>
      <c r="M4" s="6" t="s">
        <v>82</v>
      </c>
      <c r="N4" s="6" t="s">
        <v>114</v>
      </c>
      <c r="O4" s="6" t="s">
        <v>109</v>
      </c>
      <c r="P4" s="6" t="s">
        <v>82</v>
      </c>
      <c r="Q4" s="6" t="s">
        <v>83</v>
      </c>
      <c r="R4" s="6" t="s">
        <v>112</v>
      </c>
      <c r="S4" s="6" t="s">
        <v>115</v>
      </c>
      <c r="T4" s="6" t="s">
        <v>92</v>
      </c>
      <c r="U4" s="6" t="s">
        <v>116</v>
      </c>
      <c r="V4" s="6" t="s">
        <v>113</v>
      </c>
      <c r="W4" s="6" t="s">
        <v>117</v>
      </c>
      <c r="X4" s="6" t="s">
        <v>83</v>
      </c>
      <c r="Y4" s="6" t="s">
        <v>118</v>
      </c>
      <c r="Z4" s="6" t="s">
        <v>119</v>
      </c>
      <c r="AA4" s="6" t="s">
        <v>120</v>
      </c>
      <c r="AB4" s="6" t="s">
        <v>121</v>
      </c>
      <c r="AC4" s="6" t="s">
        <v>118</v>
      </c>
      <c r="AD4" s="6" t="s">
        <v>115</v>
      </c>
      <c r="AE4" s="6" t="s">
        <v>121</v>
      </c>
      <c r="AF4" s="6" t="s">
        <v>89</v>
      </c>
      <c r="AG4" s="6" t="s">
        <v>122</v>
      </c>
      <c r="AH4" s="6" t="s">
        <v>84</v>
      </c>
      <c r="AI4" s="6" t="s">
        <v>123</v>
      </c>
      <c r="AJ4" s="6" t="s">
        <v>117</v>
      </c>
      <c r="AK4" s="6" t="s">
        <v>94</v>
      </c>
      <c r="AL4" s="6" t="s">
        <v>80</v>
      </c>
      <c r="AM4" s="6" t="s">
        <v>80</v>
      </c>
      <c r="AN4" s="6" t="s">
        <v>123</v>
      </c>
      <c r="AO4" s="6" t="s">
        <v>94</v>
      </c>
      <c r="AP4" s="6" t="s">
        <v>89</v>
      </c>
      <c r="AQ4" s="6" t="s">
        <v>101</v>
      </c>
      <c r="AR4" s="6" t="s">
        <v>90</v>
      </c>
      <c r="AS4" s="6" t="s">
        <v>99</v>
      </c>
      <c r="AT4" s="6" t="s">
        <v>92</v>
      </c>
      <c r="AU4" s="6" t="s">
        <v>84</v>
      </c>
      <c r="AV4" s="6" t="s">
        <v>83</v>
      </c>
      <c r="AW4" s="6" t="s">
        <v>124</v>
      </c>
      <c r="AX4" s="6" t="s">
        <v>112</v>
      </c>
      <c r="AY4" s="6" t="s">
        <v>86</v>
      </c>
      <c r="AZ4" s="6" t="s">
        <v>94</v>
      </c>
      <c r="BA4" s="6" t="s">
        <v>85</v>
      </c>
      <c r="BB4" s="6" t="s">
        <v>100</v>
      </c>
      <c r="BC4" s="6" t="s">
        <v>106</v>
      </c>
      <c r="BD4" s="6" t="s">
        <v>125</v>
      </c>
      <c r="BE4" s="6" t="s">
        <v>121</v>
      </c>
      <c r="BF4" s="6" t="s">
        <v>90</v>
      </c>
      <c r="BG4" s="6" t="s">
        <v>85</v>
      </c>
      <c r="BH4" s="6" t="s">
        <v>126</v>
      </c>
      <c r="BI4" s="6" t="s">
        <v>101</v>
      </c>
      <c r="BJ4" s="6" t="s">
        <v>121</v>
      </c>
      <c r="BK4" s="6" t="s">
        <v>85</v>
      </c>
      <c r="BL4" s="6" t="s">
        <v>85</v>
      </c>
      <c r="BM4" s="6" t="s">
        <v>86</v>
      </c>
      <c r="BN4" s="6" t="s">
        <v>98</v>
      </c>
      <c r="BO4" s="6" t="s">
        <v>98</v>
      </c>
      <c r="BP4" s="6" t="s">
        <v>86</v>
      </c>
      <c r="BQ4" s="6" t="s">
        <v>87</v>
      </c>
      <c r="BR4" s="6" t="s">
        <v>98</v>
      </c>
      <c r="BS4" s="6" t="s">
        <v>105</v>
      </c>
      <c r="BT4" s="6" t="s">
        <v>99</v>
      </c>
      <c r="BU4" s="6" t="s">
        <v>123</v>
      </c>
      <c r="BV4" s="6" t="s">
        <v>94</v>
      </c>
      <c r="BW4" s="6" t="s">
        <v>94</v>
      </c>
      <c r="BX4" s="6" t="s">
        <v>94</v>
      </c>
      <c r="BY4" s="6" t="s">
        <v>100</v>
      </c>
      <c r="BZ4" s="6" t="s">
        <v>97</v>
      </c>
      <c r="CA4" s="6" t="s">
        <v>95</v>
      </c>
      <c r="CB4" s="6" t="s">
        <v>104</v>
      </c>
      <c r="CC4" s="6" t="s">
        <v>126</v>
      </c>
      <c r="CD4" s="6" t="s">
        <v>87</v>
      </c>
      <c r="CE4" s="6" t="s">
        <v>92</v>
      </c>
      <c r="CF4" s="6" t="s">
        <v>87</v>
      </c>
      <c r="CG4" s="6" t="s">
        <v>87</v>
      </c>
      <c r="CH4" s="6" t="s">
        <v>115</v>
      </c>
      <c r="CI4" s="6" t="s">
        <v>83</v>
      </c>
      <c r="CJ4" s="6" t="s">
        <v>100</v>
      </c>
      <c r="CK4" s="6" t="s">
        <v>116</v>
      </c>
      <c r="CL4" s="6" t="s">
        <v>105</v>
      </c>
      <c r="CM4" s="6" t="s">
        <v>127</v>
      </c>
      <c r="CN4" s="6" t="s">
        <v>106</v>
      </c>
      <c r="CO4" s="6" t="s">
        <v>128</v>
      </c>
      <c r="CP4" s="6" t="s">
        <v>129</v>
      </c>
      <c r="CQ4" s="6" t="s">
        <v>116</v>
      </c>
      <c r="CR4" s="6" t="s">
        <v>89</v>
      </c>
      <c r="CS4" s="6" t="s">
        <v>105</v>
      </c>
      <c r="CT4" s="6" t="s">
        <v>89</v>
      </c>
      <c r="CU4" s="6" t="s">
        <v>126</v>
      </c>
      <c r="CV4" s="6" t="s">
        <v>102</v>
      </c>
      <c r="CW4" s="6" t="s">
        <v>130</v>
      </c>
      <c r="CX4" s="6" t="s">
        <v>103</v>
      </c>
      <c r="CY4" s="6" t="s">
        <v>131</v>
      </c>
      <c r="CZ4" s="6" t="s">
        <v>132</v>
      </c>
      <c r="DA4" s="6" t="s">
        <v>133</v>
      </c>
      <c r="DB4" s="6" t="s">
        <v>134</v>
      </c>
      <c r="DC4" s="6" t="s">
        <v>135</v>
      </c>
      <c r="DD4" s="6" t="s">
        <v>136</v>
      </c>
      <c r="DE4" s="6" t="s">
        <v>137</v>
      </c>
      <c r="DF4" s="6" t="s">
        <v>131</v>
      </c>
      <c r="DG4" s="6" t="s">
        <v>138</v>
      </c>
      <c r="DH4" s="6" t="s">
        <v>133</v>
      </c>
      <c r="DI4" s="6" t="s">
        <v>139</v>
      </c>
      <c r="DJ4" s="6" t="s">
        <v>140</v>
      </c>
      <c r="DK4" s="6" t="s">
        <v>141</v>
      </c>
      <c r="DL4" s="6" t="s">
        <v>142</v>
      </c>
      <c r="DM4" s="6" t="s">
        <v>143</v>
      </c>
      <c r="DN4" s="6" t="s">
        <v>144</v>
      </c>
      <c r="DO4" s="6" t="s">
        <v>145</v>
      </c>
      <c r="DP4" s="6" t="s">
        <v>146</v>
      </c>
      <c r="DQ4" s="6" t="s">
        <v>147</v>
      </c>
      <c r="DR4" s="6" t="s">
        <v>148</v>
      </c>
      <c r="DS4" s="6" t="s">
        <v>149</v>
      </c>
      <c r="DT4" s="6" t="s">
        <v>150</v>
      </c>
      <c r="DU4" s="6" t="s">
        <v>151</v>
      </c>
      <c r="DV4" s="6" t="s">
        <v>152</v>
      </c>
      <c r="DW4" s="6" t="s">
        <v>153</v>
      </c>
      <c r="DX4" s="6" t="s">
        <v>154</v>
      </c>
      <c r="DY4" s="6" t="s">
        <v>155</v>
      </c>
      <c r="DZ4" s="6" t="s">
        <v>156</v>
      </c>
      <c r="EA4" s="6" t="s">
        <v>157</v>
      </c>
      <c r="EB4" s="6" t="s">
        <v>156</v>
      </c>
      <c r="EC4" s="6" t="s">
        <v>158</v>
      </c>
      <c r="ED4" s="6" t="s">
        <v>151</v>
      </c>
      <c r="EE4" s="6" t="s">
        <v>159</v>
      </c>
      <c r="EF4" s="6" t="s">
        <v>141</v>
      </c>
      <c r="EG4" s="6" t="s">
        <v>154</v>
      </c>
      <c r="EH4" s="6" t="s">
        <v>160</v>
      </c>
      <c r="EI4" s="6" t="s">
        <v>161</v>
      </c>
      <c r="EJ4" s="6" t="s">
        <v>162</v>
      </c>
      <c r="EK4" s="6" t="s">
        <v>163</v>
      </c>
      <c r="EL4" s="6" t="s">
        <v>164</v>
      </c>
      <c r="EM4" s="6" t="s">
        <v>165</v>
      </c>
      <c r="EN4" s="6" t="s">
        <v>155</v>
      </c>
      <c r="EO4" s="6" t="s">
        <v>152</v>
      </c>
      <c r="EP4" s="6" t="s">
        <v>141</v>
      </c>
      <c r="EQ4" s="6" t="s">
        <v>166</v>
      </c>
      <c r="ER4" s="6" t="s">
        <v>152</v>
      </c>
      <c r="ES4" s="6" t="s">
        <v>153</v>
      </c>
      <c r="ET4" s="6" t="s">
        <v>167</v>
      </c>
      <c r="EU4" s="6" t="s">
        <v>168</v>
      </c>
      <c r="EV4" s="6" t="s">
        <v>169</v>
      </c>
      <c r="EW4" s="6" t="s">
        <v>170</v>
      </c>
      <c r="EX4" s="6" t="s">
        <v>169</v>
      </c>
      <c r="EY4" s="6" t="s">
        <v>171</v>
      </c>
      <c r="EZ4" s="6" t="s">
        <v>171</v>
      </c>
      <c r="FA4" s="6" t="s">
        <v>172</v>
      </c>
      <c r="FB4" s="6" t="s">
        <v>171</v>
      </c>
      <c r="FC4" s="6" t="s">
        <v>173</v>
      </c>
    </row>
    <row r="5" spans="1:159" ht="15.75" customHeight="1" x14ac:dyDescent="0.25">
      <c r="A5" s="6" t="s">
        <v>174</v>
      </c>
      <c r="B5" s="6" t="s">
        <v>175</v>
      </c>
      <c r="C5" s="6" t="s">
        <v>176</v>
      </c>
      <c r="D5" s="6" t="s">
        <v>177</v>
      </c>
      <c r="E5" s="6" t="s">
        <v>19</v>
      </c>
      <c r="F5" s="6" t="s">
        <v>39</v>
      </c>
      <c r="G5" s="6" t="s">
        <v>32</v>
      </c>
      <c r="H5" s="6" t="s">
        <v>25</v>
      </c>
      <c r="I5" s="6" t="s">
        <v>17</v>
      </c>
      <c r="J5" s="6" t="s">
        <v>22</v>
      </c>
      <c r="K5" s="6" t="s">
        <v>40</v>
      </c>
      <c r="L5" s="6" t="s">
        <v>47</v>
      </c>
      <c r="M5" s="6" t="s">
        <v>26</v>
      </c>
      <c r="N5" s="6" t="s">
        <v>23</v>
      </c>
      <c r="O5" s="6" t="s">
        <v>38</v>
      </c>
      <c r="P5" s="6" t="s">
        <v>41</v>
      </c>
      <c r="Q5" s="6" t="s">
        <v>45</v>
      </c>
      <c r="R5" s="6" t="s">
        <v>54</v>
      </c>
      <c r="S5" s="6" t="s">
        <v>51</v>
      </c>
      <c r="T5" s="6" t="s">
        <v>178</v>
      </c>
      <c r="U5" s="6" t="s">
        <v>50</v>
      </c>
      <c r="V5" s="6" t="s">
        <v>56</v>
      </c>
      <c r="W5" s="6" t="s">
        <v>56</v>
      </c>
      <c r="X5" s="6" t="s">
        <v>57</v>
      </c>
      <c r="Y5" s="6" t="s">
        <v>56</v>
      </c>
      <c r="Z5" s="6" t="s">
        <v>57</v>
      </c>
      <c r="AA5" s="6" t="s">
        <v>179</v>
      </c>
      <c r="AB5" s="6" t="s">
        <v>180</v>
      </c>
      <c r="AC5" s="6" t="s">
        <v>180</v>
      </c>
      <c r="AD5" s="6" t="s">
        <v>55</v>
      </c>
      <c r="AE5" s="6" t="s">
        <v>67</v>
      </c>
      <c r="AF5" s="6" t="s">
        <v>60</v>
      </c>
      <c r="AG5" s="6" t="s">
        <v>60</v>
      </c>
      <c r="AH5" s="6" t="s">
        <v>60</v>
      </c>
      <c r="AI5" s="6" t="s">
        <v>66</v>
      </c>
      <c r="AJ5" s="6" t="s">
        <v>55</v>
      </c>
      <c r="AK5" s="6" t="s">
        <v>64</v>
      </c>
      <c r="AL5" s="6" t="s">
        <v>59</v>
      </c>
      <c r="AM5" s="6" t="s">
        <v>65</v>
      </c>
      <c r="AN5" s="6" t="s">
        <v>181</v>
      </c>
      <c r="AO5" s="6" t="s">
        <v>182</v>
      </c>
      <c r="AP5" s="6" t="s">
        <v>183</v>
      </c>
      <c r="AQ5" s="6" t="s">
        <v>70</v>
      </c>
      <c r="AR5" s="6" t="s">
        <v>183</v>
      </c>
      <c r="AS5" s="6" t="s">
        <v>62</v>
      </c>
      <c r="AT5" s="6" t="s">
        <v>183</v>
      </c>
      <c r="AU5" s="6" t="s">
        <v>62</v>
      </c>
      <c r="AV5" s="6" t="s">
        <v>62</v>
      </c>
      <c r="AW5" s="6" t="s">
        <v>184</v>
      </c>
      <c r="AX5" s="6" t="s">
        <v>185</v>
      </c>
      <c r="AY5" s="6" t="s">
        <v>185</v>
      </c>
      <c r="AZ5" s="6" t="s">
        <v>186</v>
      </c>
      <c r="BA5" s="6" t="s">
        <v>187</v>
      </c>
      <c r="BB5" s="6" t="s">
        <v>74</v>
      </c>
      <c r="BC5" s="6" t="s">
        <v>73</v>
      </c>
      <c r="BD5" s="6" t="s">
        <v>188</v>
      </c>
      <c r="BE5" s="6" t="s">
        <v>73</v>
      </c>
      <c r="BF5" s="6" t="s">
        <v>73</v>
      </c>
      <c r="BG5" s="6" t="s">
        <v>75</v>
      </c>
      <c r="BH5" s="6" t="s">
        <v>74</v>
      </c>
      <c r="BI5" s="6" t="s">
        <v>75</v>
      </c>
      <c r="BJ5" s="6" t="s">
        <v>74</v>
      </c>
      <c r="BK5" s="6" t="s">
        <v>73</v>
      </c>
      <c r="BL5" s="6" t="s">
        <v>189</v>
      </c>
      <c r="BM5" s="6" t="s">
        <v>119</v>
      </c>
      <c r="BN5" s="6" t="s">
        <v>77</v>
      </c>
      <c r="BO5" s="6" t="s">
        <v>108</v>
      </c>
      <c r="BP5" s="6" t="s">
        <v>190</v>
      </c>
      <c r="BQ5" s="6" t="s">
        <v>190</v>
      </c>
      <c r="BR5" s="6" t="s">
        <v>108</v>
      </c>
      <c r="BS5" s="6" t="s">
        <v>78</v>
      </c>
      <c r="BT5" s="6" t="s">
        <v>110</v>
      </c>
      <c r="BU5" s="6" t="s">
        <v>78</v>
      </c>
      <c r="BV5" s="6" t="s">
        <v>110</v>
      </c>
      <c r="BW5" s="6" t="s">
        <v>81</v>
      </c>
      <c r="BX5" s="6" t="s">
        <v>80</v>
      </c>
      <c r="BY5" s="6" t="s">
        <v>82</v>
      </c>
      <c r="BZ5" s="6" t="s">
        <v>123</v>
      </c>
      <c r="CA5" s="6" t="s">
        <v>191</v>
      </c>
      <c r="CB5" s="6" t="s">
        <v>123</v>
      </c>
      <c r="CC5" s="6" t="s">
        <v>112</v>
      </c>
      <c r="CD5" s="6" t="s">
        <v>115</v>
      </c>
      <c r="CE5" s="6" t="s">
        <v>112</v>
      </c>
      <c r="CF5" s="6" t="s">
        <v>123</v>
      </c>
      <c r="CG5" s="6" t="s">
        <v>83</v>
      </c>
      <c r="CH5" s="6" t="s">
        <v>112</v>
      </c>
      <c r="CI5" s="6" t="s">
        <v>112</v>
      </c>
      <c r="CJ5" s="6" t="s">
        <v>91</v>
      </c>
      <c r="CK5" s="6" t="s">
        <v>99</v>
      </c>
      <c r="CL5" s="6" t="s">
        <v>101</v>
      </c>
      <c r="CM5" s="6" t="s">
        <v>101</v>
      </c>
      <c r="CN5" s="6" t="s">
        <v>97</v>
      </c>
      <c r="CO5" s="6" t="s">
        <v>101</v>
      </c>
      <c r="CP5" s="6" t="s">
        <v>97</v>
      </c>
      <c r="CQ5" s="6" t="s">
        <v>88</v>
      </c>
      <c r="CR5" s="6" t="s">
        <v>88</v>
      </c>
      <c r="CS5" s="6" t="s">
        <v>129</v>
      </c>
      <c r="CT5" s="6" t="s">
        <v>126</v>
      </c>
      <c r="CU5" s="6" t="s">
        <v>127</v>
      </c>
      <c r="CV5" s="6" t="s">
        <v>134</v>
      </c>
      <c r="CW5" s="6" t="s">
        <v>192</v>
      </c>
      <c r="CX5" s="6" t="s">
        <v>193</v>
      </c>
      <c r="CY5" s="6" t="s">
        <v>133</v>
      </c>
      <c r="CZ5" s="6" t="s">
        <v>137</v>
      </c>
      <c r="DA5" s="6" t="s">
        <v>194</v>
      </c>
      <c r="DB5" s="6" t="s">
        <v>195</v>
      </c>
      <c r="DC5" s="6" t="s">
        <v>196</v>
      </c>
      <c r="DD5" s="6" t="s">
        <v>144</v>
      </c>
      <c r="DE5" s="6" t="s">
        <v>140</v>
      </c>
      <c r="DF5" s="6" t="s">
        <v>146</v>
      </c>
      <c r="DG5" s="6" t="s">
        <v>197</v>
      </c>
      <c r="DH5" s="6" t="s">
        <v>198</v>
      </c>
      <c r="DI5" s="6" t="s">
        <v>199</v>
      </c>
      <c r="DJ5" s="6" t="s">
        <v>200</v>
      </c>
      <c r="DK5" s="6" t="s">
        <v>169</v>
      </c>
      <c r="DL5" s="6" t="s">
        <v>201</v>
      </c>
      <c r="DM5" s="6" t="s">
        <v>202</v>
      </c>
      <c r="DN5" s="6" t="s">
        <v>203</v>
      </c>
      <c r="DO5" s="6" t="s">
        <v>204</v>
      </c>
      <c r="DP5" s="6" t="s">
        <v>205</v>
      </c>
      <c r="DQ5" s="6" t="s">
        <v>206</v>
      </c>
      <c r="DR5" s="6" t="s">
        <v>207</v>
      </c>
      <c r="DS5" s="6" t="s">
        <v>208</v>
      </c>
      <c r="DT5" s="6" t="s">
        <v>209</v>
      </c>
      <c r="DU5" s="6" t="s">
        <v>210</v>
      </c>
      <c r="DV5" s="6" t="s">
        <v>211</v>
      </c>
      <c r="DW5" s="6" t="s">
        <v>212</v>
      </c>
      <c r="DX5" s="6" t="s">
        <v>213</v>
      </c>
      <c r="DY5" s="6" t="s">
        <v>214</v>
      </c>
      <c r="DZ5" s="6" t="s">
        <v>215</v>
      </c>
      <c r="EA5" s="6" t="s">
        <v>216</v>
      </c>
      <c r="EB5" s="6" t="s">
        <v>206</v>
      </c>
      <c r="EC5" s="6" t="s">
        <v>217</v>
      </c>
      <c r="ED5" s="6" t="s">
        <v>218</v>
      </c>
      <c r="EE5" s="6" t="s">
        <v>218</v>
      </c>
      <c r="EF5" s="6" t="s">
        <v>219</v>
      </c>
      <c r="EG5" s="6" t="s">
        <v>220</v>
      </c>
      <c r="EH5" s="6" t="s">
        <v>221</v>
      </c>
      <c r="EI5" s="6" t="s">
        <v>222</v>
      </c>
      <c r="EJ5" s="6" t="s">
        <v>221</v>
      </c>
      <c r="EK5" s="6" t="s">
        <v>223</v>
      </c>
      <c r="EL5" s="6" t="s">
        <v>208</v>
      </c>
      <c r="EM5" s="6" t="s">
        <v>223</v>
      </c>
      <c r="EN5" s="6" t="s">
        <v>224</v>
      </c>
      <c r="EO5" s="6" t="s">
        <v>215</v>
      </c>
      <c r="EP5" s="6" t="s">
        <v>214</v>
      </c>
      <c r="EQ5" s="6" t="s">
        <v>225</v>
      </c>
      <c r="ER5" s="6" t="s">
        <v>226</v>
      </c>
      <c r="ES5" s="6" t="s">
        <v>227</v>
      </c>
      <c r="ET5" s="6" t="s">
        <v>209</v>
      </c>
      <c r="EU5" s="6" t="s">
        <v>209</v>
      </c>
      <c r="EV5" s="6" t="s">
        <v>228</v>
      </c>
      <c r="EW5" s="6" t="s">
        <v>229</v>
      </c>
      <c r="EX5" s="6" t="s">
        <v>229</v>
      </c>
      <c r="EY5" s="6" t="s">
        <v>226</v>
      </c>
      <c r="EZ5" s="6" t="s">
        <v>230</v>
      </c>
      <c r="FA5" s="6" t="s">
        <v>231</v>
      </c>
      <c r="FB5" s="6" t="s">
        <v>232</v>
      </c>
      <c r="FC5" s="6" t="s">
        <v>233</v>
      </c>
    </row>
    <row r="6" spans="1:159" ht="15.75" customHeight="1" x14ac:dyDescent="0.25">
      <c r="A6" s="6" t="s">
        <v>234</v>
      </c>
      <c r="B6" s="6" t="s">
        <v>235</v>
      </c>
      <c r="C6" s="6" t="s">
        <v>236</v>
      </c>
      <c r="D6" s="6" t="s">
        <v>176</v>
      </c>
      <c r="E6" s="6" t="s">
        <v>237</v>
      </c>
      <c r="F6" s="6" t="s">
        <v>238</v>
      </c>
      <c r="G6" s="6" t="s">
        <v>239</v>
      </c>
      <c r="H6" s="6" t="s">
        <v>240</v>
      </c>
      <c r="I6" s="6" t="s">
        <v>175</v>
      </c>
      <c r="J6" s="6" t="s">
        <v>241</v>
      </c>
      <c r="K6" s="6" t="s">
        <v>242</v>
      </c>
      <c r="L6" s="6" t="s">
        <v>243</v>
      </c>
      <c r="M6" s="6" t="s">
        <v>244</v>
      </c>
      <c r="N6" s="6" t="s">
        <v>176</v>
      </c>
      <c r="O6" s="6" t="s">
        <v>245</v>
      </c>
      <c r="P6" s="6" t="s">
        <v>27</v>
      </c>
      <c r="Q6" s="6" t="s">
        <v>18</v>
      </c>
      <c r="R6" s="6" t="s">
        <v>246</v>
      </c>
      <c r="S6" s="6" t="s">
        <v>18</v>
      </c>
      <c r="T6" s="6" t="s">
        <v>247</v>
      </c>
      <c r="U6" s="6" t="s">
        <v>248</v>
      </c>
      <c r="V6" s="6" t="s">
        <v>176</v>
      </c>
      <c r="W6" s="6" t="s">
        <v>176</v>
      </c>
      <c r="X6" s="6" t="s">
        <v>245</v>
      </c>
      <c r="Y6" s="6" t="s">
        <v>177</v>
      </c>
      <c r="Z6" s="6" t="s">
        <v>239</v>
      </c>
      <c r="AA6" s="6" t="s">
        <v>175</v>
      </c>
      <c r="AB6" s="6" t="s">
        <v>176</v>
      </c>
      <c r="AC6" s="6" t="s">
        <v>175</v>
      </c>
      <c r="AD6" s="6" t="s">
        <v>248</v>
      </c>
      <c r="AE6" s="6" t="s">
        <v>24</v>
      </c>
      <c r="AF6" s="6" t="s">
        <v>247</v>
      </c>
      <c r="AG6" s="6" t="s">
        <v>246</v>
      </c>
      <c r="AH6" s="6" t="s">
        <v>244</v>
      </c>
      <c r="AI6" s="6" t="s">
        <v>241</v>
      </c>
      <c r="AJ6" s="6" t="s">
        <v>177</v>
      </c>
      <c r="AK6" s="6" t="s">
        <v>177</v>
      </c>
      <c r="AL6" s="6" t="s">
        <v>27</v>
      </c>
      <c r="AM6" s="6" t="s">
        <v>18</v>
      </c>
      <c r="AN6" s="6" t="s">
        <v>246</v>
      </c>
      <c r="AO6" s="6" t="s">
        <v>247</v>
      </c>
      <c r="AP6" s="6" t="s">
        <v>24</v>
      </c>
      <c r="AQ6" s="6" t="s">
        <v>249</v>
      </c>
      <c r="AR6" s="6" t="s">
        <v>33</v>
      </c>
      <c r="AS6" s="6" t="s">
        <v>247</v>
      </c>
      <c r="AT6" s="6" t="s">
        <v>18</v>
      </c>
      <c r="AU6" s="6" t="s">
        <v>248</v>
      </c>
      <c r="AV6" s="6" t="s">
        <v>18</v>
      </c>
      <c r="AW6" s="6" t="s">
        <v>241</v>
      </c>
      <c r="AX6" s="6" t="s">
        <v>246</v>
      </c>
      <c r="AY6" s="6" t="s">
        <v>241</v>
      </c>
      <c r="AZ6" s="6" t="s">
        <v>246</v>
      </c>
      <c r="BA6" s="6" t="s">
        <v>33</v>
      </c>
      <c r="BB6" s="6" t="s">
        <v>39</v>
      </c>
      <c r="BC6" s="6" t="s">
        <v>17</v>
      </c>
      <c r="BD6" s="6" t="s">
        <v>25</v>
      </c>
      <c r="BE6" s="6" t="s">
        <v>25</v>
      </c>
      <c r="BF6" s="6" t="s">
        <v>24</v>
      </c>
      <c r="BG6" s="6" t="s">
        <v>33</v>
      </c>
      <c r="BH6" s="6" t="s">
        <v>39</v>
      </c>
      <c r="BI6" s="6" t="s">
        <v>250</v>
      </c>
      <c r="BJ6" s="6" t="s">
        <v>247</v>
      </c>
      <c r="BK6" s="6" t="s">
        <v>33</v>
      </c>
      <c r="BL6" s="6" t="s">
        <v>247</v>
      </c>
      <c r="BM6" s="6" t="s">
        <v>25</v>
      </c>
      <c r="BN6" s="6" t="s">
        <v>22</v>
      </c>
      <c r="BO6" s="6" t="s">
        <v>23</v>
      </c>
      <c r="BP6" s="6" t="s">
        <v>20</v>
      </c>
      <c r="BQ6" s="6" t="s">
        <v>31</v>
      </c>
      <c r="BR6" s="6" t="s">
        <v>25</v>
      </c>
      <c r="BS6" s="6" t="s">
        <v>25</v>
      </c>
      <c r="BT6" s="6" t="s">
        <v>29</v>
      </c>
      <c r="BU6" s="6" t="s">
        <v>17</v>
      </c>
      <c r="BV6" s="6" t="s">
        <v>33</v>
      </c>
      <c r="BW6" s="6" t="s">
        <v>25</v>
      </c>
      <c r="BX6" s="6" t="s">
        <v>17</v>
      </c>
      <c r="BY6" s="6" t="s">
        <v>22</v>
      </c>
      <c r="BZ6" s="6" t="s">
        <v>34</v>
      </c>
      <c r="CA6" s="6" t="s">
        <v>37</v>
      </c>
      <c r="CB6" s="6" t="s">
        <v>34</v>
      </c>
      <c r="CC6" s="6" t="s">
        <v>31</v>
      </c>
      <c r="CD6" s="6" t="s">
        <v>26</v>
      </c>
      <c r="CE6" s="6" t="s">
        <v>40</v>
      </c>
      <c r="CF6" s="6" t="s">
        <v>31</v>
      </c>
      <c r="CG6" s="6" t="s">
        <v>40</v>
      </c>
      <c r="CH6" s="6" t="s">
        <v>23</v>
      </c>
      <c r="CI6" s="6" t="s">
        <v>32</v>
      </c>
      <c r="CJ6" s="6" t="s">
        <v>23</v>
      </c>
      <c r="CK6" s="6" t="s">
        <v>36</v>
      </c>
      <c r="CL6" s="6" t="s">
        <v>46</v>
      </c>
      <c r="CM6" s="6" t="s">
        <v>46</v>
      </c>
      <c r="CN6" s="6" t="s">
        <v>46</v>
      </c>
      <c r="CO6" s="6" t="s">
        <v>46</v>
      </c>
      <c r="CP6" s="6" t="s">
        <v>37</v>
      </c>
      <c r="CQ6" s="6" t="s">
        <v>21</v>
      </c>
      <c r="CR6" s="6" t="s">
        <v>43</v>
      </c>
      <c r="CS6" s="6" t="s">
        <v>251</v>
      </c>
      <c r="CT6" s="6" t="s">
        <v>34</v>
      </c>
      <c r="CU6" s="6" t="s">
        <v>38</v>
      </c>
      <c r="CV6" s="6" t="s">
        <v>252</v>
      </c>
      <c r="CW6" s="6" t="s">
        <v>253</v>
      </c>
      <c r="CX6" s="6" t="s">
        <v>44</v>
      </c>
      <c r="CY6" s="6" t="s">
        <v>58</v>
      </c>
      <c r="CZ6" s="6" t="s">
        <v>50</v>
      </c>
      <c r="DA6" s="6" t="s">
        <v>51</v>
      </c>
      <c r="DB6" s="6" t="s">
        <v>51</v>
      </c>
      <c r="DC6" s="6" t="s">
        <v>58</v>
      </c>
      <c r="DD6" s="6" t="s">
        <v>178</v>
      </c>
      <c r="DE6" s="6" t="s">
        <v>57</v>
      </c>
      <c r="DF6" s="6" t="s">
        <v>51</v>
      </c>
      <c r="DG6" s="6" t="s">
        <v>254</v>
      </c>
      <c r="DH6" s="6" t="s">
        <v>255</v>
      </c>
      <c r="DI6" s="6" t="s">
        <v>60</v>
      </c>
      <c r="DJ6" s="6" t="s">
        <v>68</v>
      </c>
      <c r="DK6" s="6" t="s">
        <v>182</v>
      </c>
      <c r="DL6" s="6" t="s">
        <v>256</v>
      </c>
      <c r="DM6" s="6" t="s">
        <v>62</v>
      </c>
      <c r="DN6" s="6" t="s">
        <v>70</v>
      </c>
      <c r="DO6" s="6" t="s">
        <v>62</v>
      </c>
      <c r="DP6" s="6" t="s">
        <v>185</v>
      </c>
      <c r="DQ6" s="6" t="s">
        <v>76</v>
      </c>
      <c r="DR6" s="6" t="s">
        <v>257</v>
      </c>
      <c r="DS6" s="6" t="s">
        <v>258</v>
      </c>
      <c r="DT6" s="6" t="s">
        <v>259</v>
      </c>
      <c r="DU6" s="6" t="s">
        <v>260</v>
      </c>
      <c r="DV6" s="6" t="s">
        <v>261</v>
      </c>
      <c r="DW6" s="6" t="s">
        <v>79</v>
      </c>
      <c r="DX6" s="6" t="s">
        <v>262</v>
      </c>
      <c r="DY6" s="6" t="s">
        <v>120</v>
      </c>
      <c r="DZ6" s="6" t="s">
        <v>77</v>
      </c>
      <c r="EA6" s="6" t="s">
        <v>260</v>
      </c>
      <c r="EB6" s="6" t="s">
        <v>260</v>
      </c>
      <c r="EC6" s="6" t="s">
        <v>119</v>
      </c>
      <c r="ED6" s="6" t="s">
        <v>73</v>
      </c>
      <c r="EE6" s="6" t="s">
        <v>263</v>
      </c>
      <c r="EF6" s="6" t="s">
        <v>78</v>
      </c>
      <c r="EG6" s="6" t="s">
        <v>263</v>
      </c>
      <c r="EH6" s="6" t="s">
        <v>82</v>
      </c>
      <c r="EI6" s="6" t="s">
        <v>80</v>
      </c>
      <c r="EJ6" s="6" t="s">
        <v>79</v>
      </c>
      <c r="EK6" s="6" t="s">
        <v>109</v>
      </c>
      <c r="EL6" s="6" t="s">
        <v>80</v>
      </c>
      <c r="EM6" s="6" t="s">
        <v>111</v>
      </c>
      <c r="EN6" s="6" t="s">
        <v>111</v>
      </c>
      <c r="EO6" s="6" t="s">
        <v>190</v>
      </c>
      <c r="EP6" s="6" t="s">
        <v>120</v>
      </c>
      <c r="EQ6" s="6" t="s">
        <v>108</v>
      </c>
      <c r="ER6" s="6" t="s">
        <v>79</v>
      </c>
      <c r="ES6" s="6" t="s">
        <v>122</v>
      </c>
      <c r="ET6" s="6" t="s">
        <v>91</v>
      </c>
      <c r="EU6" s="6" t="s">
        <v>99</v>
      </c>
      <c r="EV6" s="6" t="s">
        <v>93</v>
      </c>
      <c r="EW6" s="6" t="s">
        <v>191</v>
      </c>
      <c r="EX6" s="6" t="s">
        <v>93</v>
      </c>
      <c r="EY6" s="6" t="s">
        <v>84</v>
      </c>
      <c r="EZ6" s="6" t="s">
        <v>83</v>
      </c>
      <c r="FA6" s="6" t="s">
        <v>93</v>
      </c>
      <c r="FB6" s="6" t="s">
        <v>122</v>
      </c>
      <c r="FC6" s="6" t="s">
        <v>122</v>
      </c>
    </row>
    <row r="7" spans="1:159" ht="15.75" customHeight="1" x14ac:dyDescent="0.25">
      <c r="A7" s="6" t="s">
        <v>264</v>
      </c>
      <c r="B7" s="6" t="s">
        <v>88</v>
      </c>
      <c r="C7" s="6" t="s">
        <v>104</v>
      </c>
      <c r="D7" s="6" t="s">
        <v>135</v>
      </c>
      <c r="E7" s="6" t="s">
        <v>194</v>
      </c>
      <c r="F7" s="6" t="s">
        <v>140</v>
      </c>
      <c r="G7" s="6" t="s">
        <v>265</v>
      </c>
      <c r="H7" s="6" t="s">
        <v>141</v>
      </c>
      <c r="I7" s="6" t="s">
        <v>266</v>
      </c>
      <c r="J7" s="6" t="s">
        <v>165</v>
      </c>
      <c r="K7" s="6" t="s">
        <v>151</v>
      </c>
      <c r="L7" s="6" t="s">
        <v>267</v>
      </c>
      <c r="M7" s="6" t="s">
        <v>268</v>
      </c>
      <c r="N7" s="6" t="s">
        <v>269</v>
      </c>
      <c r="O7" s="6" t="s">
        <v>140</v>
      </c>
      <c r="P7" s="6" t="s">
        <v>270</v>
      </c>
      <c r="Q7" s="6" t="s">
        <v>172</v>
      </c>
      <c r="R7" s="6" t="s">
        <v>271</v>
      </c>
      <c r="S7" s="6" t="s">
        <v>272</v>
      </c>
      <c r="T7" s="6" t="s">
        <v>273</v>
      </c>
      <c r="U7" s="6" t="s">
        <v>218</v>
      </c>
      <c r="V7" s="6" t="s">
        <v>274</v>
      </c>
      <c r="W7" s="6" t="s">
        <v>218</v>
      </c>
      <c r="X7" s="6" t="s">
        <v>272</v>
      </c>
      <c r="Y7" s="6" t="s">
        <v>274</v>
      </c>
      <c r="Z7" s="6" t="s">
        <v>275</v>
      </c>
      <c r="AA7" s="6" t="s">
        <v>170</v>
      </c>
      <c r="AB7" s="6" t="s">
        <v>276</v>
      </c>
      <c r="AC7" s="6" t="s">
        <v>277</v>
      </c>
      <c r="AD7" s="6" t="s">
        <v>214</v>
      </c>
      <c r="AE7" s="6" t="s">
        <v>223</v>
      </c>
      <c r="AF7" s="6" t="s">
        <v>224</v>
      </c>
      <c r="AG7" s="6" t="s">
        <v>223</v>
      </c>
      <c r="AH7" s="6" t="s">
        <v>278</v>
      </c>
      <c r="AI7" s="6" t="s">
        <v>279</v>
      </c>
      <c r="AJ7" s="6" t="s">
        <v>215</v>
      </c>
      <c r="AK7" s="6" t="s">
        <v>206</v>
      </c>
      <c r="AL7" s="6" t="s">
        <v>280</v>
      </c>
      <c r="AM7" s="6" t="s">
        <v>281</v>
      </c>
      <c r="AN7" s="6" t="s">
        <v>213</v>
      </c>
      <c r="AO7" s="6" t="s">
        <v>210</v>
      </c>
      <c r="AP7" s="6" t="s">
        <v>282</v>
      </c>
      <c r="AQ7" s="6" t="s">
        <v>283</v>
      </c>
      <c r="AR7" s="6" t="s">
        <v>284</v>
      </c>
      <c r="AS7" s="6" t="s">
        <v>285</v>
      </c>
      <c r="AT7" s="6" t="s">
        <v>286</v>
      </c>
      <c r="AU7" s="6" t="s">
        <v>227</v>
      </c>
      <c r="AV7" s="6" t="s">
        <v>287</v>
      </c>
      <c r="AW7" s="6" t="s">
        <v>210</v>
      </c>
      <c r="AX7" s="6" t="s">
        <v>222</v>
      </c>
      <c r="AY7" s="6" t="s">
        <v>222</v>
      </c>
      <c r="AZ7" s="6" t="s">
        <v>285</v>
      </c>
      <c r="BA7" s="6" t="s">
        <v>288</v>
      </c>
      <c r="BB7" s="6" t="s">
        <v>289</v>
      </c>
      <c r="BC7" s="6" t="s">
        <v>289</v>
      </c>
      <c r="BD7" s="6" t="s">
        <v>288</v>
      </c>
      <c r="BE7" s="6" t="s">
        <v>290</v>
      </c>
      <c r="BF7" s="6" t="s">
        <v>291</v>
      </c>
      <c r="BG7" s="6" t="s">
        <v>292</v>
      </c>
      <c r="BH7" s="6" t="s">
        <v>293</v>
      </c>
      <c r="BI7" s="6" t="s">
        <v>294</v>
      </c>
      <c r="BJ7" s="6" t="s">
        <v>282</v>
      </c>
      <c r="BK7" s="6" t="s">
        <v>294</v>
      </c>
      <c r="BL7" s="6" t="s">
        <v>295</v>
      </c>
      <c r="BM7" s="6" t="s">
        <v>296</v>
      </c>
      <c r="BN7" s="6" t="s">
        <v>297</v>
      </c>
      <c r="BO7" s="6" t="s">
        <v>298</v>
      </c>
      <c r="BP7" s="6" t="s">
        <v>299</v>
      </c>
      <c r="BQ7" s="6" t="s">
        <v>300</v>
      </c>
      <c r="BR7" s="6" t="s">
        <v>301</v>
      </c>
      <c r="BS7" s="6" t="s">
        <v>297</v>
      </c>
      <c r="BT7" s="6" t="s">
        <v>302</v>
      </c>
      <c r="BU7" s="6" t="s">
        <v>300</v>
      </c>
      <c r="BV7" s="6" t="s">
        <v>303</v>
      </c>
      <c r="BW7" s="6" t="s">
        <v>304</v>
      </c>
      <c r="BX7" s="6" t="s">
        <v>305</v>
      </c>
      <c r="BY7" s="6" t="s">
        <v>306</v>
      </c>
      <c r="BZ7" s="6" t="s">
        <v>307</v>
      </c>
      <c r="CA7" s="6" t="s">
        <v>307</v>
      </c>
      <c r="CB7" s="6" t="s">
        <v>308</v>
      </c>
      <c r="CC7" s="6" t="s">
        <v>309</v>
      </c>
      <c r="CD7" s="6" t="s">
        <v>310</v>
      </c>
      <c r="CE7" s="6" t="s">
        <v>311</v>
      </c>
      <c r="CF7" s="6" t="s">
        <v>312</v>
      </c>
      <c r="CG7" s="6" t="s">
        <v>313</v>
      </c>
      <c r="CH7" s="6" t="s">
        <v>314</v>
      </c>
      <c r="CI7" s="6" t="s">
        <v>297</v>
      </c>
      <c r="CJ7" s="6" t="s">
        <v>315</v>
      </c>
      <c r="CK7" s="6" t="s">
        <v>316</v>
      </c>
      <c r="CL7" s="6" t="s">
        <v>317</v>
      </c>
      <c r="CM7" s="6" t="s">
        <v>318</v>
      </c>
      <c r="CN7" s="6" t="s">
        <v>316</v>
      </c>
      <c r="CO7" s="6" t="s">
        <v>319</v>
      </c>
      <c r="CP7" s="6" t="s">
        <v>305</v>
      </c>
      <c r="CQ7" s="6" t="s">
        <v>320</v>
      </c>
      <c r="CR7" s="6" t="s">
        <v>320</v>
      </c>
      <c r="CS7" s="6" t="s">
        <v>321</v>
      </c>
      <c r="CT7" s="6" t="s">
        <v>322</v>
      </c>
      <c r="CU7" s="6" t="s">
        <v>323</v>
      </c>
      <c r="CV7" s="6" t="s">
        <v>324</v>
      </c>
      <c r="CW7" s="6" t="s">
        <v>320</v>
      </c>
      <c r="CX7" s="6" t="s">
        <v>325</v>
      </c>
      <c r="CY7" s="6" t="s">
        <v>326</v>
      </c>
      <c r="CZ7" s="6" t="s">
        <v>327</v>
      </c>
      <c r="DA7" s="6" t="s">
        <v>328</v>
      </c>
      <c r="DB7" s="6" t="s">
        <v>329</v>
      </c>
      <c r="DC7" s="6" t="s">
        <v>330</v>
      </c>
      <c r="DD7" s="6" t="s">
        <v>330</v>
      </c>
      <c r="DE7" s="6" t="s">
        <v>331</v>
      </c>
      <c r="DF7" s="6" t="s">
        <v>332</v>
      </c>
      <c r="DG7" s="6" t="s">
        <v>333</v>
      </c>
      <c r="DH7" s="6" t="s">
        <v>334</v>
      </c>
      <c r="DI7" s="6" t="s">
        <v>335</v>
      </c>
      <c r="DJ7" s="6" t="s">
        <v>336</v>
      </c>
      <c r="DK7" s="6" t="s">
        <v>337</v>
      </c>
      <c r="DL7" s="6" t="s">
        <v>338</v>
      </c>
      <c r="DM7" s="6" t="s">
        <v>339</v>
      </c>
      <c r="DN7" s="6" t="s">
        <v>335</v>
      </c>
      <c r="DO7" s="6" t="s">
        <v>340</v>
      </c>
      <c r="DP7" s="6" t="s">
        <v>341</v>
      </c>
      <c r="DQ7" s="6" t="s">
        <v>342</v>
      </c>
      <c r="DR7" s="6" t="s">
        <v>343</v>
      </c>
      <c r="DS7" s="6" t="s">
        <v>338</v>
      </c>
      <c r="DT7" s="6" t="s">
        <v>344</v>
      </c>
      <c r="DU7" s="6" t="s">
        <v>345</v>
      </c>
      <c r="DV7" s="6" t="s">
        <v>346</v>
      </c>
      <c r="DW7" s="6" t="s">
        <v>347</v>
      </c>
      <c r="DX7" s="6" t="s">
        <v>348</v>
      </c>
      <c r="DY7" s="6" t="s">
        <v>349</v>
      </c>
      <c r="DZ7" s="6" t="s">
        <v>349</v>
      </c>
      <c r="EA7" s="6" t="s">
        <v>350</v>
      </c>
      <c r="EB7" s="6" t="s">
        <v>351</v>
      </c>
      <c r="EC7" s="6" t="s">
        <v>352</v>
      </c>
      <c r="ED7" s="6" t="s">
        <v>353</v>
      </c>
      <c r="EE7" s="6" t="s">
        <v>354</v>
      </c>
      <c r="EF7" s="6" t="s">
        <v>355</v>
      </c>
      <c r="EG7" s="6" t="s">
        <v>337</v>
      </c>
      <c r="EH7" s="6" t="s">
        <v>356</v>
      </c>
      <c r="EI7" s="6" t="s">
        <v>357</v>
      </c>
      <c r="EJ7" s="6" t="s">
        <v>358</v>
      </c>
      <c r="EK7" s="6" t="s">
        <v>359</v>
      </c>
      <c r="EL7" s="6" t="s">
        <v>360</v>
      </c>
      <c r="EM7" s="6" t="s">
        <v>361</v>
      </c>
      <c r="EN7" s="6" t="s">
        <v>362</v>
      </c>
      <c r="EO7" s="6" t="s">
        <v>363</v>
      </c>
      <c r="EP7" s="6" t="s">
        <v>364</v>
      </c>
      <c r="EQ7" s="6" t="s">
        <v>356</v>
      </c>
      <c r="ER7" s="6" t="s">
        <v>365</v>
      </c>
      <c r="ES7" s="6" t="s">
        <v>366</v>
      </c>
      <c r="ET7" s="6" t="s">
        <v>367</v>
      </c>
      <c r="EU7" s="6" t="s">
        <v>368</v>
      </c>
      <c r="EV7" s="6" t="s">
        <v>369</v>
      </c>
      <c r="EW7" s="6" t="s">
        <v>365</v>
      </c>
      <c r="EX7" s="6" t="s">
        <v>370</v>
      </c>
      <c r="EY7" s="6" t="s">
        <v>345</v>
      </c>
      <c r="EZ7" s="6" t="s">
        <v>371</v>
      </c>
      <c r="FA7" s="6" t="s">
        <v>372</v>
      </c>
      <c r="FB7" s="6" t="s">
        <v>373</v>
      </c>
      <c r="FC7" s="6" t="s">
        <v>374</v>
      </c>
    </row>
    <row r="8" spans="1:159" ht="15.75" customHeight="1" x14ac:dyDescent="0.25">
      <c r="A8" s="6" t="s">
        <v>375</v>
      </c>
      <c r="B8" s="6" t="s">
        <v>76</v>
      </c>
      <c r="C8" s="6" t="s">
        <v>68</v>
      </c>
      <c r="D8" s="6" t="s">
        <v>76</v>
      </c>
      <c r="E8" s="6" t="s">
        <v>119</v>
      </c>
      <c r="F8" s="6" t="s">
        <v>109</v>
      </c>
      <c r="G8" s="6" t="s">
        <v>114</v>
      </c>
      <c r="H8" s="6" t="s">
        <v>190</v>
      </c>
      <c r="I8" s="6" t="s">
        <v>77</v>
      </c>
      <c r="J8" s="6" t="s">
        <v>108</v>
      </c>
      <c r="K8" s="6" t="s">
        <v>262</v>
      </c>
      <c r="L8" s="6" t="s">
        <v>260</v>
      </c>
      <c r="M8" s="6" t="s">
        <v>82</v>
      </c>
      <c r="N8" s="6" t="s">
        <v>260</v>
      </c>
      <c r="O8" s="6" t="s">
        <v>190</v>
      </c>
      <c r="P8" s="6" t="s">
        <v>82</v>
      </c>
      <c r="Q8" s="6" t="s">
        <v>123</v>
      </c>
      <c r="R8" s="6" t="s">
        <v>94</v>
      </c>
      <c r="S8" s="6" t="s">
        <v>191</v>
      </c>
      <c r="T8" s="6" t="s">
        <v>191</v>
      </c>
      <c r="U8" s="6" t="s">
        <v>112</v>
      </c>
      <c r="V8" s="6" t="s">
        <v>91</v>
      </c>
      <c r="W8" s="6" t="s">
        <v>113</v>
      </c>
      <c r="X8" s="6" t="s">
        <v>115</v>
      </c>
      <c r="Y8" s="6" t="s">
        <v>122</v>
      </c>
      <c r="Z8" s="6" t="s">
        <v>80</v>
      </c>
      <c r="AA8" s="6" t="s">
        <v>123</v>
      </c>
      <c r="AB8" s="6" t="s">
        <v>99</v>
      </c>
      <c r="AC8" s="6" t="s">
        <v>105</v>
      </c>
      <c r="AD8" s="6" t="s">
        <v>126</v>
      </c>
      <c r="AE8" s="6" t="s">
        <v>95</v>
      </c>
      <c r="AF8" s="6" t="s">
        <v>88</v>
      </c>
      <c r="AG8" s="6" t="s">
        <v>97</v>
      </c>
      <c r="AH8" s="6" t="s">
        <v>125</v>
      </c>
      <c r="AI8" s="6" t="s">
        <v>97</v>
      </c>
      <c r="AJ8" s="6" t="s">
        <v>96</v>
      </c>
      <c r="AK8" s="6" t="s">
        <v>103</v>
      </c>
      <c r="AL8" s="6" t="s">
        <v>192</v>
      </c>
      <c r="AM8" s="6" t="s">
        <v>376</v>
      </c>
      <c r="AN8" s="6" t="s">
        <v>377</v>
      </c>
      <c r="AO8" s="6" t="s">
        <v>378</v>
      </c>
      <c r="AP8" s="6" t="s">
        <v>379</v>
      </c>
      <c r="AQ8" s="6" t="s">
        <v>379</v>
      </c>
      <c r="AR8" s="6" t="s">
        <v>378</v>
      </c>
      <c r="AS8" s="6" t="s">
        <v>378</v>
      </c>
      <c r="AT8" s="6" t="s">
        <v>380</v>
      </c>
      <c r="AU8" s="6" t="s">
        <v>136</v>
      </c>
      <c r="AV8" s="6" t="s">
        <v>381</v>
      </c>
      <c r="AW8" s="6" t="s">
        <v>381</v>
      </c>
      <c r="AX8" s="6" t="s">
        <v>132</v>
      </c>
      <c r="AY8" s="6" t="s">
        <v>194</v>
      </c>
      <c r="AZ8" s="6" t="s">
        <v>158</v>
      </c>
      <c r="BA8" s="6" t="s">
        <v>142</v>
      </c>
      <c r="BB8" s="6" t="s">
        <v>265</v>
      </c>
      <c r="BC8" s="6" t="s">
        <v>159</v>
      </c>
      <c r="BD8" s="6" t="s">
        <v>269</v>
      </c>
      <c r="BE8" s="6" t="s">
        <v>382</v>
      </c>
      <c r="BF8" s="6" t="s">
        <v>265</v>
      </c>
      <c r="BG8" s="6" t="s">
        <v>265</v>
      </c>
      <c r="BH8" s="6" t="s">
        <v>269</v>
      </c>
      <c r="BI8" s="6" t="s">
        <v>383</v>
      </c>
      <c r="BJ8" s="6" t="s">
        <v>382</v>
      </c>
      <c r="BK8" s="6" t="s">
        <v>142</v>
      </c>
      <c r="BL8" s="6" t="s">
        <v>268</v>
      </c>
      <c r="BM8" s="6" t="s">
        <v>384</v>
      </c>
      <c r="BN8" s="6" t="s">
        <v>153</v>
      </c>
      <c r="BO8" s="6" t="s">
        <v>385</v>
      </c>
      <c r="BP8" s="6" t="s">
        <v>268</v>
      </c>
      <c r="BQ8" s="6" t="s">
        <v>386</v>
      </c>
      <c r="BR8" s="6" t="s">
        <v>387</v>
      </c>
      <c r="BS8" s="6" t="s">
        <v>163</v>
      </c>
      <c r="BT8" s="6" t="s">
        <v>387</v>
      </c>
      <c r="BU8" s="6" t="s">
        <v>388</v>
      </c>
      <c r="BV8" s="6" t="s">
        <v>389</v>
      </c>
      <c r="BW8" s="6" t="s">
        <v>162</v>
      </c>
      <c r="BX8" s="6" t="s">
        <v>173</v>
      </c>
      <c r="BY8" s="6" t="s">
        <v>390</v>
      </c>
      <c r="BZ8" s="6" t="s">
        <v>390</v>
      </c>
      <c r="CA8" s="6" t="s">
        <v>391</v>
      </c>
      <c r="CB8" s="6" t="s">
        <v>392</v>
      </c>
      <c r="CC8" s="6" t="s">
        <v>168</v>
      </c>
      <c r="CD8" s="6" t="s">
        <v>167</v>
      </c>
      <c r="CE8" s="6" t="s">
        <v>167</v>
      </c>
      <c r="CF8" s="6" t="s">
        <v>172</v>
      </c>
      <c r="CG8" s="6" t="s">
        <v>201</v>
      </c>
      <c r="CH8" s="6" t="s">
        <v>161</v>
      </c>
      <c r="CI8" s="6" t="s">
        <v>392</v>
      </c>
      <c r="CJ8" s="6" t="s">
        <v>170</v>
      </c>
      <c r="CK8" s="6" t="s">
        <v>218</v>
      </c>
      <c r="CL8" s="6" t="s">
        <v>393</v>
      </c>
      <c r="CM8" s="6" t="s">
        <v>273</v>
      </c>
      <c r="CN8" s="6" t="s">
        <v>394</v>
      </c>
      <c r="CO8" s="6" t="s">
        <v>273</v>
      </c>
      <c r="CP8" s="6" t="s">
        <v>393</v>
      </c>
      <c r="CQ8" s="6" t="s">
        <v>217</v>
      </c>
      <c r="CR8" s="6" t="s">
        <v>204</v>
      </c>
      <c r="CS8" s="6" t="s">
        <v>395</v>
      </c>
      <c r="CT8" s="6" t="s">
        <v>217</v>
      </c>
      <c r="CU8" s="6" t="s">
        <v>219</v>
      </c>
      <c r="CV8" s="6" t="s">
        <v>277</v>
      </c>
      <c r="CW8" s="6" t="s">
        <v>281</v>
      </c>
      <c r="CX8" s="6" t="s">
        <v>276</v>
      </c>
      <c r="CY8" s="6" t="s">
        <v>396</v>
      </c>
      <c r="CZ8" s="6" t="s">
        <v>231</v>
      </c>
      <c r="DA8" s="6" t="s">
        <v>397</v>
      </c>
      <c r="DB8" s="6" t="s">
        <v>292</v>
      </c>
      <c r="DC8" s="6" t="s">
        <v>398</v>
      </c>
      <c r="DD8" s="6" t="s">
        <v>399</v>
      </c>
      <c r="DE8" s="6" t="s">
        <v>400</v>
      </c>
      <c r="DF8" s="6" t="s">
        <v>212</v>
      </c>
      <c r="DG8" s="6" t="s">
        <v>399</v>
      </c>
      <c r="DH8" s="6" t="s">
        <v>401</v>
      </c>
      <c r="DI8" s="6" t="s">
        <v>402</v>
      </c>
      <c r="DJ8" s="6" t="s">
        <v>402</v>
      </c>
      <c r="DK8" s="6" t="s">
        <v>403</v>
      </c>
      <c r="DL8" s="6" t="s">
        <v>313</v>
      </c>
      <c r="DM8" s="6" t="s">
        <v>313</v>
      </c>
      <c r="DN8" s="6" t="s">
        <v>404</v>
      </c>
      <c r="DO8" s="6" t="s">
        <v>405</v>
      </c>
      <c r="DP8" s="6" t="s">
        <v>312</v>
      </c>
      <c r="DQ8" s="6" t="s">
        <v>309</v>
      </c>
      <c r="DR8" s="6" t="s">
        <v>406</v>
      </c>
      <c r="DS8" s="6" t="s">
        <v>309</v>
      </c>
      <c r="DT8" s="6" t="s">
        <v>407</v>
      </c>
      <c r="DU8" s="6" t="s">
        <v>408</v>
      </c>
      <c r="DV8" s="6" t="s">
        <v>409</v>
      </c>
      <c r="DW8" s="6" t="s">
        <v>410</v>
      </c>
      <c r="DX8" s="6" t="s">
        <v>411</v>
      </c>
      <c r="DY8" s="6" t="s">
        <v>412</v>
      </c>
      <c r="DZ8" s="6" t="s">
        <v>320</v>
      </c>
      <c r="EA8" s="6" t="s">
        <v>324</v>
      </c>
      <c r="EB8" s="6" t="s">
        <v>413</v>
      </c>
      <c r="EC8" s="6" t="s">
        <v>414</v>
      </c>
      <c r="ED8" s="6" t="s">
        <v>415</v>
      </c>
      <c r="EE8" s="6" t="s">
        <v>416</v>
      </c>
      <c r="EF8" s="6" t="s">
        <v>325</v>
      </c>
      <c r="EG8" s="6" t="s">
        <v>417</v>
      </c>
      <c r="EH8" s="6" t="s">
        <v>324</v>
      </c>
      <c r="EI8" s="6" t="s">
        <v>418</v>
      </c>
      <c r="EJ8" s="6" t="s">
        <v>324</v>
      </c>
      <c r="EK8" s="6" t="s">
        <v>419</v>
      </c>
      <c r="EL8" s="6" t="s">
        <v>420</v>
      </c>
      <c r="EM8" s="6" t="s">
        <v>421</v>
      </c>
      <c r="EN8" s="6" t="s">
        <v>318</v>
      </c>
      <c r="EO8" s="6" t="s">
        <v>422</v>
      </c>
      <c r="EP8" s="6" t="s">
        <v>423</v>
      </c>
      <c r="EQ8" s="6" t="s">
        <v>424</v>
      </c>
      <c r="ER8" s="6" t="s">
        <v>410</v>
      </c>
      <c r="ES8" s="6" t="s">
        <v>425</v>
      </c>
      <c r="ET8" s="6" t="s">
        <v>426</v>
      </c>
      <c r="EU8" s="6" t="s">
        <v>427</v>
      </c>
      <c r="EV8" s="6" t="s">
        <v>428</v>
      </c>
      <c r="EW8" s="6" t="s">
        <v>428</v>
      </c>
      <c r="EX8" s="6" t="s">
        <v>429</v>
      </c>
      <c r="EY8" s="6" t="s">
        <v>430</v>
      </c>
      <c r="EZ8" s="6" t="s">
        <v>421</v>
      </c>
      <c r="FA8" s="6" t="s">
        <v>424</v>
      </c>
      <c r="FB8" s="6" t="s">
        <v>431</v>
      </c>
      <c r="FC8" s="6" t="s">
        <v>324</v>
      </c>
    </row>
    <row r="9" spans="1:159" ht="15.75" customHeight="1" x14ac:dyDescent="0.25">
      <c r="A9" s="6" t="s">
        <v>432</v>
      </c>
      <c r="B9" s="6" t="s">
        <v>159</v>
      </c>
      <c r="C9" s="6" t="s">
        <v>168</v>
      </c>
      <c r="D9" s="6" t="s">
        <v>168</v>
      </c>
      <c r="E9" s="6" t="s">
        <v>208</v>
      </c>
      <c r="F9" s="6" t="s">
        <v>208</v>
      </c>
      <c r="G9" s="6" t="s">
        <v>433</v>
      </c>
      <c r="H9" s="6" t="s">
        <v>213</v>
      </c>
      <c r="I9" s="6" t="s">
        <v>214</v>
      </c>
      <c r="J9" s="6" t="s">
        <v>206</v>
      </c>
      <c r="K9" s="6" t="s">
        <v>208</v>
      </c>
      <c r="L9" s="6" t="s">
        <v>225</v>
      </c>
      <c r="M9" s="6" t="s">
        <v>231</v>
      </c>
      <c r="N9" s="6" t="s">
        <v>281</v>
      </c>
      <c r="O9" s="6" t="s">
        <v>208</v>
      </c>
      <c r="P9" s="6" t="s">
        <v>434</v>
      </c>
      <c r="Q9" s="6" t="s">
        <v>211</v>
      </c>
      <c r="R9" s="6" t="s">
        <v>435</v>
      </c>
      <c r="S9" s="6" t="s">
        <v>301</v>
      </c>
      <c r="T9" s="6" t="s">
        <v>436</v>
      </c>
      <c r="U9" s="6" t="s">
        <v>227</v>
      </c>
      <c r="V9" s="6" t="s">
        <v>209</v>
      </c>
      <c r="W9" s="6" t="s">
        <v>209</v>
      </c>
      <c r="X9" s="6" t="s">
        <v>437</v>
      </c>
      <c r="Y9" s="6" t="s">
        <v>438</v>
      </c>
      <c r="Z9" s="6" t="s">
        <v>213</v>
      </c>
      <c r="AA9" s="6" t="s">
        <v>439</v>
      </c>
      <c r="AB9" s="6" t="s">
        <v>397</v>
      </c>
      <c r="AC9" s="6" t="s">
        <v>440</v>
      </c>
      <c r="AD9" s="6" t="s">
        <v>301</v>
      </c>
      <c r="AE9" s="6" t="s">
        <v>301</v>
      </c>
      <c r="AF9" s="6" t="s">
        <v>301</v>
      </c>
      <c r="AG9" s="6" t="s">
        <v>283</v>
      </c>
      <c r="AH9" s="6" t="s">
        <v>284</v>
      </c>
      <c r="AI9" s="6" t="s">
        <v>441</v>
      </c>
      <c r="AJ9" s="6" t="s">
        <v>442</v>
      </c>
      <c r="AK9" s="6" t="s">
        <v>442</v>
      </c>
      <c r="AL9" s="6" t="s">
        <v>443</v>
      </c>
      <c r="AM9" s="6" t="s">
        <v>290</v>
      </c>
      <c r="AN9" s="6" t="s">
        <v>444</v>
      </c>
      <c r="AO9" s="6" t="s">
        <v>445</v>
      </c>
      <c r="AP9" s="6" t="s">
        <v>416</v>
      </c>
      <c r="AQ9" s="6" t="s">
        <v>322</v>
      </c>
      <c r="AR9" s="6" t="s">
        <v>446</v>
      </c>
      <c r="AS9" s="6" t="s">
        <v>445</v>
      </c>
      <c r="AT9" s="6" t="s">
        <v>447</v>
      </c>
      <c r="AU9" s="6" t="s">
        <v>444</v>
      </c>
      <c r="AV9" s="6" t="s">
        <v>448</v>
      </c>
      <c r="AW9" s="6" t="s">
        <v>449</v>
      </c>
      <c r="AX9" s="6" t="s">
        <v>398</v>
      </c>
      <c r="AY9" s="6" t="s">
        <v>450</v>
      </c>
      <c r="AZ9" s="6" t="s">
        <v>443</v>
      </c>
      <c r="BA9" s="6" t="s">
        <v>301</v>
      </c>
      <c r="BB9" s="6" t="s">
        <v>451</v>
      </c>
      <c r="BC9" s="6" t="s">
        <v>452</v>
      </c>
      <c r="BD9" s="6" t="s">
        <v>411</v>
      </c>
      <c r="BE9" s="6" t="s">
        <v>413</v>
      </c>
      <c r="BF9" s="6" t="s">
        <v>297</v>
      </c>
      <c r="BG9" s="6" t="s">
        <v>450</v>
      </c>
      <c r="BH9" s="6" t="s">
        <v>416</v>
      </c>
      <c r="BI9" s="6" t="s">
        <v>416</v>
      </c>
      <c r="BJ9" s="6" t="s">
        <v>404</v>
      </c>
      <c r="BK9" s="6" t="s">
        <v>445</v>
      </c>
      <c r="BL9" s="6" t="s">
        <v>302</v>
      </c>
      <c r="BM9" s="6" t="s">
        <v>403</v>
      </c>
      <c r="BN9" s="6" t="s">
        <v>428</v>
      </c>
      <c r="BO9" s="6" t="s">
        <v>418</v>
      </c>
      <c r="BP9" s="6" t="s">
        <v>411</v>
      </c>
      <c r="BQ9" s="6" t="s">
        <v>450</v>
      </c>
      <c r="BR9" s="6" t="s">
        <v>444</v>
      </c>
      <c r="BS9" s="6" t="s">
        <v>416</v>
      </c>
      <c r="BT9" s="6" t="s">
        <v>453</v>
      </c>
      <c r="BU9" s="6" t="s">
        <v>305</v>
      </c>
      <c r="BV9" s="6" t="s">
        <v>444</v>
      </c>
      <c r="BW9" s="6" t="s">
        <v>304</v>
      </c>
      <c r="BX9" s="6" t="s">
        <v>416</v>
      </c>
      <c r="BY9" s="6" t="s">
        <v>417</v>
      </c>
      <c r="BZ9" s="6" t="s">
        <v>454</v>
      </c>
      <c r="CA9" s="6" t="s">
        <v>455</v>
      </c>
      <c r="CB9" s="6" t="s">
        <v>316</v>
      </c>
      <c r="CC9" s="6" t="s">
        <v>416</v>
      </c>
      <c r="CD9" s="6" t="s">
        <v>447</v>
      </c>
      <c r="CE9" s="6" t="s">
        <v>456</v>
      </c>
      <c r="CF9" s="6" t="s">
        <v>307</v>
      </c>
      <c r="CG9" s="6" t="s">
        <v>307</v>
      </c>
      <c r="CH9" s="6" t="s">
        <v>457</v>
      </c>
      <c r="CI9" s="6" t="s">
        <v>458</v>
      </c>
      <c r="CJ9" s="6" t="s">
        <v>411</v>
      </c>
      <c r="CK9" s="6" t="s">
        <v>326</v>
      </c>
      <c r="CL9" s="6" t="s">
        <v>459</v>
      </c>
      <c r="CM9" s="6" t="s">
        <v>460</v>
      </c>
      <c r="CN9" s="6" t="s">
        <v>324</v>
      </c>
      <c r="CO9" s="6" t="s">
        <v>458</v>
      </c>
      <c r="CP9" s="6" t="s">
        <v>458</v>
      </c>
      <c r="CQ9" s="6" t="s">
        <v>458</v>
      </c>
      <c r="CR9" s="6" t="s">
        <v>461</v>
      </c>
      <c r="CS9" s="6" t="s">
        <v>462</v>
      </c>
      <c r="CT9" s="6" t="s">
        <v>416</v>
      </c>
      <c r="CU9" s="6" t="s">
        <v>463</v>
      </c>
      <c r="CV9" s="6" t="s">
        <v>460</v>
      </c>
      <c r="CW9" s="6" t="s">
        <v>464</v>
      </c>
      <c r="CX9" s="6" t="s">
        <v>465</v>
      </c>
      <c r="CY9" s="6" t="s">
        <v>461</v>
      </c>
      <c r="CZ9" s="6" t="s">
        <v>466</v>
      </c>
      <c r="DA9" s="6" t="s">
        <v>465</v>
      </c>
      <c r="DB9" s="6" t="s">
        <v>467</v>
      </c>
      <c r="DC9" s="6" t="s">
        <v>468</v>
      </c>
      <c r="DD9" s="6" t="s">
        <v>469</v>
      </c>
      <c r="DE9" s="6" t="s">
        <v>470</v>
      </c>
      <c r="DF9" s="6" t="s">
        <v>471</v>
      </c>
      <c r="DG9" s="6" t="s">
        <v>472</v>
      </c>
      <c r="DH9" s="6" t="s">
        <v>473</v>
      </c>
      <c r="DI9" s="6" t="s">
        <v>474</v>
      </c>
      <c r="DJ9" s="6" t="s">
        <v>475</v>
      </c>
      <c r="DK9" s="6" t="s">
        <v>334</v>
      </c>
      <c r="DL9" s="6" t="s">
        <v>468</v>
      </c>
      <c r="DM9" s="6" t="s">
        <v>476</v>
      </c>
      <c r="DN9" s="6" t="s">
        <v>471</v>
      </c>
      <c r="DO9" s="6" t="s">
        <v>354</v>
      </c>
      <c r="DP9" s="6" t="s">
        <v>477</v>
      </c>
      <c r="DQ9" s="6" t="s">
        <v>468</v>
      </c>
      <c r="DR9" s="6" t="s">
        <v>467</v>
      </c>
      <c r="DS9" s="6" t="s">
        <v>478</v>
      </c>
      <c r="DT9" s="6" t="s">
        <v>479</v>
      </c>
      <c r="DU9" s="6" t="s">
        <v>480</v>
      </c>
      <c r="DV9" s="6" t="s">
        <v>465</v>
      </c>
      <c r="DW9" s="6" t="s">
        <v>481</v>
      </c>
      <c r="DX9" s="6" t="s">
        <v>482</v>
      </c>
      <c r="DY9" s="6" t="s">
        <v>465</v>
      </c>
      <c r="DZ9" s="6" t="s">
        <v>461</v>
      </c>
      <c r="EA9" s="6" t="s">
        <v>465</v>
      </c>
      <c r="EB9" s="6" t="s">
        <v>482</v>
      </c>
      <c r="EC9" s="6" t="s">
        <v>462</v>
      </c>
      <c r="ED9" s="6" t="s">
        <v>483</v>
      </c>
      <c r="EE9" s="6" t="s">
        <v>408</v>
      </c>
      <c r="EF9" s="6" t="s">
        <v>470</v>
      </c>
      <c r="EG9" s="6" t="s">
        <v>484</v>
      </c>
      <c r="EH9" s="6" t="s">
        <v>468</v>
      </c>
      <c r="EI9" s="6" t="s">
        <v>471</v>
      </c>
      <c r="EJ9" s="6" t="s">
        <v>471</v>
      </c>
      <c r="EK9" s="6" t="s">
        <v>485</v>
      </c>
      <c r="EL9" s="6" t="s">
        <v>485</v>
      </c>
      <c r="EM9" s="6" t="s">
        <v>486</v>
      </c>
      <c r="EN9" s="6" t="s">
        <v>472</v>
      </c>
      <c r="EO9" s="6" t="s">
        <v>487</v>
      </c>
      <c r="EP9" s="6" t="s">
        <v>488</v>
      </c>
      <c r="EQ9" s="6" t="s">
        <v>456</v>
      </c>
      <c r="ER9" s="6" t="s">
        <v>329</v>
      </c>
      <c r="ES9" s="6" t="s">
        <v>334</v>
      </c>
      <c r="ET9" s="6" t="s">
        <v>489</v>
      </c>
      <c r="EU9" s="6" t="s">
        <v>490</v>
      </c>
      <c r="EV9" s="6" t="s">
        <v>468</v>
      </c>
      <c r="EW9" s="6" t="s">
        <v>462</v>
      </c>
      <c r="EX9" s="6" t="s">
        <v>491</v>
      </c>
      <c r="EY9" s="6" t="s">
        <v>476</v>
      </c>
      <c r="EZ9" s="6" t="s">
        <v>492</v>
      </c>
      <c r="FA9" s="6" t="s">
        <v>485</v>
      </c>
      <c r="FB9" s="6" t="s">
        <v>414</v>
      </c>
      <c r="FC9" s="6" t="s">
        <v>493</v>
      </c>
    </row>
    <row r="10" spans="1:159" ht="15.75" customHeight="1" x14ac:dyDescent="0.25">
      <c r="A10" s="6" t="s">
        <v>494</v>
      </c>
      <c r="B10" s="6" t="s">
        <v>45</v>
      </c>
      <c r="C10" s="6" t="s">
        <v>54</v>
      </c>
      <c r="D10" s="6" t="s">
        <v>50</v>
      </c>
      <c r="E10" s="6" t="s">
        <v>59</v>
      </c>
      <c r="F10" s="6" t="s">
        <v>68</v>
      </c>
      <c r="G10" s="6" t="s">
        <v>184</v>
      </c>
      <c r="H10" s="6" t="s">
        <v>70</v>
      </c>
      <c r="I10" s="6" t="s">
        <v>183</v>
      </c>
      <c r="J10" s="6" t="s">
        <v>181</v>
      </c>
      <c r="K10" s="6" t="s">
        <v>65</v>
      </c>
      <c r="L10" s="6" t="s">
        <v>59</v>
      </c>
      <c r="M10" s="6" t="s">
        <v>56</v>
      </c>
      <c r="N10" s="6" t="s">
        <v>179</v>
      </c>
      <c r="O10" s="6" t="s">
        <v>41</v>
      </c>
      <c r="P10" s="6" t="s">
        <v>52</v>
      </c>
      <c r="Q10" s="6" t="s">
        <v>60</v>
      </c>
      <c r="R10" s="6" t="s">
        <v>64</v>
      </c>
      <c r="S10" s="6" t="s">
        <v>258</v>
      </c>
      <c r="T10" s="6" t="s">
        <v>258</v>
      </c>
      <c r="U10" s="6" t="s">
        <v>257</v>
      </c>
      <c r="V10" s="6" t="s">
        <v>65</v>
      </c>
      <c r="W10" s="6" t="s">
        <v>60</v>
      </c>
      <c r="X10" s="6" t="s">
        <v>254</v>
      </c>
      <c r="Y10" s="6" t="s">
        <v>178</v>
      </c>
      <c r="Z10" s="6" t="s">
        <v>254</v>
      </c>
      <c r="AA10" s="6" t="s">
        <v>45</v>
      </c>
      <c r="AB10" s="6" t="s">
        <v>53</v>
      </c>
      <c r="AC10" s="6" t="s">
        <v>50</v>
      </c>
      <c r="AD10" s="6" t="s">
        <v>64</v>
      </c>
      <c r="AE10" s="6" t="s">
        <v>185</v>
      </c>
      <c r="AF10" s="6" t="s">
        <v>185</v>
      </c>
      <c r="AG10" s="6" t="s">
        <v>61</v>
      </c>
      <c r="AH10" s="6" t="s">
        <v>67</v>
      </c>
      <c r="AI10" s="6" t="s">
        <v>59</v>
      </c>
      <c r="AJ10" s="6" t="s">
        <v>66</v>
      </c>
      <c r="AK10" s="6" t="s">
        <v>178</v>
      </c>
      <c r="AL10" s="6" t="s">
        <v>54</v>
      </c>
      <c r="AM10" s="6" t="s">
        <v>49</v>
      </c>
      <c r="AN10" s="6" t="s">
        <v>179</v>
      </c>
      <c r="AO10" s="6" t="s">
        <v>56</v>
      </c>
      <c r="AP10" s="6" t="s">
        <v>495</v>
      </c>
      <c r="AQ10" s="6" t="s">
        <v>256</v>
      </c>
      <c r="AR10" s="6" t="s">
        <v>61</v>
      </c>
      <c r="AS10" s="6" t="s">
        <v>64</v>
      </c>
      <c r="AT10" s="6" t="s">
        <v>65</v>
      </c>
      <c r="AU10" s="6" t="s">
        <v>51</v>
      </c>
      <c r="AV10" s="6" t="s">
        <v>51</v>
      </c>
      <c r="AW10" s="6" t="s">
        <v>57</v>
      </c>
      <c r="AX10" s="6" t="s">
        <v>53</v>
      </c>
      <c r="AY10" s="6" t="s">
        <v>71</v>
      </c>
      <c r="AZ10" s="6" t="s">
        <v>257</v>
      </c>
      <c r="BA10" s="6" t="s">
        <v>496</v>
      </c>
      <c r="BB10" s="6" t="s">
        <v>109</v>
      </c>
      <c r="BC10" s="6" t="s">
        <v>99</v>
      </c>
      <c r="BD10" s="6" t="s">
        <v>83</v>
      </c>
      <c r="BE10" s="6" t="s">
        <v>115</v>
      </c>
      <c r="BF10" s="6" t="s">
        <v>81</v>
      </c>
      <c r="BG10" s="6" t="s">
        <v>496</v>
      </c>
      <c r="BH10" s="6" t="s">
        <v>77</v>
      </c>
      <c r="BI10" s="6" t="s">
        <v>190</v>
      </c>
      <c r="BJ10" s="6" t="s">
        <v>260</v>
      </c>
      <c r="BK10" s="6" t="s">
        <v>75</v>
      </c>
      <c r="BL10" s="6" t="s">
        <v>75</v>
      </c>
      <c r="BM10" s="6" t="s">
        <v>110</v>
      </c>
      <c r="BN10" s="6" t="s">
        <v>93</v>
      </c>
      <c r="BO10" s="6" t="s">
        <v>88</v>
      </c>
      <c r="BP10" s="6" t="s">
        <v>121</v>
      </c>
      <c r="BQ10" s="6" t="s">
        <v>191</v>
      </c>
      <c r="BR10" s="6" t="s">
        <v>497</v>
      </c>
      <c r="BS10" s="6" t="s">
        <v>262</v>
      </c>
      <c r="BT10" s="6" t="s">
        <v>190</v>
      </c>
      <c r="BU10" s="6" t="s">
        <v>78</v>
      </c>
      <c r="BV10" s="6" t="s">
        <v>110</v>
      </c>
      <c r="BW10" s="6" t="s">
        <v>260</v>
      </c>
      <c r="BX10" s="6" t="s">
        <v>77</v>
      </c>
      <c r="BY10" s="6" t="s">
        <v>117</v>
      </c>
      <c r="BZ10" s="6" t="s">
        <v>84</v>
      </c>
      <c r="CA10" s="6" t="s">
        <v>106</v>
      </c>
      <c r="CB10" s="6" t="s">
        <v>97</v>
      </c>
      <c r="CC10" s="6" t="s">
        <v>116</v>
      </c>
      <c r="CD10" s="6" t="s">
        <v>122</v>
      </c>
      <c r="CE10" s="6" t="s">
        <v>262</v>
      </c>
      <c r="CF10" s="6" t="s">
        <v>110</v>
      </c>
      <c r="CG10" s="6" t="s">
        <v>93</v>
      </c>
      <c r="CH10" s="6" t="s">
        <v>496</v>
      </c>
      <c r="CI10" s="6" t="s">
        <v>498</v>
      </c>
      <c r="CJ10" s="6" t="s">
        <v>190</v>
      </c>
      <c r="CK10" s="6" t="s">
        <v>114</v>
      </c>
      <c r="CL10" s="6" t="s">
        <v>89</v>
      </c>
      <c r="CM10" s="6" t="s">
        <v>104</v>
      </c>
      <c r="CN10" s="6" t="s">
        <v>105</v>
      </c>
      <c r="CO10" s="6" t="s">
        <v>125</v>
      </c>
      <c r="CP10" s="6" t="s">
        <v>115</v>
      </c>
      <c r="CQ10" s="6" t="s">
        <v>82</v>
      </c>
      <c r="CR10" s="6" t="s">
        <v>84</v>
      </c>
      <c r="CS10" s="6" t="s">
        <v>91</v>
      </c>
      <c r="CT10" s="6" t="s">
        <v>84</v>
      </c>
      <c r="CU10" s="6" t="s">
        <v>111</v>
      </c>
      <c r="CV10" s="6" t="s">
        <v>191</v>
      </c>
      <c r="CW10" s="6" t="s">
        <v>97</v>
      </c>
      <c r="CX10" s="6" t="s">
        <v>128</v>
      </c>
      <c r="CY10" s="6" t="s">
        <v>130</v>
      </c>
      <c r="CZ10" s="6" t="s">
        <v>195</v>
      </c>
      <c r="DA10" s="6" t="s">
        <v>156</v>
      </c>
      <c r="DB10" s="6" t="s">
        <v>196</v>
      </c>
      <c r="DC10" s="6" t="s">
        <v>148</v>
      </c>
      <c r="DD10" s="6" t="s">
        <v>499</v>
      </c>
      <c r="DE10" s="6" t="s">
        <v>500</v>
      </c>
      <c r="DF10" s="6" t="s">
        <v>499</v>
      </c>
      <c r="DG10" s="6" t="s">
        <v>501</v>
      </c>
      <c r="DH10" s="6" t="s">
        <v>501</v>
      </c>
      <c r="DI10" s="6" t="s">
        <v>140</v>
      </c>
      <c r="DJ10" s="6" t="s">
        <v>197</v>
      </c>
      <c r="DK10" s="6" t="s">
        <v>160</v>
      </c>
      <c r="DL10" s="6" t="s">
        <v>388</v>
      </c>
      <c r="DM10" s="6" t="s">
        <v>502</v>
      </c>
      <c r="DN10" s="6" t="s">
        <v>196</v>
      </c>
      <c r="DO10" s="6" t="s">
        <v>195</v>
      </c>
      <c r="DP10" s="6" t="s">
        <v>503</v>
      </c>
      <c r="DQ10" s="6" t="s">
        <v>146</v>
      </c>
      <c r="DR10" s="6" t="s">
        <v>194</v>
      </c>
      <c r="DS10" s="6" t="s">
        <v>499</v>
      </c>
      <c r="DT10" s="6" t="s">
        <v>504</v>
      </c>
      <c r="DU10" s="6" t="s">
        <v>159</v>
      </c>
      <c r="DV10" s="6" t="s">
        <v>505</v>
      </c>
      <c r="DW10" s="6" t="s">
        <v>271</v>
      </c>
      <c r="DX10" s="6" t="s">
        <v>202</v>
      </c>
      <c r="DY10" s="6" t="s">
        <v>169</v>
      </c>
      <c r="DZ10" s="6" t="s">
        <v>152</v>
      </c>
      <c r="EA10" s="6" t="s">
        <v>506</v>
      </c>
      <c r="EB10" s="6" t="s">
        <v>159</v>
      </c>
      <c r="EC10" s="6" t="s">
        <v>158</v>
      </c>
      <c r="ED10" s="6" t="s">
        <v>150</v>
      </c>
      <c r="EE10" s="6" t="s">
        <v>196</v>
      </c>
      <c r="EF10" s="6" t="s">
        <v>155</v>
      </c>
      <c r="EG10" s="6" t="s">
        <v>162</v>
      </c>
      <c r="EH10" s="6" t="s">
        <v>201</v>
      </c>
      <c r="EI10" s="6" t="s">
        <v>278</v>
      </c>
      <c r="EJ10" s="6" t="s">
        <v>507</v>
      </c>
      <c r="EK10" s="6" t="s">
        <v>277</v>
      </c>
      <c r="EL10" s="6" t="s">
        <v>171</v>
      </c>
      <c r="EM10" s="6" t="s">
        <v>271</v>
      </c>
      <c r="EN10" s="6" t="s">
        <v>508</v>
      </c>
      <c r="EO10" s="6" t="s">
        <v>162</v>
      </c>
      <c r="EP10" s="6" t="s">
        <v>160</v>
      </c>
      <c r="EQ10" s="6" t="s">
        <v>163</v>
      </c>
      <c r="ER10" s="6" t="s">
        <v>169</v>
      </c>
      <c r="ES10" s="6" t="s">
        <v>509</v>
      </c>
      <c r="ET10" s="6" t="s">
        <v>510</v>
      </c>
      <c r="EU10" s="6" t="s">
        <v>511</v>
      </c>
      <c r="EV10" s="6" t="s">
        <v>512</v>
      </c>
      <c r="EW10" s="6" t="s">
        <v>513</v>
      </c>
      <c r="EX10" s="6" t="s">
        <v>507</v>
      </c>
      <c r="EY10" s="6" t="s">
        <v>219</v>
      </c>
      <c r="EZ10" s="6" t="s">
        <v>220</v>
      </c>
      <c r="FA10" s="6" t="s">
        <v>208</v>
      </c>
      <c r="FB10" s="6" t="s">
        <v>514</v>
      </c>
      <c r="FC10" s="6" t="s">
        <v>219</v>
      </c>
    </row>
    <row r="11" spans="1:159" ht="15.75" customHeight="1" x14ac:dyDescent="0.25">
      <c r="A11" s="6" t="s">
        <v>515</v>
      </c>
      <c r="B11" s="6" t="s">
        <v>36</v>
      </c>
      <c r="C11" s="6" t="s">
        <v>23</v>
      </c>
      <c r="D11" s="6" t="s">
        <v>41</v>
      </c>
      <c r="E11" s="6" t="s">
        <v>48</v>
      </c>
      <c r="F11" s="6" t="s">
        <v>516</v>
      </c>
      <c r="G11" s="6" t="s">
        <v>180</v>
      </c>
      <c r="H11" s="6" t="s">
        <v>254</v>
      </c>
      <c r="I11" s="6" t="s">
        <v>58</v>
      </c>
      <c r="J11" s="6" t="s">
        <v>59</v>
      </c>
      <c r="K11" s="6" t="s">
        <v>57</v>
      </c>
      <c r="L11" s="6" t="s">
        <v>50</v>
      </c>
      <c r="M11" s="6" t="s">
        <v>53</v>
      </c>
      <c r="N11" s="6" t="s">
        <v>50</v>
      </c>
      <c r="O11" s="6" t="s">
        <v>21</v>
      </c>
      <c r="P11" s="6" t="s">
        <v>44</v>
      </c>
      <c r="Q11" s="6" t="s">
        <v>253</v>
      </c>
      <c r="R11" s="6" t="s">
        <v>57</v>
      </c>
      <c r="S11" s="6" t="s">
        <v>258</v>
      </c>
      <c r="T11" s="6" t="s">
        <v>62</v>
      </c>
      <c r="U11" s="6" t="s">
        <v>61</v>
      </c>
      <c r="V11" s="6" t="s">
        <v>254</v>
      </c>
      <c r="W11" s="6" t="s">
        <v>67</v>
      </c>
      <c r="X11" s="6" t="s">
        <v>254</v>
      </c>
      <c r="Y11" s="6" t="s">
        <v>57</v>
      </c>
      <c r="Z11" s="6" t="s">
        <v>57</v>
      </c>
      <c r="AA11" s="6" t="s">
        <v>52</v>
      </c>
      <c r="AB11" s="6" t="s">
        <v>254</v>
      </c>
      <c r="AC11" s="6" t="s">
        <v>57</v>
      </c>
      <c r="AD11" s="6" t="s">
        <v>65</v>
      </c>
      <c r="AE11" s="6" t="s">
        <v>183</v>
      </c>
      <c r="AF11" s="6" t="s">
        <v>68</v>
      </c>
      <c r="AG11" s="6" t="s">
        <v>517</v>
      </c>
      <c r="AH11" s="6" t="s">
        <v>68</v>
      </c>
      <c r="AI11" s="6" t="s">
        <v>69</v>
      </c>
      <c r="AJ11" s="6" t="s">
        <v>495</v>
      </c>
      <c r="AK11" s="6" t="s">
        <v>178</v>
      </c>
      <c r="AL11" s="6" t="s">
        <v>50</v>
      </c>
      <c r="AM11" s="6" t="s">
        <v>65</v>
      </c>
      <c r="AN11" s="6" t="s">
        <v>62</v>
      </c>
      <c r="AO11" s="6" t="s">
        <v>62</v>
      </c>
      <c r="AP11" s="6" t="s">
        <v>61</v>
      </c>
      <c r="AQ11" s="6" t="s">
        <v>74</v>
      </c>
      <c r="AR11" s="6" t="s">
        <v>257</v>
      </c>
      <c r="AS11" s="6" t="s">
        <v>72</v>
      </c>
      <c r="AT11" s="6" t="s">
        <v>69</v>
      </c>
      <c r="AU11" s="6" t="s">
        <v>185</v>
      </c>
      <c r="AV11" s="6" t="s">
        <v>517</v>
      </c>
      <c r="AW11" s="6" t="s">
        <v>517</v>
      </c>
      <c r="AX11" s="6" t="s">
        <v>517</v>
      </c>
      <c r="AY11" s="6" t="s">
        <v>60</v>
      </c>
      <c r="AZ11" s="6" t="s">
        <v>182</v>
      </c>
      <c r="BA11" s="6" t="s">
        <v>69</v>
      </c>
      <c r="BB11" s="6" t="s">
        <v>185</v>
      </c>
      <c r="BC11" s="6" t="s">
        <v>518</v>
      </c>
      <c r="BD11" s="6" t="s">
        <v>72</v>
      </c>
      <c r="BE11" s="6" t="s">
        <v>519</v>
      </c>
      <c r="BF11" s="6" t="s">
        <v>184</v>
      </c>
      <c r="BG11" s="6" t="s">
        <v>258</v>
      </c>
      <c r="BH11" s="6" t="s">
        <v>184</v>
      </c>
      <c r="BI11" s="6" t="s">
        <v>184</v>
      </c>
      <c r="BJ11" s="6" t="s">
        <v>182</v>
      </c>
      <c r="BK11" s="6" t="s">
        <v>64</v>
      </c>
      <c r="BL11" s="6" t="s">
        <v>185</v>
      </c>
      <c r="BM11" s="6" t="s">
        <v>183</v>
      </c>
      <c r="BN11" s="6" t="s">
        <v>76</v>
      </c>
      <c r="BO11" s="6" t="s">
        <v>188</v>
      </c>
      <c r="BP11" s="6" t="s">
        <v>72</v>
      </c>
      <c r="BQ11" s="6" t="s">
        <v>188</v>
      </c>
      <c r="BR11" s="6" t="s">
        <v>70</v>
      </c>
      <c r="BS11" s="6" t="s">
        <v>183</v>
      </c>
      <c r="BT11" s="6" t="s">
        <v>183</v>
      </c>
      <c r="BU11" s="6" t="s">
        <v>184</v>
      </c>
      <c r="BV11" s="6" t="s">
        <v>61</v>
      </c>
      <c r="BW11" s="6" t="s">
        <v>63</v>
      </c>
      <c r="BX11" s="6" t="s">
        <v>256</v>
      </c>
      <c r="BY11" s="6" t="s">
        <v>69</v>
      </c>
      <c r="BZ11" s="6" t="s">
        <v>520</v>
      </c>
      <c r="CA11" s="6" t="s">
        <v>259</v>
      </c>
      <c r="CB11" s="6" t="s">
        <v>72</v>
      </c>
      <c r="CC11" s="6" t="s">
        <v>520</v>
      </c>
      <c r="CD11" s="6" t="s">
        <v>75</v>
      </c>
      <c r="CE11" s="6" t="s">
        <v>76</v>
      </c>
      <c r="CF11" s="6" t="s">
        <v>72</v>
      </c>
      <c r="CG11" s="6" t="s">
        <v>518</v>
      </c>
      <c r="CH11" s="6" t="s">
        <v>71</v>
      </c>
      <c r="CI11" s="6" t="s">
        <v>74</v>
      </c>
      <c r="CJ11" s="6" t="s">
        <v>76</v>
      </c>
      <c r="CK11" s="6" t="s">
        <v>188</v>
      </c>
      <c r="CL11" s="6" t="s">
        <v>521</v>
      </c>
      <c r="CM11" s="6" t="s">
        <v>190</v>
      </c>
      <c r="CN11" s="6" t="s">
        <v>110</v>
      </c>
      <c r="CO11" s="6" t="s">
        <v>80</v>
      </c>
      <c r="CP11" s="6" t="s">
        <v>120</v>
      </c>
      <c r="CQ11" s="6" t="s">
        <v>263</v>
      </c>
      <c r="CR11" s="6" t="s">
        <v>120</v>
      </c>
      <c r="CS11" s="6" t="s">
        <v>261</v>
      </c>
      <c r="CT11" s="6" t="s">
        <v>189</v>
      </c>
      <c r="CU11" s="6" t="s">
        <v>261</v>
      </c>
      <c r="CV11" s="6" t="s">
        <v>120</v>
      </c>
      <c r="CW11" s="6" t="s">
        <v>262</v>
      </c>
      <c r="CX11" s="6" t="s">
        <v>114</v>
      </c>
      <c r="CY11" s="6" t="s">
        <v>123</v>
      </c>
      <c r="CZ11" s="6" t="s">
        <v>93</v>
      </c>
      <c r="DA11" s="6" t="s">
        <v>123</v>
      </c>
      <c r="DB11" s="6" t="s">
        <v>85</v>
      </c>
      <c r="DC11" s="6" t="s">
        <v>94</v>
      </c>
      <c r="DD11" s="6" t="s">
        <v>89</v>
      </c>
      <c r="DE11" s="6" t="s">
        <v>191</v>
      </c>
      <c r="DF11" s="6" t="s">
        <v>83</v>
      </c>
      <c r="DG11" s="6" t="s">
        <v>122</v>
      </c>
      <c r="DH11" s="6" t="s">
        <v>83</v>
      </c>
      <c r="DI11" s="6" t="s">
        <v>99</v>
      </c>
      <c r="DJ11" s="6" t="s">
        <v>98</v>
      </c>
      <c r="DK11" s="6" t="s">
        <v>522</v>
      </c>
      <c r="DL11" s="6" t="s">
        <v>136</v>
      </c>
      <c r="DM11" s="6" t="s">
        <v>103</v>
      </c>
      <c r="DN11" s="6" t="s">
        <v>96</v>
      </c>
      <c r="DO11" s="6" t="s">
        <v>128</v>
      </c>
      <c r="DP11" s="6" t="s">
        <v>138</v>
      </c>
      <c r="DQ11" s="6" t="s">
        <v>128</v>
      </c>
      <c r="DR11" s="6" t="s">
        <v>131</v>
      </c>
      <c r="DS11" s="6" t="s">
        <v>106</v>
      </c>
      <c r="DT11" s="6" t="s">
        <v>125</v>
      </c>
      <c r="DU11" s="6" t="s">
        <v>379</v>
      </c>
      <c r="DV11" s="6" t="s">
        <v>147</v>
      </c>
      <c r="DW11" s="6" t="s">
        <v>144</v>
      </c>
      <c r="DX11" s="6" t="s">
        <v>196</v>
      </c>
      <c r="DY11" s="6" t="s">
        <v>150</v>
      </c>
      <c r="DZ11" s="6" t="s">
        <v>501</v>
      </c>
      <c r="EA11" s="6" t="s">
        <v>139</v>
      </c>
      <c r="EB11" s="6" t="s">
        <v>194</v>
      </c>
      <c r="EC11" s="6" t="s">
        <v>136</v>
      </c>
      <c r="ED11" s="6" t="s">
        <v>523</v>
      </c>
      <c r="EE11" s="6" t="s">
        <v>522</v>
      </c>
      <c r="EF11" s="6" t="s">
        <v>377</v>
      </c>
      <c r="EG11" s="6" t="s">
        <v>500</v>
      </c>
      <c r="EH11" s="6" t="s">
        <v>148</v>
      </c>
      <c r="EI11" s="6" t="s">
        <v>146</v>
      </c>
      <c r="EJ11" s="6" t="s">
        <v>165</v>
      </c>
      <c r="EK11" s="6" t="s">
        <v>142</v>
      </c>
      <c r="EL11" s="6" t="s">
        <v>156</v>
      </c>
      <c r="EM11" s="6" t="s">
        <v>503</v>
      </c>
      <c r="EN11" s="6" t="s">
        <v>382</v>
      </c>
      <c r="EO11" s="6" t="s">
        <v>524</v>
      </c>
      <c r="EP11" s="6" t="s">
        <v>379</v>
      </c>
      <c r="EQ11" s="6" t="s">
        <v>196</v>
      </c>
      <c r="ER11" s="6" t="s">
        <v>158</v>
      </c>
      <c r="ES11" s="6" t="s">
        <v>157</v>
      </c>
      <c r="ET11" s="6" t="s">
        <v>506</v>
      </c>
      <c r="EU11" s="6" t="s">
        <v>166</v>
      </c>
      <c r="EV11" s="6" t="s">
        <v>159</v>
      </c>
      <c r="EW11" s="6" t="s">
        <v>505</v>
      </c>
      <c r="EX11" s="6" t="s">
        <v>525</v>
      </c>
      <c r="EY11" s="6" t="s">
        <v>268</v>
      </c>
      <c r="EZ11" s="6" t="s">
        <v>198</v>
      </c>
      <c r="FA11" s="6" t="s">
        <v>157</v>
      </c>
      <c r="FB11" s="6" t="s">
        <v>265</v>
      </c>
      <c r="FC11" s="6" t="s">
        <v>502</v>
      </c>
    </row>
    <row r="12" spans="1:159" ht="15.75" customHeight="1" x14ac:dyDescent="0.25">
      <c r="A12" s="6" t="s">
        <v>526</v>
      </c>
      <c r="B12" s="6" t="s">
        <v>243</v>
      </c>
      <c r="C12" s="6" t="s">
        <v>243</v>
      </c>
      <c r="D12" s="6" t="s">
        <v>245</v>
      </c>
      <c r="E12" s="6" t="s">
        <v>16</v>
      </c>
      <c r="F12" s="6" t="s">
        <v>177</v>
      </c>
      <c r="G12" s="6" t="s">
        <v>246</v>
      </c>
      <c r="H12" s="6" t="s">
        <v>241</v>
      </c>
      <c r="I12" s="6" t="s">
        <v>244</v>
      </c>
      <c r="J12" s="6" t="s">
        <v>241</v>
      </c>
      <c r="K12" s="6" t="s">
        <v>177</v>
      </c>
      <c r="L12" s="6" t="s">
        <v>18</v>
      </c>
      <c r="M12" s="6" t="s">
        <v>250</v>
      </c>
      <c r="N12" s="6" t="s">
        <v>244</v>
      </c>
      <c r="O12" s="6" t="s">
        <v>246</v>
      </c>
      <c r="P12" s="6" t="s">
        <v>33</v>
      </c>
      <c r="Q12" s="6" t="s">
        <v>29</v>
      </c>
      <c r="R12" s="6" t="s">
        <v>23</v>
      </c>
      <c r="S12" s="6" t="s">
        <v>21</v>
      </c>
      <c r="T12" s="6" t="s">
        <v>38</v>
      </c>
      <c r="U12" s="6" t="s">
        <v>38</v>
      </c>
      <c r="V12" s="6" t="s">
        <v>34</v>
      </c>
      <c r="W12" s="6" t="s">
        <v>23</v>
      </c>
      <c r="X12" s="6" t="s">
        <v>26</v>
      </c>
      <c r="Y12" s="6" t="s">
        <v>38</v>
      </c>
      <c r="Z12" s="6" t="s">
        <v>22</v>
      </c>
      <c r="AA12" s="6" t="s">
        <v>17</v>
      </c>
      <c r="AB12" s="6" t="s">
        <v>36</v>
      </c>
      <c r="AC12" s="6" t="s">
        <v>21</v>
      </c>
      <c r="AD12" s="6" t="s">
        <v>49</v>
      </c>
      <c r="AE12" s="6" t="s">
        <v>253</v>
      </c>
      <c r="AF12" s="6" t="s">
        <v>516</v>
      </c>
      <c r="AG12" s="6" t="s">
        <v>48</v>
      </c>
      <c r="AH12" s="6" t="s">
        <v>45</v>
      </c>
      <c r="AI12" s="6" t="s">
        <v>46</v>
      </c>
      <c r="AJ12" s="6" t="s">
        <v>46</v>
      </c>
      <c r="AK12" s="6" t="s">
        <v>54</v>
      </c>
      <c r="AL12" s="6" t="s">
        <v>43</v>
      </c>
      <c r="AM12" s="6" t="s">
        <v>252</v>
      </c>
      <c r="AN12" s="6" t="s">
        <v>179</v>
      </c>
      <c r="AO12" s="6" t="s">
        <v>57</v>
      </c>
      <c r="AP12" s="6" t="s">
        <v>60</v>
      </c>
      <c r="AQ12" s="6" t="s">
        <v>65</v>
      </c>
      <c r="AR12" s="6" t="s">
        <v>55</v>
      </c>
      <c r="AS12" s="6" t="s">
        <v>255</v>
      </c>
      <c r="AT12" s="6" t="s">
        <v>254</v>
      </c>
      <c r="AU12" s="6" t="s">
        <v>57</v>
      </c>
      <c r="AV12" s="6" t="s">
        <v>178</v>
      </c>
      <c r="AW12" s="6" t="s">
        <v>56</v>
      </c>
      <c r="AX12" s="6" t="s">
        <v>57</v>
      </c>
      <c r="AY12" s="6" t="s">
        <v>57</v>
      </c>
      <c r="AZ12" s="6" t="s">
        <v>66</v>
      </c>
      <c r="BA12" s="6" t="s">
        <v>181</v>
      </c>
      <c r="BB12" s="6" t="s">
        <v>62</v>
      </c>
      <c r="BC12" s="6" t="s">
        <v>256</v>
      </c>
      <c r="BD12" s="6" t="s">
        <v>183</v>
      </c>
      <c r="BE12" s="6" t="s">
        <v>185</v>
      </c>
      <c r="BF12" s="6" t="s">
        <v>62</v>
      </c>
      <c r="BG12" s="6" t="s">
        <v>517</v>
      </c>
      <c r="BH12" s="6" t="s">
        <v>517</v>
      </c>
      <c r="BI12" s="6" t="s">
        <v>184</v>
      </c>
      <c r="BJ12" s="6" t="s">
        <v>182</v>
      </c>
      <c r="BK12" s="6" t="s">
        <v>62</v>
      </c>
      <c r="BL12" s="6" t="s">
        <v>187</v>
      </c>
      <c r="BM12" s="6" t="s">
        <v>71</v>
      </c>
      <c r="BN12" s="6" t="s">
        <v>75</v>
      </c>
      <c r="BO12" s="6" t="s">
        <v>520</v>
      </c>
      <c r="BP12" s="6" t="s">
        <v>518</v>
      </c>
      <c r="BQ12" s="6" t="s">
        <v>73</v>
      </c>
      <c r="BR12" s="6" t="s">
        <v>188</v>
      </c>
      <c r="BS12" s="6" t="s">
        <v>72</v>
      </c>
      <c r="BT12" s="6" t="s">
        <v>518</v>
      </c>
      <c r="BU12" s="6" t="s">
        <v>259</v>
      </c>
      <c r="BV12" s="6" t="s">
        <v>75</v>
      </c>
      <c r="BW12" s="6" t="s">
        <v>498</v>
      </c>
      <c r="BX12" s="6" t="s">
        <v>261</v>
      </c>
      <c r="BY12" s="6" t="s">
        <v>77</v>
      </c>
      <c r="BZ12" s="6" t="s">
        <v>190</v>
      </c>
      <c r="CA12" s="6" t="s">
        <v>109</v>
      </c>
      <c r="CB12" s="6" t="s">
        <v>77</v>
      </c>
      <c r="CC12" s="6" t="s">
        <v>77</v>
      </c>
      <c r="CD12" s="6" t="s">
        <v>77</v>
      </c>
      <c r="CE12" s="6" t="s">
        <v>263</v>
      </c>
      <c r="CF12" s="6" t="s">
        <v>77</v>
      </c>
      <c r="CG12" s="6" t="s">
        <v>120</v>
      </c>
      <c r="CH12" s="6" t="s">
        <v>496</v>
      </c>
      <c r="CI12" s="6" t="s">
        <v>263</v>
      </c>
      <c r="CJ12" s="6" t="s">
        <v>262</v>
      </c>
      <c r="CK12" s="6" t="s">
        <v>78</v>
      </c>
      <c r="CL12" s="6" t="s">
        <v>117</v>
      </c>
      <c r="CM12" s="6" t="s">
        <v>93</v>
      </c>
      <c r="CN12" s="6" t="s">
        <v>117</v>
      </c>
      <c r="CO12" s="6" t="s">
        <v>82</v>
      </c>
      <c r="CP12" s="6" t="s">
        <v>82</v>
      </c>
      <c r="CQ12" s="6" t="s">
        <v>79</v>
      </c>
      <c r="CR12" s="6" t="s">
        <v>117</v>
      </c>
      <c r="CS12" s="6" t="s">
        <v>115</v>
      </c>
      <c r="CT12" s="6" t="s">
        <v>114</v>
      </c>
      <c r="CU12" s="6" t="s">
        <v>113</v>
      </c>
      <c r="CV12" s="6" t="s">
        <v>91</v>
      </c>
      <c r="CW12" s="6" t="s">
        <v>91</v>
      </c>
      <c r="CX12" s="6" t="s">
        <v>112</v>
      </c>
      <c r="CY12" s="6" t="s">
        <v>85</v>
      </c>
      <c r="CZ12" s="6" t="s">
        <v>105</v>
      </c>
      <c r="DA12" s="6" t="s">
        <v>106</v>
      </c>
      <c r="DB12" s="6" t="s">
        <v>95</v>
      </c>
      <c r="DC12" s="6" t="s">
        <v>104</v>
      </c>
      <c r="DD12" s="6" t="s">
        <v>127</v>
      </c>
      <c r="DE12" s="6" t="s">
        <v>527</v>
      </c>
      <c r="DF12" s="6" t="s">
        <v>527</v>
      </c>
      <c r="DG12" s="6" t="s">
        <v>133</v>
      </c>
      <c r="DH12" s="6" t="s">
        <v>528</v>
      </c>
      <c r="DI12" s="6" t="s">
        <v>147</v>
      </c>
      <c r="DJ12" s="6" t="s">
        <v>145</v>
      </c>
      <c r="DK12" s="6" t="s">
        <v>142</v>
      </c>
      <c r="DL12" s="6" t="s">
        <v>524</v>
      </c>
      <c r="DM12" s="6" t="s">
        <v>158</v>
      </c>
      <c r="DN12" s="6" t="s">
        <v>524</v>
      </c>
      <c r="DO12" s="6" t="s">
        <v>269</v>
      </c>
      <c r="DP12" s="6" t="s">
        <v>502</v>
      </c>
      <c r="DQ12" s="6" t="s">
        <v>506</v>
      </c>
      <c r="DR12" s="6" t="s">
        <v>154</v>
      </c>
      <c r="DS12" s="6" t="s">
        <v>505</v>
      </c>
      <c r="DT12" s="6" t="s">
        <v>173</v>
      </c>
      <c r="DU12" s="6" t="s">
        <v>202</v>
      </c>
      <c r="DV12" s="6" t="s">
        <v>272</v>
      </c>
      <c r="DW12" s="6" t="s">
        <v>218</v>
      </c>
      <c r="DX12" s="6" t="s">
        <v>201</v>
      </c>
      <c r="DY12" s="6" t="s">
        <v>529</v>
      </c>
      <c r="DZ12" s="6" t="s">
        <v>275</v>
      </c>
      <c r="EA12" s="6" t="s">
        <v>529</v>
      </c>
      <c r="EB12" s="6" t="s">
        <v>169</v>
      </c>
      <c r="EC12" s="6" t="s">
        <v>200</v>
      </c>
      <c r="ED12" s="6" t="s">
        <v>530</v>
      </c>
      <c r="EE12" s="6" t="s">
        <v>531</v>
      </c>
      <c r="EF12" s="6" t="s">
        <v>170</v>
      </c>
      <c r="EG12" s="6" t="s">
        <v>391</v>
      </c>
      <c r="EH12" s="6" t="s">
        <v>218</v>
      </c>
      <c r="EI12" s="6" t="s">
        <v>217</v>
      </c>
      <c r="EJ12" s="6" t="s">
        <v>274</v>
      </c>
      <c r="EK12" s="6" t="s">
        <v>280</v>
      </c>
      <c r="EL12" s="6" t="s">
        <v>532</v>
      </c>
      <c r="EM12" s="6" t="s">
        <v>274</v>
      </c>
      <c r="EN12" s="6" t="s">
        <v>274</v>
      </c>
      <c r="EO12" s="6" t="s">
        <v>274</v>
      </c>
      <c r="EP12" s="6" t="s">
        <v>280</v>
      </c>
      <c r="EQ12" s="6" t="s">
        <v>394</v>
      </c>
      <c r="ER12" s="6" t="s">
        <v>219</v>
      </c>
      <c r="ES12" s="6" t="s">
        <v>220</v>
      </c>
      <c r="ET12" s="6" t="s">
        <v>281</v>
      </c>
      <c r="EU12" s="6" t="s">
        <v>206</v>
      </c>
      <c r="EV12" s="6" t="s">
        <v>217</v>
      </c>
      <c r="EW12" s="6" t="s">
        <v>532</v>
      </c>
      <c r="EX12" s="6" t="s">
        <v>274</v>
      </c>
      <c r="EY12" s="6" t="s">
        <v>217</v>
      </c>
      <c r="EZ12" s="6" t="s">
        <v>394</v>
      </c>
      <c r="FA12" s="6" t="s">
        <v>205</v>
      </c>
      <c r="FB12" s="6" t="s">
        <v>217</v>
      </c>
      <c r="FC12" s="6" t="s">
        <v>205</v>
      </c>
    </row>
    <row r="13" spans="1:159" ht="15.75" customHeight="1" x14ac:dyDescent="0.25">
      <c r="A13" s="6" t="s">
        <v>533</v>
      </c>
      <c r="B13" s="6" t="s">
        <v>534</v>
      </c>
      <c r="C13" s="6" t="s">
        <v>535</v>
      </c>
      <c r="D13" s="6" t="s">
        <v>236</v>
      </c>
      <c r="E13" s="6" t="s">
        <v>536</v>
      </c>
      <c r="F13" s="6" t="s">
        <v>239</v>
      </c>
      <c r="G13" s="6" t="s">
        <v>245</v>
      </c>
      <c r="H13" s="6" t="s">
        <v>245</v>
      </c>
      <c r="I13" s="6" t="s">
        <v>537</v>
      </c>
      <c r="J13" s="6" t="s">
        <v>239</v>
      </c>
      <c r="K13" s="6" t="s">
        <v>243</v>
      </c>
      <c r="L13" s="6" t="s">
        <v>176</v>
      </c>
      <c r="M13" s="6" t="s">
        <v>538</v>
      </c>
      <c r="N13" s="6" t="s">
        <v>239</v>
      </c>
      <c r="O13" s="6" t="s">
        <v>16</v>
      </c>
      <c r="P13" s="6" t="s">
        <v>249</v>
      </c>
      <c r="Q13" s="6" t="s">
        <v>17</v>
      </c>
      <c r="R13" s="6" t="s">
        <v>38</v>
      </c>
      <c r="S13" s="6" t="s">
        <v>251</v>
      </c>
      <c r="T13" s="6" t="s">
        <v>252</v>
      </c>
      <c r="U13" s="6" t="s">
        <v>251</v>
      </c>
      <c r="V13" s="6" t="s">
        <v>47</v>
      </c>
      <c r="W13" s="6" t="s">
        <v>23</v>
      </c>
      <c r="X13" s="6" t="s">
        <v>40</v>
      </c>
      <c r="Y13" s="6" t="s">
        <v>539</v>
      </c>
      <c r="Z13" s="6" t="s">
        <v>31</v>
      </c>
      <c r="AA13" s="6" t="s">
        <v>40</v>
      </c>
      <c r="AB13" s="6" t="s">
        <v>42</v>
      </c>
      <c r="AC13" s="6" t="s">
        <v>46</v>
      </c>
      <c r="AD13" s="6" t="s">
        <v>50</v>
      </c>
      <c r="AE13" s="6" t="s">
        <v>178</v>
      </c>
      <c r="AF13" s="6" t="s">
        <v>57</v>
      </c>
      <c r="AG13" s="6" t="s">
        <v>52</v>
      </c>
      <c r="AH13" s="6" t="s">
        <v>252</v>
      </c>
      <c r="AI13" s="6" t="s">
        <v>46</v>
      </c>
      <c r="AJ13" s="6" t="s">
        <v>49</v>
      </c>
      <c r="AK13" s="6" t="s">
        <v>253</v>
      </c>
      <c r="AL13" s="6" t="s">
        <v>42</v>
      </c>
      <c r="AM13" s="6" t="s">
        <v>49</v>
      </c>
      <c r="AN13" s="6" t="s">
        <v>52</v>
      </c>
      <c r="AO13" s="6" t="s">
        <v>56</v>
      </c>
      <c r="AP13" s="6" t="s">
        <v>495</v>
      </c>
      <c r="AQ13" s="6" t="s">
        <v>182</v>
      </c>
      <c r="AR13" s="6" t="s">
        <v>181</v>
      </c>
      <c r="AS13" s="6" t="s">
        <v>255</v>
      </c>
      <c r="AT13" s="6" t="s">
        <v>56</v>
      </c>
      <c r="AU13" s="6" t="s">
        <v>50</v>
      </c>
      <c r="AV13" s="6" t="s">
        <v>57</v>
      </c>
      <c r="AW13" s="6" t="s">
        <v>254</v>
      </c>
      <c r="AX13" s="6" t="s">
        <v>253</v>
      </c>
      <c r="AY13" s="6" t="s">
        <v>51</v>
      </c>
      <c r="AZ13" s="6" t="s">
        <v>59</v>
      </c>
      <c r="BA13" s="6" t="s">
        <v>181</v>
      </c>
      <c r="BB13" s="6" t="s">
        <v>62</v>
      </c>
      <c r="BC13" s="6" t="s">
        <v>70</v>
      </c>
      <c r="BD13" s="6" t="s">
        <v>70</v>
      </c>
      <c r="BE13" s="6" t="s">
        <v>181</v>
      </c>
      <c r="BF13" s="6" t="s">
        <v>67</v>
      </c>
      <c r="BG13" s="6" t="s">
        <v>65</v>
      </c>
      <c r="BH13" s="6" t="s">
        <v>182</v>
      </c>
      <c r="BI13" s="6" t="s">
        <v>61</v>
      </c>
      <c r="BJ13" s="6" t="s">
        <v>59</v>
      </c>
      <c r="BK13" s="6" t="s">
        <v>67</v>
      </c>
      <c r="BL13" s="6" t="s">
        <v>70</v>
      </c>
      <c r="BM13" s="6" t="s">
        <v>186</v>
      </c>
      <c r="BN13" s="6" t="s">
        <v>72</v>
      </c>
      <c r="BO13" s="6" t="s">
        <v>75</v>
      </c>
      <c r="BP13" s="6" t="s">
        <v>74</v>
      </c>
      <c r="BQ13" s="6" t="s">
        <v>184</v>
      </c>
      <c r="BR13" s="6" t="s">
        <v>256</v>
      </c>
      <c r="BS13" s="6" t="s">
        <v>185</v>
      </c>
      <c r="BT13" s="6" t="s">
        <v>183</v>
      </c>
      <c r="BU13" s="6" t="s">
        <v>76</v>
      </c>
      <c r="BV13" s="6" t="s">
        <v>62</v>
      </c>
      <c r="BW13" s="6" t="s">
        <v>186</v>
      </c>
      <c r="BX13" s="6" t="s">
        <v>73</v>
      </c>
      <c r="BY13" s="6" t="s">
        <v>119</v>
      </c>
      <c r="BZ13" s="6" t="s">
        <v>77</v>
      </c>
      <c r="CA13" s="6" t="s">
        <v>262</v>
      </c>
      <c r="CB13" s="6" t="s">
        <v>260</v>
      </c>
      <c r="CC13" s="6" t="s">
        <v>518</v>
      </c>
      <c r="CD13" s="6" t="s">
        <v>189</v>
      </c>
      <c r="CE13" s="6" t="s">
        <v>188</v>
      </c>
      <c r="CF13" s="6" t="s">
        <v>74</v>
      </c>
      <c r="CG13" s="6" t="s">
        <v>73</v>
      </c>
      <c r="CH13" s="6" t="s">
        <v>71</v>
      </c>
      <c r="CI13" s="6" t="s">
        <v>72</v>
      </c>
      <c r="CJ13" s="6" t="s">
        <v>119</v>
      </c>
      <c r="CK13" s="6" t="s">
        <v>263</v>
      </c>
      <c r="CL13" s="6" t="s">
        <v>497</v>
      </c>
      <c r="CM13" s="6" t="s">
        <v>82</v>
      </c>
      <c r="CN13" s="6" t="s">
        <v>109</v>
      </c>
      <c r="CO13" s="6" t="s">
        <v>108</v>
      </c>
      <c r="CP13" s="6" t="s">
        <v>77</v>
      </c>
      <c r="CQ13" s="6" t="s">
        <v>260</v>
      </c>
      <c r="CR13" s="6" t="s">
        <v>263</v>
      </c>
      <c r="CS13" s="6" t="s">
        <v>78</v>
      </c>
      <c r="CT13" s="6" t="s">
        <v>119</v>
      </c>
      <c r="CU13" s="6" t="s">
        <v>190</v>
      </c>
      <c r="CV13" s="6" t="s">
        <v>80</v>
      </c>
      <c r="CW13" s="6" t="s">
        <v>93</v>
      </c>
      <c r="CX13" s="6" t="s">
        <v>114</v>
      </c>
      <c r="CY13" s="6" t="s">
        <v>112</v>
      </c>
      <c r="CZ13" s="6" t="s">
        <v>100</v>
      </c>
      <c r="DA13" s="6" t="s">
        <v>116</v>
      </c>
      <c r="DB13" s="6" t="s">
        <v>101</v>
      </c>
      <c r="DC13" s="6" t="s">
        <v>105</v>
      </c>
      <c r="DD13" s="6" t="s">
        <v>98</v>
      </c>
      <c r="DE13" s="6" t="s">
        <v>87</v>
      </c>
      <c r="DF13" s="6" t="s">
        <v>92</v>
      </c>
      <c r="DG13" s="6" t="s">
        <v>101</v>
      </c>
      <c r="DH13" s="6" t="s">
        <v>128</v>
      </c>
      <c r="DI13" s="6" t="s">
        <v>522</v>
      </c>
      <c r="DJ13" s="6" t="s">
        <v>378</v>
      </c>
      <c r="DK13" s="6" t="s">
        <v>540</v>
      </c>
      <c r="DL13" s="6" t="s">
        <v>499</v>
      </c>
      <c r="DM13" s="6" t="s">
        <v>528</v>
      </c>
      <c r="DN13" s="6" t="s">
        <v>137</v>
      </c>
      <c r="DO13" s="6" t="s">
        <v>149</v>
      </c>
      <c r="DP13" s="6" t="s">
        <v>541</v>
      </c>
      <c r="DQ13" s="6" t="s">
        <v>195</v>
      </c>
      <c r="DR13" s="6" t="s">
        <v>149</v>
      </c>
      <c r="DS13" s="6" t="s">
        <v>144</v>
      </c>
      <c r="DT13" s="6" t="s">
        <v>266</v>
      </c>
      <c r="DU13" s="6" t="s">
        <v>198</v>
      </c>
      <c r="DV13" s="6" t="s">
        <v>505</v>
      </c>
      <c r="DW13" s="6" t="s">
        <v>505</v>
      </c>
      <c r="DX13" s="6" t="s">
        <v>542</v>
      </c>
      <c r="DY13" s="6" t="s">
        <v>166</v>
      </c>
      <c r="DZ13" s="6" t="s">
        <v>502</v>
      </c>
      <c r="EA13" s="6" t="s">
        <v>165</v>
      </c>
      <c r="EB13" s="6" t="s">
        <v>266</v>
      </c>
      <c r="EC13" s="6" t="s">
        <v>382</v>
      </c>
      <c r="ED13" s="6" t="s">
        <v>144</v>
      </c>
      <c r="EE13" s="6" t="s">
        <v>265</v>
      </c>
      <c r="EF13" s="6" t="s">
        <v>151</v>
      </c>
      <c r="EG13" s="6" t="s">
        <v>268</v>
      </c>
      <c r="EH13" s="6" t="s">
        <v>505</v>
      </c>
      <c r="EI13" s="6" t="s">
        <v>389</v>
      </c>
      <c r="EJ13" s="6" t="s">
        <v>384</v>
      </c>
      <c r="EK13" s="6" t="s">
        <v>153</v>
      </c>
      <c r="EL13" s="6" t="s">
        <v>152</v>
      </c>
      <c r="EM13" s="6" t="s">
        <v>152</v>
      </c>
      <c r="EN13" s="6" t="s">
        <v>164</v>
      </c>
      <c r="EO13" s="6" t="s">
        <v>267</v>
      </c>
      <c r="EP13" s="6" t="s">
        <v>502</v>
      </c>
      <c r="EQ13" s="6" t="s">
        <v>506</v>
      </c>
      <c r="ER13" s="6" t="s">
        <v>388</v>
      </c>
      <c r="ES13" s="6" t="s">
        <v>385</v>
      </c>
      <c r="ET13" s="6" t="s">
        <v>173</v>
      </c>
      <c r="EU13" s="6" t="s">
        <v>529</v>
      </c>
      <c r="EV13" s="6" t="s">
        <v>543</v>
      </c>
      <c r="EW13" s="6" t="s">
        <v>386</v>
      </c>
      <c r="EX13" s="6" t="s">
        <v>544</v>
      </c>
      <c r="EY13" s="6" t="s">
        <v>389</v>
      </c>
      <c r="EZ13" s="6" t="s">
        <v>545</v>
      </c>
      <c r="FA13" s="6" t="s">
        <v>386</v>
      </c>
      <c r="FB13" s="6" t="s">
        <v>268</v>
      </c>
      <c r="FC13" s="6" t="s">
        <v>384</v>
      </c>
    </row>
    <row r="14" spans="1:159" ht="15.75" customHeight="1" x14ac:dyDescent="0.25">
      <c r="A14" s="6" t="s">
        <v>546</v>
      </c>
      <c r="B14" s="6" t="s">
        <v>157</v>
      </c>
      <c r="C14" s="6" t="s">
        <v>385</v>
      </c>
      <c r="D14" s="6" t="s">
        <v>505</v>
      </c>
      <c r="E14" s="6" t="s">
        <v>543</v>
      </c>
      <c r="F14" s="6" t="s">
        <v>388</v>
      </c>
      <c r="G14" s="6" t="s">
        <v>392</v>
      </c>
      <c r="H14" s="6" t="s">
        <v>200</v>
      </c>
      <c r="I14" s="6" t="s">
        <v>390</v>
      </c>
      <c r="J14" s="6" t="s">
        <v>394</v>
      </c>
      <c r="K14" s="6" t="s">
        <v>272</v>
      </c>
      <c r="L14" s="6" t="s">
        <v>393</v>
      </c>
      <c r="M14" s="6" t="s">
        <v>217</v>
      </c>
      <c r="N14" s="6" t="s">
        <v>392</v>
      </c>
      <c r="O14" s="6" t="s">
        <v>170</v>
      </c>
      <c r="P14" s="6" t="s">
        <v>391</v>
      </c>
      <c r="Q14" s="6" t="s">
        <v>509</v>
      </c>
      <c r="R14" s="6" t="s">
        <v>394</v>
      </c>
      <c r="S14" s="6" t="s">
        <v>279</v>
      </c>
      <c r="T14" s="6" t="s">
        <v>204</v>
      </c>
      <c r="U14" s="6" t="s">
        <v>284</v>
      </c>
      <c r="V14" s="6" t="s">
        <v>273</v>
      </c>
      <c r="W14" s="6" t="s">
        <v>274</v>
      </c>
      <c r="X14" s="6" t="s">
        <v>395</v>
      </c>
      <c r="Y14" s="6" t="s">
        <v>514</v>
      </c>
      <c r="Z14" s="6" t="s">
        <v>286</v>
      </c>
      <c r="AA14" s="6" t="s">
        <v>276</v>
      </c>
      <c r="AB14" s="6" t="s">
        <v>226</v>
      </c>
      <c r="AC14" s="6" t="s">
        <v>547</v>
      </c>
      <c r="AD14" s="6" t="s">
        <v>232</v>
      </c>
      <c r="AE14" s="6" t="s">
        <v>232</v>
      </c>
      <c r="AF14" s="6" t="s">
        <v>548</v>
      </c>
      <c r="AG14" s="6" t="s">
        <v>228</v>
      </c>
      <c r="AH14" s="6" t="s">
        <v>284</v>
      </c>
      <c r="AI14" s="6" t="s">
        <v>514</v>
      </c>
      <c r="AJ14" s="6" t="s">
        <v>433</v>
      </c>
      <c r="AK14" s="6" t="s">
        <v>233</v>
      </c>
      <c r="AL14" s="6" t="s">
        <v>291</v>
      </c>
      <c r="AM14" s="6" t="s">
        <v>433</v>
      </c>
      <c r="AN14" s="6" t="s">
        <v>549</v>
      </c>
      <c r="AO14" s="6" t="s">
        <v>287</v>
      </c>
      <c r="AP14" s="6" t="s">
        <v>231</v>
      </c>
      <c r="AQ14" s="6" t="s">
        <v>550</v>
      </c>
      <c r="AR14" s="6" t="s">
        <v>233</v>
      </c>
      <c r="AS14" s="6" t="s">
        <v>443</v>
      </c>
      <c r="AT14" s="6" t="s">
        <v>288</v>
      </c>
      <c r="AU14" s="6" t="s">
        <v>439</v>
      </c>
      <c r="AV14" s="6" t="s">
        <v>551</v>
      </c>
      <c r="AW14" s="6" t="s">
        <v>552</v>
      </c>
      <c r="AX14" s="6" t="s">
        <v>553</v>
      </c>
      <c r="AY14" s="6" t="s">
        <v>294</v>
      </c>
      <c r="AZ14" s="6" t="s">
        <v>294</v>
      </c>
      <c r="BA14" s="6" t="s">
        <v>440</v>
      </c>
      <c r="BB14" s="6" t="s">
        <v>435</v>
      </c>
      <c r="BC14" s="6" t="s">
        <v>554</v>
      </c>
      <c r="BD14" s="6" t="s">
        <v>442</v>
      </c>
      <c r="BE14" s="6" t="s">
        <v>440</v>
      </c>
      <c r="BF14" s="6" t="s">
        <v>440</v>
      </c>
      <c r="BG14" s="6" t="s">
        <v>402</v>
      </c>
      <c r="BH14" s="6" t="s">
        <v>555</v>
      </c>
      <c r="BI14" s="6" t="s">
        <v>440</v>
      </c>
      <c r="BJ14" s="6" t="s">
        <v>300</v>
      </c>
      <c r="BK14" s="6" t="s">
        <v>289</v>
      </c>
      <c r="BL14" s="6" t="s">
        <v>295</v>
      </c>
      <c r="BM14" s="6" t="s">
        <v>556</v>
      </c>
      <c r="BN14" s="6" t="s">
        <v>557</v>
      </c>
      <c r="BO14" s="6" t="s">
        <v>416</v>
      </c>
      <c r="BP14" s="6" t="s">
        <v>558</v>
      </c>
      <c r="BQ14" s="6" t="s">
        <v>559</v>
      </c>
      <c r="BR14" s="6" t="s">
        <v>406</v>
      </c>
      <c r="BS14" s="6" t="s">
        <v>418</v>
      </c>
      <c r="BT14" s="6" t="s">
        <v>414</v>
      </c>
      <c r="BU14" s="6" t="s">
        <v>560</v>
      </c>
      <c r="BV14" s="6" t="s">
        <v>299</v>
      </c>
      <c r="BW14" s="6" t="s">
        <v>561</v>
      </c>
      <c r="BX14" s="6" t="s">
        <v>448</v>
      </c>
      <c r="BY14" s="6" t="s">
        <v>559</v>
      </c>
      <c r="BZ14" s="6" t="s">
        <v>305</v>
      </c>
      <c r="CA14" s="6" t="s">
        <v>562</v>
      </c>
      <c r="CB14" s="6" t="s">
        <v>323</v>
      </c>
      <c r="CC14" s="6" t="s">
        <v>315</v>
      </c>
      <c r="CD14" s="6" t="s">
        <v>416</v>
      </c>
      <c r="CE14" s="6" t="s">
        <v>560</v>
      </c>
      <c r="CF14" s="6" t="s">
        <v>555</v>
      </c>
      <c r="CG14" s="6" t="s">
        <v>457</v>
      </c>
      <c r="CH14" s="6" t="s">
        <v>312</v>
      </c>
      <c r="CI14" s="6" t="s">
        <v>304</v>
      </c>
      <c r="CJ14" s="6" t="s">
        <v>555</v>
      </c>
      <c r="CK14" s="6" t="s">
        <v>448</v>
      </c>
      <c r="CL14" s="6" t="s">
        <v>309</v>
      </c>
      <c r="CM14" s="6" t="s">
        <v>563</v>
      </c>
      <c r="CN14" s="6" t="s">
        <v>316</v>
      </c>
      <c r="CO14" s="6" t="s">
        <v>305</v>
      </c>
      <c r="CP14" s="6" t="s">
        <v>463</v>
      </c>
      <c r="CQ14" s="6" t="s">
        <v>321</v>
      </c>
      <c r="CR14" s="6" t="s">
        <v>312</v>
      </c>
      <c r="CS14" s="6" t="s">
        <v>316</v>
      </c>
      <c r="CT14" s="6" t="s">
        <v>317</v>
      </c>
      <c r="CU14" s="6" t="s">
        <v>422</v>
      </c>
      <c r="CV14" s="6" t="s">
        <v>410</v>
      </c>
      <c r="CW14" s="6" t="s">
        <v>423</v>
      </c>
      <c r="CX14" s="6" t="s">
        <v>456</v>
      </c>
      <c r="CY14" s="6" t="s">
        <v>418</v>
      </c>
      <c r="CZ14" s="6" t="s">
        <v>306</v>
      </c>
      <c r="DA14" s="6" t="s">
        <v>455</v>
      </c>
      <c r="DB14" s="6" t="s">
        <v>431</v>
      </c>
      <c r="DC14" s="6" t="s">
        <v>422</v>
      </c>
      <c r="DD14" s="6" t="s">
        <v>488</v>
      </c>
      <c r="DE14" s="6" t="s">
        <v>564</v>
      </c>
      <c r="DF14" s="6" t="s">
        <v>429</v>
      </c>
      <c r="DG14" s="6" t="s">
        <v>565</v>
      </c>
      <c r="DH14" s="6" t="s">
        <v>327</v>
      </c>
      <c r="DI14" s="6" t="s">
        <v>467</v>
      </c>
      <c r="DJ14" s="6" t="s">
        <v>493</v>
      </c>
      <c r="DK14" s="6" t="s">
        <v>566</v>
      </c>
      <c r="DL14" s="6" t="s">
        <v>567</v>
      </c>
      <c r="DM14" s="6" t="s">
        <v>489</v>
      </c>
      <c r="DN14" s="6" t="s">
        <v>568</v>
      </c>
      <c r="DO14" s="6" t="s">
        <v>475</v>
      </c>
      <c r="DP14" s="6" t="s">
        <v>569</v>
      </c>
      <c r="DQ14" s="6" t="s">
        <v>570</v>
      </c>
      <c r="DR14" s="6" t="s">
        <v>571</v>
      </c>
      <c r="DS14" s="6" t="s">
        <v>572</v>
      </c>
      <c r="DT14" s="6" t="s">
        <v>573</v>
      </c>
      <c r="DU14" s="6" t="s">
        <v>340</v>
      </c>
      <c r="DV14" s="6" t="s">
        <v>574</v>
      </c>
      <c r="DW14" s="6" t="s">
        <v>335</v>
      </c>
      <c r="DX14" s="6" t="s">
        <v>575</v>
      </c>
      <c r="DY14" s="6" t="s">
        <v>576</v>
      </c>
      <c r="DZ14" s="6" t="s">
        <v>577</v>
      </c>
      <c r="EA14" s="6" t="s">
        <v>578</v>
      </c>
      <c r="EB14" s="6" t="s">
        <v>579</v>
      </c>
      <c r="EC14" s="6" t="s">
        <v>580</v>
      </c>
      <c r="ED14" s="6" t="s">
        <v>581</v>
      </c>
      <c r="EE14" s="6" t="s">
        <v>468</v>
      </c>
      <c r="EF14" s="6" t="s">
        <v>582</v>
      </c>
      <c r="EG14" s="6" t="s">
        <v>583</v>
      </c>
      <c r="EH14" s="6" t="s">
        <v>584</v>
      </c>
      <c r="EI14" s="6" t="s">
        <v>585</v>
      </c>
      <c r="EJ14" s="6" t="s">
        <v>490</v>
      </c>
      <c r="EK14" s="6" t="s">
        <v>577</v>
      </c>
      <c r="EL14" s="6" t="s">
        <v>578</v>
      </c>
      <c r="EM14" s="6" t="s">
        <v>586</v>
      </c>
      <c r="EN14" s="6" t="s">
        <v>587</v>
      </c>
      <c r="EO14" s="6" t="s">
        <v>588</v>
      </c>
      <c r="EP14" s="6" t="s">
        <v>342</v>
      </c>
      <c r="EQ14" s="6" t="s">
        <v>589</v>
      </c>
      <c r="ER14" s="6" t="s">
        <v>590</v>
      </c>
      <c r="ES14" s="6" t="s">
        <v>358</v>
      </c>
      <c r="ET14" s="6" t="s">
        <v>338</v>
      </c>
      <c r="EU14" s="6" t="s">
        <v>591</v>
      </c>
      <c r="EV14" s="6" t="s">
        <v>592</v>
      </c>
      <c r="EW14" s="6" t="s">
        <v>360</v>
      </c>
      <c r="EX14" s="6" t="s">
        <v>373</v>
      </c>
      <c r="EY14" s="6" t="s">
        <v>339</v>
      </c>
      <c r="EZ14" s="6" t="s">
        <v>593</v>
      </c>
      <c r="FA14" s="6" t="s">
        <v>349</v>
      </c>
      <c r="FB14" s="6" t="s">
        <v>348</v>
      </c>
      <c r="FC14" s="6" t="s">
        <v>589</v>
      </c>
    </row>
    <row r="15" spans="1:159" ht="15.75" customHeight="1" x14ac:dyDescent="0.25">
      <c r="A15" s="6" t="s">
        <v>594</v>
      </c>
      <c r="B15" s="6" t="s">
        <v>242</v>
      </c>
      <c r="C15" s="6" t="s">
        <v>27</v>
      </c>
      <c r="D15" s="6" t="s">
        <v>27</v>
      </c>
      <c r="E15" s="6" t="s">
        <v>24</v>
      </c>
      <c r="F15" s="6" t="s">
        <v>25</v>
      </c>
      <c r="G15" s="6" t="s">
        <v>25</v>
      </c>
      <c r="H15" s="6" t="s">
        <v>17</v>
      </c>
      <c r="I15" s="6" t="s">
        <v>17</v>
      </c>
      <c r="J15" s="6" t="s">
        <v>40</v>
      </c>
      <c r="K15" s="6" t="s">
        <v>32</v>
      </c>
      <c r="L15" s="6" t="s">
        <v>31</v>
      </c>
      <c r="M15" s="6" t="s">
        <v>20</v>
      </c>
      <c r="N15" s="6" t="s">
        <v>17</v>
      </c>
      <c r="O15" s="6" t="s">
        <v>32</v>
      </c>
      <c r="P15" s="6" t="s">
        <v>38</v>
      </c>
      <c r="Q15" s="6" t="s">
        <v>23</v>
      </c>
      <c r="R15" s="6" t="s">
        <v>42</v>
      </c>
      <c r="S15" s="6" t="s">
        <v>49</v>
      </c>
      <c r="T15" s="6" t="s">
        <v>45</v>
      </c>
      <c r="U15" s="6" t="s">
        <v>252</v>
      </c>
      <c r="V15" s="6" t="s">
        <v>41</v>
      </c>
      <c r="W15" s="6" t="s">
        <v>49</v>
      </c>
      <c r="X15" s="6" t="s">
        <v>43</v>
      </c>
      <c r="Y15" s="6" t="s">
        <v>41</v>
      </c>
      <c r="Z15" s="6" t="s">
        <v>44</v>
      </c>
      <c r="AA15" s="6" t="s">
        <v>42</v>
      </c>
      <c r="AB15" s="6" t="s">
        <v>46</v>
      </c>
      <c r="AC15" s="6" t="s">
        <v>251</v>
      </c>
      <c r="AD15" s="6" t="s">
        <v>44</v>
      </c>
      <c r="AE15" s="6" t="s">
        <v>52</v>
      </c>
      <c r="AF15" s="6" t="s">
        <v>52</v>
      </c>
      <c r="AG15" s="6" t="s">
        <v>179</v>
      </c>
      <c r="AH15" s="6" t="s">
        <v>253</v>
      </c>
      <c r="AI15" s="6" t="s">
        <v>57</v>
      </c>
      <c r="AJ15" s="6" t="s">
        <v>254</v>
      </c>
      <c r="AK15" s="6" t="s">
        <v>54</v>
      </c>
      <c r="AL15" s="6" t="s">
        <v>516</v>
      </c>
      <c r="AM15" s="6" t="s">
        <v>49</v>
      </c>
      <c r="AN15" s="6" t="s">
        <v>52</v>
      </c>
      <c r="AO15" s="6" t="s">
        <v>54</v>
      </c>
      <c r="AP15" s="6" t="s">
        <v>255</v>
      </c>
      <c r="AQ15" s="6" t="s">
        <v>180</v>
      </c>
      <c r="AR15" s="6" t="s">
        <v>65</v>
      </c>
      <c r="AS15" s="6" t="s">
        <v>59</v>
      </c>
      <c r="AT15" s="6" t="s">
        <v>66</v>
      </c>
      <c r="AU15" s="6" t="s">
        <v>181</v>
      </c>
      <c r="AV15" s="6" t="s">
        <v>64</v>
      </c>
      <c r="AW15" s="6" t="s">
        <v>66</v>
      </c>
      <c r="AX15" s="6" t="s">
        <v>180</v>
      </c>
      <c r="AY15" s="6" t="s">
        <v>180</v>
      </c>
      <c r="AZ15" s="6" t="s">
        <v>65</v>
      </c>
      <c r="BA15" s="6" t="s">
        <v>67</v>
      </c>
      <c r="BB15" s="6" t="s">
        <v>182</v>
      </c>
      <c r="BC15" s="6" t="s">
        <v>69</v>
      </c>
      <c r="BD15" s="6" t="s">
        <v>185</v>
      </c>
      <c r="BE15" s="6" t="s">
        <v>256</v>
      </c>
      <c r="BF15" s="6" t="s">
        <v>69</v>
      </c>
      <c r="BG15" s="6" t="s">
        <v>184</v>
      </c>
      <c r="BH15" s="6" t="s">
        <v>183</v>
      </c>
      <c r="BI15" s="6" t="s">
        <v>256</v>
      </c>
      <c r="BJ15" s="6" t="s">
        <v>69</v>
      </c>
      <c r="BK15" s="6" t="s">
        <v>258</v>
      </c>
      <c r="BL15" s="6" t="s">
        <v>184</v>
      </c>
      <c r="BM15" s="6" t="s">
        <v>258</v>
      </c>
      <c r="BN15" s="6" t="s">
        <v>75</v>
      </c>
      <c r="BO15" s="6" t="s">
        <v>518</v>
      </c>
      <c r="BP15" s="6" t="s">
        <v>520</v>
      </c>
      <c r="BQ15" s="6" t="s">
        <v>521</v>
      </c>
      <c r="BR15" s="6" t="s">
        <v>260</v>
      </c>
      <c r="BS15" s="6" t="s">
        <v>260</v>
      </c>
      <c r="BT15" s="6" t="s">
        <v>189</v>
      </c>
      <c r="BU15" s="6" t="s">
        <v>520</v>
      </c>
      <c r="BV15" s="6" t="s">
        <v>189</v>
      </c>
      <c r="BW15" s="6" t="s">
        <v>263</v>
      </c>
      <c r="BX15" s="6" t="s">
        <v>82</v>
      </c>
      <c r="BY15" s="6" t="s">
        <v>497</v>
      </c>
      <c r="BZ15" s="6" t="s">
        <v>80</v>
      </c>
      <c r="CA15" s="6" t="s">
        <v>85</v>
      </c>
      <c r="CB15" s="6" t="s">
        <v>91</v>
      </c>
      <c r="CC15" s="6" t="s">
        <v>92</v>
      </c>
      <c r="CD15" s="6" t="s">
        <v>121</v>
      </c>
      <c r="CE15" s="6" t="s">
        <v>85</v>
      </c>
      <c r="CF15" s="6" t="s">
        <v>121</v>
      </c>
      <c r="CG15" s="6" t="s">
        <v>121</v>
      </c>
      <c r="CH15" s="6" t="s">
        <v>191</v>
      </c>
      <c r="CI15" s="6" t="s">
        <v>85</v>
      </c>
      <c r="CJ15" s="6" t="s">
        <v>87</v>
      </c>
      <c r="CK15" s="6" t="s">
        <v>101</v>
      </c>
      <c r="CL15" s="6" t="s">
        <v>88</v>
      </c>
      <c r="CM15" s="6" t="s">
        <v>131</v>
      </c>
      <c r="CN15" s="6" t="s">
        <v>131</v>
      </c>
      <c r="CO15" s="6" t="s">
        <v>138</v>
      </c>
      <c r="CP15" s="6" t="s">
        <v>128</v>
      </c>
      <c r="CQ15" s="6" t="s">
        <v>595</v>
      </c>
      <c r="CR15" s="6" t="s">
        <v>596</v>
      </c>
      <c r="CS15" s="6" t="s">
        <v>103</v>
      </c>
      <c r="CT15" s="6" t="s">
        <v>527</v>
      </c>
      <c r="CU15" s="6" t="s">
        <v>523</v>
      </c>
      <c r="CV15" s="6" t="s">
        <v>130</v>
      </c>
      <c r="CW15" s="6" t="s">
        <v>596</v>
      </c>
      <c r="CX15" s="6" t="s">
        <v>135</v>
      </c>
      <c r="CY15" s="6" t="s">
        <v>381</v>
      </c>
      <c r="CZ15" s="6" t="s">
        <v>265</v>
      </c>
      <c r="DA15" s="6" t="s">
        <v>502</v>
      </c>
      <c r="DB15" s="6" t="s">
        <v>154</v>
      </c>
      <c r="DC15" s="6" t="s">
        <v>542</v>
      </c>
      <c r="DD15" s="6" t="s">
        <v>387</v>
      </c>
      <c r="DE15" s="6" t="s">
        <v>505</v>
      </c>
      <c r="DF15" s="6" t="s">
        <v>544</v>
      </c>
      <c r="DG15" s="6" t="s">
        <v>171</v>
      </c>
      <c r="DH15" s="6" t="s">
        <v>217</v>
      </c>
      <c r="DI15" s="6" t="s">
        <v>281</v>
      </c>
      <c r="DJ15" s="6" t="s">
        <v>597</v>
      </c>
      <c r="DK15" s="6" t="s">
        <v>225</v>
      </c>
      <c r="DL15" s="6" t="s">
        <v>598</v>
      </c>
      <c r="DM15" s="6" t="s">
        <v>548</v>
      </c>
      <c r="DN15" s="6" t="s">
        <v>232</v>
      </c>
      <c r="DO15" s="6" t="s">
        <v>512</v>
      </c>
      <c r="DP15" s="6" t="s">
        <v>513</v>
      </c>
      <c r="DQ15" s="6" t="s">
        <v>512</v>
      </c>
      <c r="DR15" s="6" t="s">
        <v>211</v>
      </c>
      <c r="DS15" s="6" t="s">
        <v>397</v>
      </c>
      <c r="DT15" s="6" t="s">
        <v>599</v>
      </c>
      <c r="DU15" s="6" t="s">
        <v>449</v>
      </c>
      <c r="DV15" s="6" t="s">
        <v>296</v>
      </c>
      <c r="DW15" s="6" t="s">
        <v>442</v>
      </c>
      <c r="DX15" s="6" t="s">
        <v>289</v>
      </c>
      <c r="DY15" s="6" t="s">
        <v>549</v>
      </c>
      <c r="DZ15" s="6" t="s">
        <v>438</v>
      </c>
      <c r="EA15" s="6" t="s">
        <v>600</v>
      </c>
      <c r="EB15" s="6" t="s">
        <v>287</v>
      </c>
      <c r="EC15" s="6" t="s">
        <v>550</v>
      </c>
      <c r="ED15" s="6" t="s">
        <v>230</v>
      </c>
      <c r="EE15" s="6" t="s">
        <v>550</v>
      </c>
      <c r="EF15" s="6" t="s">
        <v>228</v>
      </c>
      <c r="EG15" s="6" t="s">
        <v>395</v>
      </c>
      <c r="EH15" s="6" t="s">
        <v>439</v>
      </c>
      <c r="EI15" s="6" t="s">
        <v>211</v>
      </c>
      <c r="EJ15" s="6" t="s">
        <v>435</v>
      </c>
      <c r="EK15" s="6" t="s">
        <v>552</v>
      </c>
      <c r="EL15" s="6" t="s">
        <v>439</v>
      </c>
      <c r="EM15" s="6" t="s">
        <v>601</v>
      </c>
      <c r="EN15" s="6" t="s">
        <v>435</v>
      </c>
      <c r="EO15" s="6" t="s">
        <v>211</v>
      </c>
      <c r="EP15" s="6" t="s">
        <v>433</v>
      </c>
      <c r="EQ15" s="6" t="s">
        <v>549</v>
      </c>
      <c r="ER15" s="6" t="s">
        <v>399</v>
      </c>
      <c r="ES15" s="6" t="s">
        <v>399</v>
      </c>
      <c r="ET15" s="6" t="s">
        <v>600</v>
      </c>
      <c r="EU15" s="6" t="s">
        <v>602</v>
      </c>
      <c r="EV15" s="6" t="s">
        <v>443</v>
      </c>
      <c r="EW15" s="6" t="s">
        <v>291</v>
      </c>
      <c r="EX15" s="6" t="s">
        <v>602</v>
      </c>
      <c r="EY15" s="6" t="s">
        <v>441</v>
      </c>
      <c r="EZ15" s="6" t="s">
        <v>283</v>
      </c>
      <c r="FA15" s="6" t="s">
        <v>400</v>
      </c>
      <c r="FB15" s="6" t="s">
        <v>291</v>
      </c>
      <c r="FC15" s="6" t="s">
        <v>549</v>
      </c>
    </row>
    <row r="16" spans="1:159" ht="15.75" customHeight="1" x14ac:dyDescent="0.25">
      <c r="A16" s="6" t="s">
        <v>603</v>
      </c>
      <c r="B16" s="6" t="s">
        <v>604</v>
      </c>
      <c r="C16" s="6" t="s">
        <v>537</v>
      </c>
      <c r="D16" s="6" t="s">
        <v>246</v>
      </c>
      <c r="E16" s="6" t="s">
        <v>35</v>
      </c>
      <c r="F16" s="6" t="s">
        <v>20</v>
      </c>
      <c r="G16" s="6" t="s">
        <v>37</v>
      </c>
      <c r="H16" s="6" t="s">
        <v>23</v>
      </c>
      <c r="I16" s="6" t="s">
        <v>40</v>
      </c>
      <c r="J16" s="6" t="s">
        <v>249</v>
      </c>
      <c r="K16" s="6" t="s">
        <v>248</v>
      </c>
      <c r="L16" s="6" t="s">
        <v>247</v>
      </c>
      <c r="M16" s="6" t="s">
        <v>248</v>
      </c>
      <c r="N16" s="6" t="s">
        <v>27</v>
      </c>
      <c r="O16" s="6" t="s">
        <v>605</v>
      </c>
      <c r="P16" s="6" t="s">
        <v>19</v>
      </c>
      <c r="Q16" s="6" t="s">
        <v>23</v>
      </c>
      <c r="R16" s="6" t="s">
        <v>251</v>
      </c>
      <c r="S16" s="6" t="s">
        <v>56</v>
      </c>
      <c r="T16" s="6" t="s">
        <v>179</v>
      </c>
      <c r="U16" s="6" t="s">
        <v>253</v>
      </c>
      <c r="V16" s="6" t="s">
        <v>251</v>
      </c>
      <c r="W16" s="6" t="s">
        <v>34</v>
      </c>
      <c r="X16" s="6" t="s">
        <v>17</v>
      </c>
      <c r="Y16" s="6" t="s">
        <v>34</v>
      </c>
      <c r="Z16" s="6" t="s">
        <v>249</v>
      </c>
      <c r="AA16" s="6" t="s">
        <v>241</v>
      </c>
      <c r="AB16" s="6" t="s">
        <v>20</v>
      </c>
      <c r="AC16" s="6" t="s">
        <v>37</v>
      </c>
      <c r="AD16" s="6" t="s">
        <v>53</v>
      </c>
      <c r="AE16" s="6" t="s">
        <v>55</v>
      </c>
      <c r="AF16" s="6" t="s">
        <v>255</v>
      </c>
      <c r="AG16" s="6" t="s">
        <v>56</v>
      </c>
      <c r="AH16" s="6" t="s">
        <v>252</v>
      </c>
      <c r="AI16" s="6" t="s">
        <v>21</v>
      </c>
      <c r="AJ16" s="6" t="s">
        <v>34</v>
      </c>
      <c r="AK16" s="6" t="s">
        <v>47</v>
      </c>
      <c r="AL16" s="6" t="s">
        <v>22</v>
      </c>
      <c r="AM16" s="6" t="s">
        <v>32</v>
      </c>
      <c r="AN16" s="6" t="s">
        <v>48</v>
      </c>
      <c r="AO16" s="6" t="s">
        <v>53</v>
      </c>
      <c r="AP16" s="6" t="s">
        <v>59</v>
      </c>
      <c r="AQ16" s="6" t="s">
        <v>61</v>
      </c>
      <c r="AR16" s="6" t="s">
        <v>181</v>
      </c>
      <c r="AS16" s="6" t="s">
        <v>59</v>
      </c>
      <c r="AT16" s="6" t="s">
        <v>53</v>
      </c>
      <c r="AU16" s="6" t="s">
        <v>45</v>
      </c>
      <c r="AV16" s="6" t="s">
        <v>41</v>
      </c>
      <c r="AW16" s="6" t="s">
        <v>46</v>
      </c>
      <c r="AX16" s="6" t="s">
        <v>30</v>
      </c>
      <c r="AY16" s="6" t="s">
        <v>21</v>
      </c>
      <c r="AZ16" s="6" t="s">
        <v>52</v>
      </c>
      <c r="BA16" s="6" t="s">
        <v>64</v>
      </c>
      <c r="BB16" s="6" t="s">
        <v>61</v>
      </c>
      <c r="BC16" s="6" t="s">
        <v>257</v>
      </c>
      <c r="BD16" s="6" t="s">
        <v>183</v>
      </c>
      <c r="BE16" s="6" t="s">
        <v>63</v>
      </c>
      <c r="BF16" s="6" t="s">
        <v>178</v>
      </c>
      <c r="BG16" s="6" t="s">
        <v>57</v>
      </c>
      <c r="BH16" s="6" t="s">
        <v>51</v>
      </c>
      <c r="BI16" s="6" t="s">
        <v>58</v>
      </c>
      <c r="BJ16" s="6" t="s">
        <v>52</v>
      </c>
      <c r="BK16" s="6" t="s">
        <v>253</v>
      </c>
      <c r="BL16" s="6" t="s">
        <v>63</v>
      </c>
      <c r="BM16" s="6" t="s">
        <v>256</v>
      </c>
      <c r="BN16" s="6" t="s">
        <v>519</v>
      </c>
      <c r="BO16" s="6" t="s">
        <v>518</v>
      </c>
      <c r="BP16" s="6" t="s">
        <v>71</v>
      </c>
      <c r="BQ16" s="6" t="s">
        <v>256</v>
      </c>
      <c r="BR16" s="6" t="s">
        <v>63</v>
      </c>
      <c r="BS16" s="6" t="s">
        <v>59</v>
      </c>
      <c r="BT16" s="6" t="s">
        <v>66</v>
      </c>
      <c r="BU16" s="6" t="s">
        <v>66</v>
      </c>
      <c r="BV16" s="6" t="s">
        <v>180</v>
      </c>
      <c r="BW16" s="6" t="s">
        <v>60</v>
      </c>
      <c r="BX16" s="6" t="s">
        <v>183</v>
      </c>
      <c r="BY16" s="6" t="s">
        <v>76</v>
      </c>
      <c r="BZ16" s="6" t="s">
        <v>188</v>
      </c>
      <c r="CA16" s="6" t="s">
        <v>521</v>
      </c>
      <c r="CB16" s="6" t="s">
        <v>72</v>
      </c>
      <c r="CC16" s="6" t="s">
        <v>256</v>
      </c>
      <c r="CD16" s="6" t="s">
        <v>69</v>
      </c>
      <c r="CE16" s="6" t="s">
        <v>64</v>
      </c>
      <c r="CF16" s="6" t="s">
        <v>495</v>
      </c>
      <c r="CG16" s="6" t="s">
        <v>66</v>
      </c>
      <c r="CH16" s="6" t="s">
        <v>59</v>
      </c>
      <c r="CI16" s="6" t="s">
        <v>66</v>
      </c>
      <c r="CJ16" s="6" t="s">
        <v>183</v>
      </c>
      <c r="CK16" s="6" t="s">
        <v>76</v>
      </c>
      <c r="CL16" s="6" t="s">
        <v>518</v>
      </c>
      <c r="CM16" s="6" t="s">
        <v>521</v>
      </c>
      <c r="CN16" s="6" t="s">
        <v>73</v>
      </c>
      <c r="CO16" s="6" t="s">
        <v>71</v>
      </c>
      <c r="CP16" s="6" t="s">
        <v>183</v>
      </c>
      <c r="CQ16" s="6" t="s">
        <v>69</v>
      </c>
      <c r="CR16" s="6" t="s">
        <v>183</v>
      </c>
      <c r="CS16" s="6" t="s">
        <v>61</v>
      </c>
      <c r="CT16" s="6" t="s">
        <v>495</v>
      </c>
      <c r="CU16" s="6" t="s">
        <v>61</v>
      </c>
      <c r="CV16" s="6" t="s">
        <v>518</v>
      </c>
      <c r="CW16" s="6" t="s">
        <v>261</v>
      </c>
      <c r="CX16" s="6" t="s">
        <v>188</v>
      </c>
      <c r="CY16" s="6" t="s">
        <v>73</v>
      </c>
      <c r="CZ16" s="6" t="s">
        <v>262</v>
      </c>
      <c r="DA16" s="6" t="s">
        <v>497</v>
      </c>
      <c r="DB16" s="6" t="s">
        <v>190</v>
      </c>
      <c r="DC16" s="6" t="s">
        <v>190</v>
      </c>
      <c r="DD16" s="6" t="s">
        <v>496</v>
      </c>
      <c r="DE16" s="6" t="s">
        <v>521</v>
      </c>
      <c r="DF16" s="6" t="s">
        <v>521</v>
      </c>
      <c r="DG16" s="6" t="s">
        <v>521</v>
      </c>
      <c r="DH16" s="6" t="s">
        <v>122</v>
      </c>
      <c r="DI16" s="6" t="s">
        <v>121</v>
      </c>
      <c r="DJ16" s="6" t="s">
        <v>124</v>
      </c>
      <c r="DK16" s="6" t="s">
        <v>90</v>
      </c>
      <c r="DL16" s="6" t="s">
        <v>99</v>
      </c>
      <c r="DM16" s="6" t="s">
        <v>123</v>
      </c>
      <c r="DN16" s="6" t="s">
        <v>82</v>
      </c>
      <c r="DO16" s="6" t="s">
        <v>79</v>
      </c>
      <c r="DP16" s="6" t="s">
        <v>114</v>
      </c>
      <c r="DQ16" s="6" t="s">
        <v>109</v>
      </c>
      <c r="DR16" s="6" t="s">
        <v>110</v>
      </c>
      <c r="DS16" s="6" t="s">
        <v>497</v>
      </c>
      <c r="DT16" s="6" t="s">
        <v>121</v>
      </c>
      <c r="DU16" s="6" t="s">
        <v>87</v>
      </c>
      <c r="DV16" s="6" t="s">
        <v>105</v>
      </c>
      <c r="DW16" s="6" t="s">
        <v>131</v>
      </c>
      <c r="DX16" s="6" t="s">
        <v>98</v>
      </c>
      <c r="DY16" s="6" t="s">
        <v>191</v>
      </c>
      <c r="DZ16" s="6" t="s">
        <v>115</v>
      </c>
      <c r="EA16" s="6" t="s">
        <v>82</v>
      </c>
      <c r="EB16" s="6" t="s">
        <v>497</v>
      </c>
      <c r="EC16" s="6" t="s">
        <v>108</v>
      </c>
      <c r="ED16" s="6" t="s">
        <v>77</v>
      </c>
      <c r="EE16" s="6" t="s">
        <v>190</v>
      </c>
      <c r="EF16" s="6" t="s">
        <v>83</v>
      </c>
      <c r="EG16" s="6" t="s">
        <v>98</v>
      </c>
      <c r="EH16" s="6" t="s">
        <v>88</v>
      </c>
      <c r="EI16" s="6" t="s">
        <v>138</v>
      </c>
      <c r="EJ16" s="6" t="s">
        <v>129</v>
      </c>
      <c r="EK16" s="6" t="s">
        <v>88</v>
      </c>
      <c r="EL16" s="6" t="s">
        <v>90</v>
      </c>
      <c r="EM16" s="6" t="s">
        <v>124</v>
      </c>
      <c r="EN16" s="6" t="s">
        <v>99</v>
      </c>
      <c r="EO16" s="6" t="s">
        <v>115</v>
      </c>
      <c r="EP16" s="6" t="s">
        <v>84</v>
      </c>
      <c r="EQ16" s="6" t="s">
        <v>99</v>
      </c>
      <c r="ER16" s="6" t="s">
        <v>95</v>
      </c>
      <c r="ES16" s="6" t="s">
        <v>606</v>
      </c>
      <c r="ET16" s="6" t="s">
        <v>596</v>
      </c>
      <c r="EU16" s="6" t="s">
        <v>540</v>
      </c>
      <c r="EV16" s="6" t="s">
        <v>132</v>
      </c>
      <c r="EW16" s="6" t="s">
        <v>376</v>
      </c>
      <c r="EX16" s="6" t="s">
        <v>131</v>
      </c>
      <c r="EY16" s="6" t="s">
        <v>193</v>
      </c>
      <c r="EZ16" s="6" t="s">
        <v>128</v>
      </c>
      <c r="FA16" s="6" t="s">
        <v>106</v>
      </c>
      <c r="FB16" s="6" t="s">
        <v>106</v>
      </c>
      <c r="FC16" s="6" t="s">
        <v>129</v>
      </c>
    </row>
    <row r="17" spans="1:159" ht="15.75" customHeight="1" x14ac:dyDescent="0.25">
      <c r="A17" s="6" t="s">
        <v>607</v>
      </c>
      <c r="B17" s="6" t="s">
        <v>236</v>
      </c>
      <c r="C17" s="6" t="s">
        <v>608</v>
      </c>
      <c r="D17" s="6" t="s">
        <v>536</v>
      </c>
      <c r="E17" s="6" t="s">
        <v>239</v>
      </c>
      <c r="F17" s="6" t="s">
        <v>27</v>
      </c>
      <c r="G17" s="6" t="s">
        <v>609</v>
      </c>
      <c r="H17" s="6" t="s">
        <v>16</v>
      </c>
      <c r="I17" s="6" t="s">
        <v>176</v>
      </c>
      <c r="J17" s="6" t="s">
        <v>245</v>
      </c>
      <c r="K17" s="6" t="s">
        <v>237</v>
      </c>
      <c r="L17" s="6" t="s">
        <v>242</v>
      </c>
      <c r="M17" s="6" t="s">
        <v>238</v>
      </c>
      <c r="N17" s="6" t="s">
        <v>610</v>
      </c>
      <c r="O17" s="6" t="s">
        <v>611</v>
      </c>
      <c r="P17" s="6" t="s">
        <v>612</v>
      </c>
      <c r="Q17" s="6" t="s">
        <v>605</v>
      </c>
      <c r="R17" s="6" t="s">
        <v>177</v>
      </c>
      <c r="S17" s="6" t="s">
        <v>19</v>
      </c>
      <c r="T17" s="6" t="s">
        <v>248</v>
      </c>
      <c r="U17" s="6" t="s">
        <v>538</v>
      </c>
      <c r="V17" s="6" t="s">
        <v>16</v>
      </c>
      <c r="W17" s="6" t="s">
        <v>176</v>
      </c>
      <c r="X17" s="6" t="s">
        <v>604</v>
      </c>
      <c r="Y17" s="6" t="s">
        <v>613</v>
      </c>
      <c r="Z17" s="6" t="s">
        <v>537</v>
      </c>
      <c r="AA17" s="6" t="s">
        <v>239</v>
      </c>
      <c r="AB17" s="6" t="s">
        <v>27</v>
      </c>
      <c r="AC17" s="6" t="s">
        <v>604</v>
      </c>
      <c r="AD17" s="6" t="s">
        <v>177</v>
      </c>
      <c r="AE17" s="6" t="s">
        <v>18</v>
      </c>
      <c r="AF17" s="6" t="s">
        <v>538</v>
      </c>
      <c r="AG17" s="6" t="s">
        <v>241</v>
      </c>
      <c r="AH17" s="6" t="s">
        <v>605</v>
      </c>
      <c r="AI17" s="6" t="s">
        <v>604</v>
      </c>
      <c r="AJ17" s="6" t="s">
        <v>245</v>
      </c>
      <c r="AK17" s="6" t="s">
        <v>176</v>
      </c>
      <c r="AL17" s="6" t="s">
        <v>612</v>
      </c>
      <c r="AM17" s="6" t="s">
        <v>614</v>
      </c>
      <c r="AN17" s="6" t="s">
        <v>176</v>
      </c>
      <c r="AO17" s="6" t="s">
        <v>16</v>
      </c>
      <c r="AP17" s="6" t="s">
        <v>28</v>
      </c>
      <c r="AQ17" s="6" t="s">
        <v>35</v>
      </c>
      <c r="AR17" s="6" t="s">
        <v>247</v>
      </c>
      <c r="AS17" s="6" t="s">
        <v>28</v>
      </c>
      <c r="AT17" s="6" t="s">
        <v>609</v>
      </c>
      <c r="AU17" s="6" t="s">
        <v>16</v>
      </c>
      <c r="AV17" s="6" t="s">
        <v>27</v>
      </c>
      <c r="AW17" s="6" t="s">
        <v>16</v>
      </c>
      <c r="AX17" s="6" t="s">
        <v>238</v>
      </c>
      <c r="AY17" s="6" t="s">
        <v>242</v>
      </c>
      <c r="AZ17" s="6" t="s">
        <v>609</v>
      </c>
      <c r="BA17" s="6" t="s">
        <v>28</v>
      </c>
      <c r="BB17" s="6" t="s">
        <v>35</v>
      </c>
      <c r="BC17" s="6" t="s">
        <v>33</v>
      </c>
      <c r="BD17" s="6" t="s">
        <v>33</v>
      </c>
      <c r="BE17" s="6" t="s">
        <v>19</v>
      </c>
      <c r="BF17" s="6" t="s">
        <v>35</v>
      </c>
      <c r="BG17" s="6" t="s">
        <v>246</v>
      </c>
      <c r="BH17" s="6" t="s">
        <v>241</v>
      </c>
      <c r="BI17" s="6" t="s">
        <v>246</v>
      </c>
      <c r="BJ17" s="6" t="s">
        <v>613</v>
      </c>
      <c r="BK17" s="6" t="s">
        <v>538</v>
      </c>
      <c r="BL17" s="6" t="s">
        <v>248</v>
      </c>
      <c r="BM17" s="6" t="s">
        <v>35</v>
      </c>
      <c r="BN17" s="6" t="s">
        <v>32</v>
      </c>
      <c r="BO17" s="6" t="s">
        <v>26</v>
      </c>
      <c r="BP17" s="6" t="s">
        <v>20</v>
      </c>
      <c r="BQ17" s="6" t="s">
        <v>25</v>
      </c>
      <c r="BR17" s="6" t="s">
        <v>32</v>
      </c>
      <c r="BS17" s="6" t="s">
        <v>39</v>
      </c>
      <c r="BT17" s="6" t="s">
        <v>33</v>
      </c>
      <c r="BU17" s="6" t="s">
        <v>25</v>
      </c>
      <c r="BV17" s="6" t="s">
        <v>35</v>
      </c>
      <c r="BW17" s="6" t="s">
        <v>33</v>
      </c>
      <c r="BX17" s="6" t="s">
        <v>17</v>
      </c>
      <c r="BY17" s="6" t="s">
        <v>31</v>
      </c>
      <c r="BZ17" s="6" t="s">
        <v>37</v>
      </c>
      <c r="CA17" s="6" t="s">
        <v>251</v>
      </c>
      <c r="CB17" s="6" t="s">
        <v>251</v>
      </c>
      <c r="CC17" s="6" t="s">
        <v>36</v>
      </c>
      <c r="CD17" s="6" t="s">
        <v>36</v>
      </c>
      <c r="CE17" s="6" t="s">
        <v>31</v>
      </c>
      <c r="CF17" s="6" t="s">
        <v>47</v>
      </c>
      <c r="CG17" s="6" t="s">
        <v>23</v>
      </c>
      <c r="CH17" s="6" t="s">
        <v>32</v>
      </c>
      <c r="CI17" s="6" t="s">
        <v>20</v>
      </c>
      <c r="CJ17" s="6" t="s">
        <v>34</v>
      </c>
      <c r="CK17" s="6" t="s">
        <v>38</v>
      </c>
      <c r="CL17" s="6" t="s">
        <v>252</v>
      </c>
      <c r="CM17" s="6" t="s">
        <v>53</v>
      </c>
      <c r="CN17" s="6" t="s">
        <v>44</v>
      </c>
      <c r="CO17" s="6" t="s">
        <v>516</v>
      </c>
      <c r="CP17" s="6" t="s">
        <v>41</v>
      </c>
      <c r="CQ17" s="6" t="s">
        <v>41</v>
      </c>
      <c r="CR17" s="6" t="s">
        <v>41</v>
      </c>
      <c r="CS17" s="6" t="s">
        <v>46</v>
      </c>
      <c r="CT17" s="6" t="s">
        <v>47</v>
      </c>
      <c r="CU17" s="6" t="s">
        <v>251</v>
      </c>
      <c r="CV17" s="6" t="s">
        <v>44</v>
      </c>
      <c r="CW17" s="6" t="s">
        <v>52</v>
      </c>
      <c r="CX17" s="6" t="s">
        <v>179</v>
      </c>
      <c r="CY17" s="6" t="s">
        <v>57</v>
      </c>
      <c r="CZ17" s="6" t="s">
        <v>65</v>
      </c>
      <c r="DA17" s="6" t="s">
        <v>67</v>
      </c>
      <c r="DB17" s="6" t="s">
        <v>59</v>
      </c>
      <c r="DC17" s="6" t="s">
        <v>59</v>
      </c>
      <c r="DD17" s="6" t="s">
        <v>66</v>
      </c>
      <c r="DE17" s="6" t="s">
        <v>255</v>
      </c>
      <c r="DF17" s="6" t="s">
        <v>179</v>
      </c>
      <c r="DG17" s="6" t="s">
        <v>57</v>
      </c>
      <c r="DH17" s="6" t="s">
        <v>180</v>
      </c>
      <c r="DI17" s="6" t="s">
        <v>182</v>
      </c>
      <c r="DJ17" s="6" t="s">
        <v>257</v>
      </c>
      <c r="DK17" s="6" t="s">
        <v>71</v>
      </c>
      <c r="DL17" s="6" t="s">
        <v>72</v>
      </c>
      <c r="DM17" s="6" t="s">
        <v>71</v>
      </c>
      <c r="DN17" s="6" t="s">
        <v>76</v>
      </c>
      <c r="DO17" s="6" t="s">
        <v>187</v>
      </c>
      <c r="DP17" s="6" t="s">
        <v>257</v>
      </c>
      <c r="DQ17" s="6" t="s">
        <v>258</v>
      </c>
      <c r="DR17" s="6" t="s">
        <v>183</v>
      </c>
      <c r="DS17" s="6" t="s">
        <v>519</v>
      </c>
      <c r="DT17" s="6" t="s">
        <v>498</v>
      </c>
      <c r="DU17" s="6" t="s">
        <v>119</v>
      </c>
      <c r="DV17" s="6" t="s">
        <v>81</v>
      </c>
      <c r="DW17" s="6" t="s">
        <v>113</v>
      </c>
      <c r="DX17" s="6" t="s">
        <v>114</v>
      </c>
      <c r="DY17" s="6" t="s">
        <v>111</v>
      </c>
      <c r="DZ17" s="6" t="s">
        <v>120</v>
      </c>
      <c r="EA17" s="6" t="s">
        <v>120</v>
      </c>
      <c r="EB17" s="6" t="s">
        <v>77</v>
      </c>
      <c r="EC17" s="6" t="s">
        <v>521</v>
      </c>
      <c r="ED17" s="6" t="s">
        <v>188</v>
      </c>
      <c r="EE17" s="6" t="s">
        <v>496</v>
      </c>
      <c r="EF17" s="6" t="s">
        <v>77</v>
      </c>
      <c r="EG17" s="6" t="s">
        <v>109</v>
      </c>
      <c r="EH17" s="6" t="s">
        <v>115</v>
      </c>
      <c r="EI17" s="6" t="s">
        <v>115</v>
      </c>
      <c r="EJ17" s="6" t="s">
        <v>83</v>
      </c>
      <c r="EK17" s="6" t="s">
        <v>118</v>
      </c>
      <c r="EL17" s="6" t="s">
        <v>114</v>
      </c>
      <c r="EM17" s="6" t="s">
        <v>110</v>
      </c>
      <c r="EN17" s="6" t="s">
        <v>262</v>
      </c>
      <c r="EO17" s="6" t="s">
        <v>190</v>
      </c>
      <c r="EP17" s="6" t="s">
        <v>77</v>
      </c>
      <c r="EQ17" s="6" t="s">
        <v>262</v>
      </c>
      <c r="ER17" s="6" t="s">
        <v>79</v>
      </c>
      <c r="ES17" s="6" t="s">
        <v>122</v>
      </c>
      <c r="ET17" s="6" t="s">
        <v>121</v>
      </c>
      <c r="EU17" s="6" t="s">
        <v>89</v>
      </c>
      <c r="EV17" s="6" t="s">
        <v>124</v>
      </c>
      <c r="EW17" s="6" t="s">
        <v>99</v>
      </c>
      <c r="EX17" s="6" t="s">
        <v>191</v>
      </c>
      <c r="EY17" s="6" t="s">
        <v>84</v>
      </c>
      <c r="EZ17" s="6" t="s">
        <v>91</v>
      </c>
      <c r="FA17" s="6" t="s">
        <v>112</v>
      </c>
      <c r="FB17" s="6" t="s">
        <v>122</v>
      </c>
      <c r="FC17" s="6" t="s">
        <v>122</v>
      </c>
    </row>
    <row r="18" spans="1:159" ht="15.75" customHeight="1" x14ac:dyDescent="0.25">
      <c r="A18" s="6" t="s">
        <v>615</v>
      </c>
      <c r="B18" s="6" t="s">
        <v>243</v>
      </c>
      <c r="C18" s="6" t="s">
        <v>240</v>
      </c>
      <c r="D18" s="6" t="s">
        <v>538</v>
      </c>
      <c r="E18" s="6" t="s">
        <v>244</v>
      </c>
      <c r="F18" s="6" t="s">
        <v>18</v>
      </c>
      <c r="G18" s="6" t="s">
        <v>33</v>
      </c>
      <c r="H18" s="6" t="s">
        <v>248</v>
      </c>
      <c r="I18" s="6" t="s">
        <v>249</v>
      </c>
      <c r="J18" s="6" t="s">
        <v>247</v>
      </c>
      <c r="K18" s="6" t="s">
        <v>609</v>
      </c>
      <c r="L18" s="6" t="s">
        <v>19</v>
      </c>
      <c r="M18" s="6" t="s">
        <v>18</v>
      </c>
      <c r="N18" s="6" t="s">
        <v>605</v>
      </c>
      <c r="O18" s="6" t="s">
        <v>241</v>
      </c>
      <c r="P18" s="6" t="s">
        <v>241</v>
      </c>
      <c r="Q18" s="6" t="s">
        <v>24</v>
      </c>
      <c r="R18" s="6" t="s">
        <v>32</v>
      </c>
      <c r="S18" s="6" t="s">
        <v>36</v>
      </c>
      <c r="T18" s="6" t="s">
        <v>47</v>
      </c>
      <c r="U18" s="6" t="s">
        <v>29</v>
      </c>
      <c r="V18" s="6" t="s">
        <v>39</v>
      </c>
      <c r="W18" s="6" t="s">
        <v>25</v>
      </c>
      <c r="X18" s="6" t="s">
        <v>35</v>
      </c>
      <c r="Y18" s="6" t="s">
        <v>247</v>
      </c>
      <c r="Z18" s="6" t="s">
        <v>247</v>
      </c>
      <c r="AA18" s="6" t="s">
        <v>16</v>
      </c>
      <c r="AB18" s="6" t="s">
        <v>241</v>
      </c>
      <c r="AC18" s="6" t="s">
        <v>35</v>
      </c>
      <c r="AD18" s="6" t="s">
        <v>31</v>
      </c>
      <c r="AE18" s="6" t="s">
        <v>34</v>
      </c>
      <c r="AF18" s="6" t="s">
        <v>34</v>
      </c>
      <c r="AG18" s="6" t="s">
        <v>25</v>
      </c>
      <c r="AH18" s="6" t="s">
        <v>33</v>
      </c>
      <c r="AI18" s="6" t="s">
        <v>18</v>
      </c>
      <c r="AJ18" s="6" t="s">
        <v>35</v>
      </c>
      <c r="AK18" s="6" t="s">
        <v>18</v>
      </c>
      <c r="AL18" s="6" t="s">
        <v>247</v>
      </c>
      <c r="AM18" s="6" t="s">
        <v>28</v>
      </c>
      <c r="AN18" s="6" t="s">
        <v>24</v>
      </c>
      <c r="AO18" s="6" t="s">
        <v>250</v>
      </c>
      <c r="AP18" s="6" t="s">
        <v>32</v>
      </c>
      <c r="AQ18" s="6" t="s">
        <v>20</v>
      </c>
      <c r="AR18" s="6" t="s">
        <v>40</v>
      </c>
      <c r="AS18" s="6" t="s">
        <v>22</v>
      </c>
      <c r="AT18" s="6" t="s">
        <v>247</v>
      </c>
      <c r="AU18" s="6" t="s">
        <v>35</v>
      </c>
      <c r="AV18" s="6" t="s">
        <v>33</v>
      </c>
      <c r="AW18" s="6" t="s">
        <v>39</v>
      </c>
      <c r="AX18" s="6" t="s">
        <v>18</v>
      </c>
      <c r="AY18" s="6" t="s">
        <v>248</v>
      </c>
      <c r="AZ18" s="6" t="s">
        <v>18</v>
      </c>
      <c r="BA18" s="6" t="s">
        <v>39</v>
      </c>
      <c r="BB18" s="6" t="s">
        <v>17</v>
      </c>
      <c r="BC18" s="6" t="s">
        <v>47</v>
      </c>
      <c r="BD18" s="6" t="s">
        <v>31</v>
      </c>
      <c r="BE18" s="6" t="s">
        <v>22</v>
      </c>
      <c r="BF18" s="6" t="s">
        <v>32</v>
      </c>
      <c r="BG18" s="6" t="s">
        <v>25</v>
      </c>
      <c r="BH18" s="6" t="s">
        <v>25</v>
      </c>
      <c r="BI18" s="6" t="s">
        <v>249</v>
      </c>
      <c r="BJ18" s="6" t="s">
        <v>29</v>
      </c>
      <c r="BK18" s="6" t="s">
        <v>248</v>
      </c>
      <c r="BL18" s="6" t="s">
        <v>25</v>
      </c>
      <c r="BM18" s="6" t="s">
        <v>20</v>
      </c>
      <c r="BN18" s="6" t="s">
        <v>34</v>
      </c>
      <c r="BO18" s="6" t="s">
        <v>37</v>
      </c>
      <c r="BP18" s="6" t="s">
        <v>37</v>
      </c>
      <c r="BQ18" s="6" t="s">
        <v>539</v>
      </c>
      <c r="BR18" s="6" t="s">
        <v>23</v>
      </c>
      <c r="BS18" s="6" t="s">
        <v>20</v>
      </c>
      <c r="BT18" s="6" t="s">
        <v>23</v>
      </c>
      <c r="BU18" s="6" t="s">
        <v>22</v>
      </c>
      <c r="BV18" s="6" t="s">
        <v>17</v>
      </c>
      <c r="BW18" s="6" t="s">
        <v>32</v>
      </c>
      <c r="BX18" s="6" t="s">
        <v>31</v>
      </c>
      <c r="BY18" s="6" t="s">
        <v>38</v>
      </c>
      <c r="BZ18" s="6" t="s">
        <v>30</v>
      </c>
      <c r="CA18" s="6" t="s">
        <v>45</v>
      </c>
      <c r="CB18" s="6" t="s">
        <v>46</v>
      </c>
      <c r="CC18" s="6" t="s">
        <v>43</v>
      </c>
      <c r="CD18" s="6" t="s">
        <v>38</v>
      </c>
      <c r="CE18" s="6" t="s">
        <v>26</v>
      </c>
      <c r="CF18" s="6" t="s">
        <v>34</v>
      </c>
      <c r="CG18" s="6" t="s">
        <v>26</v>
      </c>
      <c r="CH18" s="6" t="s">
        <v>34</v>
      </c>
      <c r="CI18" s="6" t="s">
        <v>23</v>
      </c>
      <c r="CJ18" s="6" t="s">
        <v>37</v>
      </c>
      <c r="CK18" s="6" t="s">
        <v>251</v>
      </c>
      <c r="CL18" s="6" t="s">
        <v>46</v>
      </c>
      <c r="CM18" s="6" t="s">
        <v>179</v>
      </c>
      <c r="CN18" s="6" t="s">
        <v>516</v>
      </c>
      <c r="CO18" s="6" t="s">
        <v>516</v>
      </c>
      <c r="CP18" s="6" t="s">
        <v>252</v>
      </c>
      <c r="CQ18" s="6" t="s">
        <v>36</v>
      </c>
      <c r="CR18" s="6" t="s">
        <v>251</v>
      </c>
      <c r="CS18" s="6" t="s">
        <v>30</v>
      </c>
      <c r="CT18" s="6" t="s">
        <v>21</v>
      </c>
      <c r="CU18" s="6" t="s">
        <v>31</v>
      </c>
      <c r="CV18" s="6" t="s">
        <v>252</v>
      </c>
      <c r="CW18" s="6" t="s">
        <v>253</v>
      </c>
      <c r="CX18" s="6" t="s">
        <v>51</v>
      </c>
      <c r="CY18" s="6" t="s">
        <v>50</v>
      </c>
      <c r="CZ18" s="6" t="s">
        <v>56</v>
      </c>
      <c r="DA18" s="6" t="s">
        <v>180</v>
      </c>
      <c r="DB18" s="6" t="s">
        <v>56</v>
      </c>
      <c r="DC18" s="6" t="s">
        <v>56</v>
      </c>
      <c r="DD18" s="6" t="s">
        <v>58</v>
      </c>
      <c r="DE18" s="6" t="s">
        <v>179</v>
      </c>
      <c r="DF18" s="6" t="s">
        <v>52</v>
      </c>
      <c r="DG18" s="6" t="s">
        <v>53</v>
      </c>
      <c r="DH18" s="6" t="s">
        <v>57</v>
      </c>
      <c r="DI18" s="6" t="s">
        <v>255</v>
      </c>
      <c r="DJ18" s="6" t="s">
        <v>67</v>
      </c>
      <c r="DK18" s="6" t="s">
        <v>62</v>
      </c>
      <c r="DL18" s="6" t="s">
        <v>517</v>
      </c>
      <c r="DM18" s="6" t="s">
        <v>63</v>
      </c>
      <c r="DN18" s="6" t="s">
        <v>182</v>
      </c>
      <c r="DO18" s="6" t="s">
        <v>181</v>
      </c>
      <c r="DP18" s="6" t="s">
        <v>67</v>
      </c>
      <c r="DQ18" s="6" t="s">
        <v>59</v>
      </c>
      <c r="DR18" s="6" t="s">
        <v>60</v>
      </c>
      <c r="DS18" s="6" t="s">
        <v>55</v>
      </c>
      <c r="DT18" s="6" t="s">
        <v>183</v>
      </c>
      <c r="DU18" s="6" t="s">
        <v>184</v>
      </c>
      <c r="DV18" s="6" t="s">
        <v>188</v>
      </c>
      <c r="DW18" s="6" t="s">
        <v>520</v>
      </c>
      <c r="DX18" s="6" t="s">
        <v>73</v>
      </c>
      <c r="DY18" s="6" t="s">
        <v>519</v>
      </c>
      <c r="DZ18" s="6" t="s">
        <v>257</v>
      </c>
      <c r="EA18" s="6" t="s">
        <v>61</v>
      </c>
      <c r="EB18" s="6" t="s">
        <v>495</v>
      </c>
      <c r="EC18" s="6" t="s">
        <v>495</v>
      </c>
      <c r="ED18" s="6" t="s">
        <v>517</v>
      </c>
      <c r="EE18" s="6" t="s">
        <v>63</v>
      </c>
      <c r="EF18" s="6" t="s">
        <v>187</v>
      </c>
      <c r="EG18" s="6" t="s">
        <v>75</v>
      </c>
      <c r="EH18" s="6" t="s">
        <v>259</v>
      </c>
      <c r="EI18" s="6" t="s">
        <v>120</v>
      </c>
      <c r="EJ18" s="6" t="s">
        <v>521</v>
      </c>
      <c r="EK18" s="6" t="s">
        <v>496</v>
      </c>
      <c r="EL18" s="6" t="s">
        <v>498</v>
      </c>
      <c r="EM18" s="6" t="s">
        <v>75</v>
      </c>
      <c r="EN18" s="6" t="s">
        <v>519</v>
      </c>
      <c r="EO18" s="6" t="s">
        <v>76</v>
      </c>
      <c r="EP18" s="6" t="s">
        <v>188</v>
      </c>
      <c r="EQ18" s="6" t="s">
        <v>188</v>
      </c>
      <c r="ER18" s="6" t="s">
        <v>73</v>
      </c>
      <c r="ES18" s="6" t="s">
        <v>521</v>
      </c>
      <c r="ET18" s="6" t="s">
        <v>262</v>
      </c>
      <c r="EU18" s="6" t="s">
        <v>79</v>
      </c>
      <c r="EV18" s="6" t="s">
        <v>78</v>
      </c>
      <c r="EW18" s="6" t="s">
        <v>111</v>
      </c>
      <c r="EX18" s="6" t="s">
        <v>77</v>
      </c>
      <c r="EY18" s="6" t="s">
        <v>262</v>
      </c>
      <c r="EZ18" s="6" t="s">
        <v>496</v>
      </c>
      <c r="FA18" s="6" t="s">
        <v>520</v>
      </c>
      <c r="FB18" s="6" t="s">
        <v>498</v>
      </c>
      <c r="FC18" s="6" t="s">
        <v>189</v>
      </c>
    </row>
    <row r="19" spans="1:159" ht="15.75" customHeight="1" x14ac:dyDescent="0.25">
      <c r="A19" s="6" t="s">
        <v>616</v>
      </c>
      <c r="B19" s="6" t="s">
        <v>537</v>
      </c>
      <c r="C19" s="6" t="s">
        <v>238</v>
      </c>
      <c r="D19" s="6" t="s">
        <v>244</v>
      </c>
      <c r="E19" s="6" t="s">
        <v>24</v>
      </c>
      <c r="F19" s="6" t="s">
        <v>39</v>
      </c>
      <c r="G19" s="6" t="s">
        <v>36</v>
      </c>
      <c r="H19" s="6" t="s">
        <v>29</v>
      </c>
      <c r="I19" s="6" t="s">
        <v>26</v>
      </c>
      <c r="J19" s="6" t="s">
        <v>249</v>
      </c>
      <c r="K19" s="6" t="s">
        <v>249</v>
      </c>
      <c r="L19" s="6" t="s">
        <v>250</v>
      </c>
      <c r="M19" s="6" t="s">
        <v>22</v>
      </c>
      <c r="N19" s="6" t="s">
        <v>244</v>
      </c>
      <c r="O19" s="6" t="s">
        <v>177</v>
      </c>
      <c r="P19" s="6" t="s">
        <v>32</v>
      </c>
      <c r="Q19" s="6" t="s">
        <v>39</v>
      </c>
      <c r="R19" s="6" t="s">
        <v>539</v>
      </c>
      <c r="S19" s="6" t="s">
        <v>42</v>
      </c>
      <c r="T19" s="6" t="s">
        <v>42</v>
      </c>
      <c r="U19" s="6" t="s">
        <v>34</v>
      </c>
      <c r="V19" s="6" t="s">
        <v>20</v>
      </c>
      <c r="W19" s="6" t="s">
        <v>47</v>
      </c>
      <c r="X19" s="6" t="s">
        <v>23</v>
      </c>
      <c r="Y19" s="6" t="s">
        <v>39</v>
      </c>
      <c r="Z19" s="6" t="s">
        <v>241</v>
      </c>
      <c r="AA19" s="6" t="s">
        <v>28</v>
      </c>
      <c r="AB19" s="6" t="s">
        <v>248</v>
      </c>
      <c r="AC19" s="6" t="s">
        <v>29</v>
      </c>
      <c r="AD19" s="6" t="s">
        <v>539</v>
      </c>
      <c r="AE19" s="6" t="s">
        <v>46</v>
      </c>
      <c r="AF19" s="6" t="s">
        <v>42</v>
      </c>
      <c r="AG19" s="6" t="s">
        <v>38</v>
      </c>
      <c r="AH19" s="6" t="s">
        <v>34</v>
      </c>
      <c r="AI19" s="6" t="s">
        <v>26</v>
      </c>
      <c r="AJ19" s="6" t="s">
        <v>31</v>
      </c>
      <c r="AK19" s="6" t="s">
        <v>26</v>
      </c>
      <c r="AL19" s="6" t="s">
        <v>32</v>
      </c>
      <c r="AM19" s="6" t="s">
        <v>32</v>
      </c>
      <c r="AN19" s="6" t="s">
        <v>31</v>
      </c>
      <c r="AO19" s="6" t="s">
        <v>21</v>
      </c>
      <c r="AP19" s="6" t="s">
        <v>252</v>
      </c>
      <c r="AQ19" s="6" t="s">
        <v>44</v>
      </c>
      <c r="AR19" s="6" t="s">
        <v>46</v>
      </c>
      <c r="AS19" s="6" t="s">
        <v>30</v>
      </c>
      <c r="AT19" s="6" t="s">
        <v>26</v>
      </c>
      <c r="AU19" s="6" t="s">
        <v>36</v>
      </c>
      <c r="AV19" s="6" t="s">
        <v>38</v>
      </c>
      <c r="AW19" s="6" t="s">
        <v>21</v>
      </c>
      <c r="AX19" s="6" t="s">
        <v>22</v>
      </c>
      <c r="AY19" s="6" t="s">
        <v>29</v>
      </c>
      <c r="AZ19" s="6" t="s">
        <v>36</v>
      </c>
      <c r="BA19" s="6" t="s">
        <v>45</v>
      </c>
      <c r="BB19" s="6" t="s">
        <v>516</v>
      </c>
      <c r="BC19" s="6" t="s">
        <v>179</v>
      </c>
      <c r="BD19" s="6" t="s">
        <v>58</v>
      </c>
      <c r="BE19" s="6" t="s">
        <v>45</v>
      </c>
      <c r="BF19" s="6" t="s">
        <v>48</v>
      </c>
      <c r="BG19" s="6" t="s">
        <v>41</v>
      </c>
      <c r="BH19" s="6" t="s">
        <v>49</v>
      </c>
      <c r="BI19" s="6" t="s">
        <v>45</v>
      </c>
      <c r="BJ19" s="6" t="s">
        <v>38</v>
      </c>
      <c r="BK19" s="6" t="s">
        <v>21</v>
      </c>
      <c r="BL19" s="6" t="s">
        <v>49</v>
      </c>
      <c r="BM19" s="6" t="s">
        <v>45</v>
      </c>
      <c r="BN19" s="6" t="s">
        <v>50</v>
      </c>
      <c r="BO19" s="6" t="s">
        <v>59</v>
      </c>
      <c r="BP19" s="6" t="s">
        <v>254</v>
      </c>
      <c r="BQ19" s="6" t="s">
        <v>58</v>
      </c>
      <c r="BR19" s="6" t="s">
        <v>49</v>
      </c>
      <c r="BS19" s="6" t="s">
        <v>253</v>
      </c>
      <c r="BT19" s="6" t="s">
        <v>53</v>
      </c>
      <c r="BU19" s="6" t="s">
        <v>516</v>
      </c>
      <c r="BV19" s="6" t="s">
        <v>516</v>
      </c>
      <c r="BW19" s="6" t="s">
        <v>46</v>
      </c>
      <c r="BX19" s="6" t="s">
        <v>253</v>
      </c>
      <c r="BY19" s="6" t="s">
        <v>57</v>
      </c>
      <c r="BZ19" s="6" t="s">
        <v>60</v>
      </c>
      <c r="CA19" s="6" t="s">
        <v>63</v>
      </c>
      <c r="CB19" s="6" t="s">
        <v>65</v>
      </c>
      <c r="CC19" s="6" t="s">
        <v>178</v>
      </c>
      <c r="CD19" s="6" t="s">
        <v>51</v>
      </c>
      <c r="CE19" s="6" t="s">
        <v>57</v>
      </c>
      <c r="CF19" s="6" t="s">
        <v>255</v>
      </c>
      <c r="CG19" s="6" t="s">
        <v>57</v>
      </c>
      <c r="CH19" s="6" t="s">
        <v>53</v>
      </c>
      <c r="CI19" s="6" t="s">
        <v>49</v>
      </c>
      <c r="CJ19" s="6" t="s">
        <v>179</v>
      </c>
      <c r="CK19" s="6" t="s">
        <v>255</v>
      </c>
      <c r="CL19" s="6" t="s">
        <v>61</v>
      </c>
      <c r="CM19" s="6" t="s">
        <v>184</v>
      </c>
      <c r="CN19" s="6" t="s">
        <v>62</v>
      </c>
      <c r="CO19" s="6" t="s">
        <v>181</v>
      </c>
      <c r="CP19" s="6" t="s">
        <v>59</v>
      </c>
      <c r="CQ19" s="6" t="s">
        <v>60</v>
      </c>
      <c r="CR19" s="6" t="s">
        <v>181</v>
      </c>
      <c r="CS19" s="6" t="s">
        <v>60</v>
      </c>
      <c r="CT19" s="6" t="s">
        <v>180</v>
      </c>
      <c r="CU19" s="6" t="s">
        <v>255</v>
      </c>
      <c r="CV19" s="6" t="s">
        <v>62</v>
      </c>
      <c r="CW19" s="6" t="s">
        <v>256</v>
      </c>
      <c r="CX19" s="6" t="s">
        <v>69</v>
      </c>
      <c r="CY19" s="6" t="s">
        <v>184</v>
      </c>
      <c r="CZ19" s="6" t="s">
        <v>75</v>
      </c>
      <c r="DA19" s="6" t="s">
        <v>72</v>
      </c>
      <c r="DB19" s="6" t="s">
        <v>74</v>
      </c>
      <c r="DC19" s="6" t="s">
        <v>72</v>
      </c>
      <c r="DD19" s="6" t="s">
        <v>71</v>
      </c>
      <c r="DE19" s="6" t="s">
        <v>258</v>
      </c>
      <c r="DF19" s="6" t="s">
        <v>187</v>
      </c>
      <c r="DG19" s="6" t="s">
        <v>70</v>
      </c>
      <c r="DH19" s="6" t="s">
        <v>520</v>
      </c>
      <c r="DI19" s="6" t="s">
        <v>496</v>
      </c>
      <c r="DJ19" s="6" t="s">
        <v>110</v>
      </c>
      <c r="DK19" s="6" t="s">
        <v>111</v>
      </c>
      <c r="DL19" s="6" t="s">
        <v>81</v>
      </c>
      <c r="DM19" s="6" t="s">
        <v>78</v>
      </c>
      <c r="DN19" s="6" t="s">
        <v>496</v>
      </c>
      <c r="DO19" s="6" t="s">
        <v>261</v>
      </c>
      <c r="DP19" s="6" t="s">
        <v>77</v>
      </c>
      <c r="DQ19" s="6" t="s">
        <v>108</v>
      </c>
      <c r="DR19" s="6" t="s">
        <v>498</v>
      </c>
      <c r="DS19" s="6" t="s">
        <v>263</v>
      </c>
      <c r="DT19" s="6" t="s">
        <v>79</v>
      </c>
      <c r="DU19" s="6" t="s">
        <v>80</v>
      </c>
      <c r="DV19" s="6" t="s">
        <v>116</v>
      </c>
      <c r="DW19" s="6" t="s">
        <v>98</v>
      </c>
      <c r="DX19" s="6" t="s">
        <v>99</v>
      </c>
      <c r="DY19" s="6" t="s">
        <v>94</v>
      </c>
      <c r="DZ19" s="6" t="s">
        <v>93</v>
      </c>
      <c r="EA19" s="6" t="s">
        <v>94</v>
      </c>
      <c r="EB19" s="6" t="s">
        <v>115</v>
      </c>
      <c r="EC19" s="6" t="s">
        <v>118</v>
      </c>
      <c r="ED19" s="6" t="s">
        <v>120</v>
      </c>
      <c r="EE19" s="6" t="s">
        <v>81</v>
      </c>
      <c r="EF19" s="6" t="s">
        <v>117</v>
      </c>
      <c r="EG19" s="6" t="s">
        <v>83</v>
      </c>
      <c r="EH19" s="6" t="s">
        <v>97</v>
      </c>
      <c r="EI19" s="6" t="s">
        <v>126</v>
      </c>
      <c r="EJ19" s="6" t="s">
        <v>88</v>
      </c>
      <c r="EK19" s="6" t="s">
        <v>98</v>
      </c>
      <c r="EL19" s="6" t="s">
        <v>124</v>
      </c>
      <c r="EM19" s="6" t="s">
        <v>92</v>
      </c>
      <c r="EN19" s="6" t="s">
        <v>85</v>
      </c>
      <c r="EO19" s="6" t="s">
        <v>83</v>
      </c>
      <c r="EP19" s="6" t="s">
        <v>79</v>
      </c>
      <c r="EQ19" s="6" t="s">
        <v>124</v>
      </c>
      <c r="ER19" s="6" t="s">
        <v>85</v>
      </c>
      <c r="ES19" s="6" t="s">
        <v>86</v>
      </c>
      <c r="ET19" s="6" t="s">
        <v>97</v>
      </c>
      <c r="EU19" s="6" t="s">
        <v>192</v>
      </c>
      <c r="EV19" s="6" t="s">
        <v>138</v>
      </c>
      <c r="EW19" s="6" t="s">
        <v>95</v>
      </c>
      <c r="EX19" s="6" t="s">
        <v>88</v>
      </c>
      <c r="EY19" s="6" t="s">
        <v>193</v>
      </c>
      <c r="EZ19" s="6" t="s">
        <v>106</v>
      </c>
      <c r="FA19" s="6" t="s">
        <v>106</v>
      </c>
      <c r="FB19" s="6" t="s">
        <v>91</v>
      </c>
      <c r="FC19" s="6" t="s">
        <v>105</v>
      </c>
    </row>
    <row r="20" spans="1:159" ht="15.75" customHeight="1" x14ac:dyDescent="0.25">
      <c r="A20" s="6" t="s">
        <v>617</v>
      </c>
      <c r="B20" s="6" t="s">
        <v>239</v>
      </c>
      <c r="C20" s="6" t="s">
        <v>245</v>
      </c>
      <c r="D20" s="6" t="s">
        <v>613</v>
      </c>
      <c r="E20" s="6" t="s">
        <v>538</v>
      </c>
      <c r="F20" s="6" t="s">
        <v>18</v>
      </c>
      <c r="G20" s="6" t="s">
        <v>24</v>
      </c>
      <c r="H20" s="6" t="s">
        <v>18</v>
      </c>
      <c r="I20" s="6" t="s">
        <v>241</v>
      </c>
      <c r="J20" s="6" t="s">
        <v>177</v>
      </c>
      <c r="K20" s="6" t="s">
        <v>28</v>
      </c>
      <c r="L20" s="6" t="s">
        <v>538</v>
      </c>
      <c r="M20" s="6" t="s">
        <v>28</v>
      </c>
      <c r="N20" s="6" t="s">
        <v>245</v>
      </c>
      <c r="O20" s="6" t="s">
        <v>176</v>
      </c>
      <c r="P20" s="6" t="s">
        <v>177</v>
      </c>
      <c r="Q20" s="6" t="s">
        <v>538</v>
      </c>
      <c r="R20" s="6" t="s">
        <v>249</v>
      </c>
      <c r="S20" s="6" t="s">
        <v>25</v>
      </c>
      <c r="T20" s="6" t="s">
        <v>35</v>
      </c>
      <c r="U20" s="6" t="s">
        <v>18</v>
      </c>
      <c r="V20" s="6" t="s">
        <v>177</v>
      </c>
      <c r="W20" s="6" t="s">
        <v>538</v>
      </c>
      <c r="X20" s="6" t="s">
        <v>177</v>
      </c>
      <c r="Y20" s="6" t="s">
        <v>16</v>
      </c>
      <c r="Z20" s="6" t="s">
        <v>238</v>
      </c>
      <c r="AA20" s="6" t="s">
        <v>537</v>
      </c>
      <c r="AB20" s="6" t="s">
        <v>16</v>
      </c>
      <c r="AC20" s="6" t="s">
        <v>244</v>
      </c>
      <c r="AD20" s="6" t="s">
        <v>18</v>
      </c>
      <c r="AE20" s="6" t="s">
        <v>33</v>
      </c>
      <c r="AF20" s="6" t="s">
        <v>24</v>
      </c>
      <c r="AG20" s="6" t="s">
        <v>250</v>
      </c>
      <c r="AH20" s="6" t="s">
        <v>241</v>
      </c>
      <c r="AI20" s="6" t="s">
        <v>28</v>
      </c>
      <c r="AJ20" s="6" t="s">
        <v>244</v>
      </c>
      <c r="AK20" s="6" t="s">
        <v>19</v>
      </c>
      <c r="AL20" s="6" t="s">
        <v>538</v>
      </c>
      <c r="AM20" s="6" t="s">
        <v>244</v>
      </c>
      <c r="AN20" s="6" t="s">
        <v>247</v>
      </c>
      <c r="AO20" s="6" t="s">
        <v>18</v>
      </c>
      <c r="AP20" s="6" t="s">
        <v>22</v>
      </c>
      <c r="AQ20" s="6" t="s">
        <v>20</v>
      </c>
      <c r="AR20" s="6" t="s">
        <v>25</v>
      </c>
      <c r="AS20" s="6" t="s">
        <v>25</v>
      </c>
      <c r="AT20" s="6" t="s">
        <v>249</v>
      </c>
      <c r="AU20" s="6" t="s">
        <v>24</v>
      </c>
      <c r="AV20" s="6" t="s">
        <v>248</v>
      </c>
      <c r="AW20" s="6" t="s">
        <v>249</v>
      </c>
      <c r="AX20" s="6" t="s">
        <v>19</v>
      </c>
      <c r="AY20" s="6" t="s">
        <v>244</v>
      </c>
      <c r="AZ20" s="6" t="s">
        <v>247</v>
      </c>
      <c r="BA20" s="6" t="s">
        <v>39</v>
      </c>
      <c r="BB20" s="6" t="s">
        <v>17</v>
      </c>
      <c r="BC20" s="6" t="s">
        <v>26</v>
      </c>
      <c r="BD20" s="6" t="s">
        <v>34</v>
      </c>
      <c r="BE20" s="6" t="s">
        <v>20</v>
      </c>
      <c r="BF20" s="6" t="s">
        <v>17</v>
      </c>
      <c r="BG20" s="6" t="s">
        <v>29</v>
      </c>
      <c r="BH20" s="6" t="s">
        <v>32</v>
      </c>
      <c r="BI20" s="6" t="s">
        <v>249</v>
      </c>
      <c r="BJ20" s="6" t="s">
        <v>250</v>
      </c>
      <c r="BK20" s="6" t="s">
        <v>19</v>
      </c>
      <c r="BL20" s="6" t="s">
        <v>39</v>
      </c>
      <c r="BM20" s="6" t="s">
        <v>40</v>
      </c>
      <c r="BN20" s="6" t="s">
        <v>34</v>
      </c>
      <c r="BO20" s="6" t="s">
        <v>30</v>
      </c>
      <c r="BP20" s="6" t="s">
        <v>251</v>
      </c>
      <c r="BQ20" s="6" t="s">
        <v>34</v>
      </c>
      <c r="BR20" s="6" t="s">
        <v>23</v>
      </c>
      <c r="BS20" s="6" t="s">
        <v>23</v>
      </c>
      <c r="BT20" s="6" t="s">
        <v>23</v>
      </c>
      <c r="BU20" s="6" t="s">
        <v>26</v>
      </c>
      <c r="BV20" s="6" t="s">
        <v>17</v>
      </c>
      <c r="BW20" s="6" t="s">
        <v>40</v>
      </c>
      <c r="BX20" s="6" t="s">
        <v>26</v>
      </c>
      <c r="BY20" s="6" t="s">
        <v>251</v>
      </c>
      <c r="BZ20" s="6" t="s">
        <v>251</v>
      </c>
      <c r="CA20" s="6" t="s">
        <v>49</v>
      </c>
      <c r="CB20" s="6" t="s">
        <v>46</v>
      </c>
      <c r="CC20" s="6" t="s">
        <v>251</v>
      </c>
      <c r="CD20" s="6" t="s">
        <v>38</v>
      </c>
      <c r="CE20" s="6" t="s">
        <v>38</v>
      </c>
      <c r="CF20" s="6" t="s">
        <v>37</v>
      </c>
      <c r="CG20" s="6" t="s">
        <v>38</v>
      </c>
      <c r="CH20" s="6" t="s">
        <v>47</v>
      </c>
      <c r="CI20" s="6" t="s">
        <v>34</v>
      </c>
      <c r="CJ20" s="6" t="s">
        <v>21</v>
      </c>
      <c r="CK20" s="6" t="s">
        <v>30</v>
      </c>
      <c r="CL20" s="6" t="s">
        <v>253</v>
      </c>
      <c r="CM20" s="6" t="s">
        <v>51</v>
      </c>
      <c r="CN20" s="6" t="s">
        <v>58</v>
      </c>
      <c r="CO20" s="6" t="s">
        <v>53</v>
      </c>
      <c r="CP20" s="6" t="s">
        <v>44</v>
      </c>
      <c r="CQ20" s="6" t="s">
        <v>44</v>
      </c>
      <c r="CR20" s="6" t="s">
        <v>41</v>
      </c>
      <c r="CS20" s="6" t="s">
        <v>49</v>
      </c>
      <c r="CT20" s="6" t="s">
        <v>30</v>
      </c>
      <c r="CU20" s="6" t="s">
        <v>46</v>
      </c>
      <c r="CV20" s="6" t="s">
        <v>54</v>
      </c>
      <c r="CW20" s="6" t="s">
        <v>57</v>
      </c>
      <c r="CX20" s="6" t="s">
        <v>254</v>
      </c>
      <c r="CY20" s="6" t="s">
        <v>67</v>
      </c>
      <c r="CZ20" s="6" t="s">
        <v>182</v>
      </c>
      <c r="DA20" s="6" t="s">
        <v>182</v>
      </c>
      <c r="DB20" s="6" t="s">
        <v>495</v>
      </c>
      <c r="DC20" s="6" t="s">
        <v>63</v>
      </c>
      <c r="DD20" s="6" t="s">
        <v>182</v>
      </c>
      <c r="DE20" s="6" t="s">
        <v>60</v>
      </c>
      <c r="DF20" s="6" t="s">
        <v>59</v>
      </c>
      <c r="DG20" s="6" t="s">
        <v>59</v>
      </c>
      <c r="DH20" s="6" t="s">
        <v>182</v>
      </c>
      <c r="DI20" s="6" t="s">
        <v>517</v>
      </c>
      <c r="DJ20" s="6" t="s">
        <v>187</v>
      </c>
      <c r="DK20" s="6" t="s">
        <v>518</v>
      </c>
      <c r="DL20" s="6" t="s">
        <v>518</v>
      </c>
      <c r="DM20" s="6" t="s">
        <v>71</v>
      </c>
      <c r="DN20" s="6" t="s">
        <v>76</v>
      </c>
      <c r="DO20" s="6" t="s">
        <v>75</v>
      </c>
      <c r="DP20" s="6" t="s">
        <v>188</v>
      </c>
      <c r="DQ20" s="6" t="s">
        <v>188</v>
      </c>
      <c r="DR20" s="6" t="s">
        <v>184</v>
      </c>
      <c r="DS20" s="6" t="s">
        <v>76</v>
      </c>
      <c r="DT20" s="6" t="s">
        <v>73</v>
      </c>
      <c r="DU20" s="6" t="s">
        <v>263</v>
      </c>
      <c r="DV20" s="6" t="s">
        <v>110</v>
      </c>
      <c r="DW20" s="6" t="s">
        <v>117</v>
      </c>
      <c r="DX20" s="6" t="s">
        <v>78</v>
      </c>
      <c r="DY20" s="6" t="s">
        <v>110</v>
      </c>
      <c r="DZ20" s="6" t="s">
        <v>120</v>
      </c>
      <c r="EA20" s="6" t="s">
        <v>108</v>
      </c>
      <c r="EB20" s="6" t="s">
        <v>260</v>
      </c>
      <c r="EC20" s="6" t="s">
        <v>521</v>
      </c>
      <c r="ED20" s="6" t="s">
        <v>498</v>
      </c>
      <c r="EE20" s="6" t="s">
        <v>496</v>
      </c>
      <c r="EF20" s="6" t="s">
        <v>260</v>
      </c>
      <c r="EG20" s="6" t="s">
        <v>78</v>
      </c>
      <c r="EH20" s="6" t="s">
        <v>117</v>
      </c>
      <c r="EI20" s="6" t="s">
        <v>84</v>
      </c>
      <c r="EJ20" s="6" t="s">
        <v>94</v>
      </c>
      <c r="EK20" s="6" t="s">
        <v>115</v>
      </c>
      <c r="EL20" s="6" t="s">
        <v>114</v>
      </c>
      <c r="EM20" s="6" t="s">
        <v>79</v>
      </c>
      <c r="EN20" s="6" t="s">
        <v>79</v>
      </c>
      <c r="EO20" s="6" t="s">
        <v>78</v>
      </c>
      <c r="EP20" s="6" t="s">
        <v>110</v>
      </c>
      <c r="EQ20" s="6" t="s">
        <v>80</v>
      </c>
      <c r="ER20" s="6" t="s">
        <v>118</v>
      </c>
      <c r="ES20" s="6" t="s">
        <v>93</v>
      </c>
      <c r="ET20" s="6" t="s">
        <v>85</v>
      </c>
      <c r="EU20" s="6" t="s">
        <v>90</v>
      </c>
      <c r="EV20" s="6" t="s">
        <v>85</v>
      </c>
      <c r="EW20" s="6" t="s">
        <v>191</v>
      </c>
      <c r="EX20" s="6" t="s">
        <v>92</v>
      </c>
      <c r="EY20" s="6" t="s">
        <v>121</v>
      </c>
      <c r="EZ20" s="6" t="s">
        <v>99</v>
      </c>
      <c r="FA20" s="6" t="s">
        <v>94</v>
      </c>
      <c r="FB20" s="6" t="s">
        <v>121</v>
      </c>
      <c r="FC20" s="6" t="s">
        <v>191</v>
      </c>
    </row>
    <row r="21" spans="1:159" ht="15.75" customHeight="1" x14ac:dyDescent="0.25">
      <c r="A21" s="6" t="s">
        <v>618</v>
      </c>
      <c r="B21" s="6" t="s">
        <v>39</v>
      </c>
      <c r="C21" s="6" t="s">
        <v>29</v>
      </c>
      <c r="D21" s="6" t="s">
        <v>29</v>
      </c>
      <c r="E21" s="6" t="s">
        <v>47</v>
      </c>
      <c r="F21" s="6" t="s">
        <v>539</v>
      </c>
      <c r="G21" s="6" t="s">
        <v>38</v>
      </c>
      <c r="H21" s="6" t="s">
        <v>38</v>
      </c>
      <c r="I21" s="6" t="s">
        <v>21</v>
      </c>
      <c r="J21" s="6" t="s">
        <v>36</v>
      </c>
      <c r="K21" s="6" t="s">
        <v>31</v>
      </c>
      <c r="L21" s="6" t="s">
        <v>23</v>
      </c>
      <c r="M21" s="6" t="s">
        <v>47</v>
      </c>
      <c r="N21" s="6" t="s">
        <v>17</v>
      </c>
      <c r="O21" s="6" t="s">
        <v>47</v>
      </c>
      <c r="P21" s="6" t="s">
        <v>23</v>
      </c>
      <c r="Q21" s="6" t="s">
        <v>30</v>
      </c>
      <c r="R21" s="6" t="s">
        <v>45</v>
      </c>
      <c r="S21" s="6" t="s">
        <v>48</v>
      </c>
      <c r="T21" s="6" t="s">
        <v>48</v>
      </c>
      <c r="U21" s="6" t="s">
        <v>30</v>
      </c>
      <c r="V21" s="6" t="s">
        <v>34</v>
      </c>
      <c r="W21" s="6" t="s">
        <v>36</v>
      </c>
      <c r="X21" s="6" t="s">
        <v>38</v>
      </c>
      <c r="Y21" s="6" t="s">
        <v>251</v>
      </c>
      <c r="Z21" s="6" t="s">
        <v>34</v>
      </c>
      <c r="AA21" s="6" t="s">
        <v>36</v>
      </c>
      <c r="AB21" s="6" t="s">
        <v>43</v>
      </c>
      <c r="AC21" s="6" t="s">
        <v>41</v>
      </c>
      <c r="AD21" s="6" t="s">
        <v>45</v>
      </c>
      <c r="AE21" s="6" t="s">
        <v>54</v>
      </c>
      <c r="AF21" s="6" t="s">
        <v>44</v>
      </c>
      <c r="AG21" s="6" t="s">
        <v>45</v>
      </c>
      <c r="AH21" s="6" t="s">
        <v>41</v>
      </c>
      <c r="AI21" s="6" t="s">
        <v>30</v>
      </c>
      <c r="AJ21" s="6" t="s">
        <v>37</v>
      </c>
      <c r="AK21" s="6" t="s">
        <v>46</v>
      </c>
      <c r="AL21" s="6" t="s">
        <v>251</v>
      </c>
      <c r="AM21" s="6" t="s">
        <v>48</v>
      </c>
      <c r="AN21" s="6" t="s">
        <v>252</v>
      </c>
      <c r="AO21" s="6" t="s">
        <v>58</v>
      </c>
      <c r="AP21" s="6" t="s">
        <v>179</v>
      </c>
      <c r="AQ21" s="6" t="s">
        <v>56</v>
      </c>
      <c r="AR21" s="6" t="s">
        <v>51</v>
      </c>
      <c r="AS21" s="6" t="s">
        <v>44</v>
      </c>
      <c r="AT21" s="6" t="s">
        <v>54</v>
      </c>
      <c r="AU21" s="6" t="s">
        <v>44</v>
      </c>
      <c r="AV21" s="6" t="s">
        <v>44</v>
      </c>
      <c r="AW21" s="6" t="s">
        <v>58</v>
      </c>
      <c r="AX21" s="6" t="s">
        <v>46</v>
      </c>
      <c r="AY21" s="6" t="s">
        <v>46</v>
      </c>
      <c r="AZ21" s="6" t="s">
        <v>51</v>
      </c>
      <c r="BA21" s="6" t="s">
        <v>50</v>
      </c>
      <c r="BB21" s="6" t="s">
        <v>55</v>
      </c>
      <c r="BC21" s="6" t="s">
        <v>55</v>
      </c>
      <c r="BD21" s="6" t="s">
        <v>255</v>
      </c>
      <c r="BE21" s="6" t="s">
        <v>53</v>
      </c>
      <c r="BF21" s="6" t="s">
        <v>178</v>
      </c>
      <c r="BG21" s="6" t="s">
        <v>51</v>
      </c>
      <c r="BH21" s="6" t="s">
        <v>58</v>
      </c>
      <c r="BI21" s="6" t="s">
        <v>49</v>
      </c>
      <c r="BJ21" s="6" t="s">
        <v>48</v>
      </c>
      <c r="BK21" s="6" t="s">
        <v>45</v>
      </c>
      <c r="BL21" s="6" t="s">
        <v>50</v>
      </c>
      <c r="BM21" s="6" t="s">
        <v>254</v>
      </c>
      <c r="BN21" s="6" t="s">
        <v>255</v>
      </c>
      <c r="BO21" s="6" t="s">
        <v>67</v>
      </c>
      <c r="BP21" s="6" t="s">
        <v>64</v>
      </c>
      <c r="BQ21" s="6" t="s">
        <v>254</v>
      </c>
      <c r="BR21" s="6" t="s">
        <v>57</v>
      </c>
      <c r="BS21" s="6" t="s">
        <v>254</v>
      </c>
      <c r="BT21" s="6" t="s">
        <v>56</v>
      </c>
      <c r="BU21" s="6" t="s">
        <v>59</v>
      </c>
      <c r="BV21" s="6" t="s">
        <v>56</v>
      </c>
      <c r="BW21" s="6" t="s">
        <v>254</v>
      </c>
      <c r="BX21" s="6" t="s">
        <v>178</v>
      </c>
      <c r="BY21" s="6" t="s">
        <v>181</v>
      </c>
      <c r="BZ21" s="6" t="s">
        <v>63</v>
      </c>
      <c r="CA21" s="6" t="s">
        <v>495</v>
      </c>
      <c r="CB21" s="6" t="s">
        <v>63</v>
      </c>
      <c r="CC21" s="6" t="s">
        <v>64</v>
      </c>
      <c r="CD21" s="6" t="s">
        <v>66</v>
      </c>
      <c r="CE21" s="6" t="s">
        <v>180</v>
      </c>
      <c r="CF21" s="6" t="s">
        <v>67</v>
      </c>
      <c r="CG21" s="6" t="s">
        <v>65</v>
      </c>
      <c r="CH21" s="6" t="s">
        <v>57</v>
      </c>
      <c r="CI21" s="6" t="s">
        <v>50</v>
      </c>
      <c r="CJ21" s="6" t="s">
        <v>66</v>
      </c>
      <c r="CK21" s="6" t="s">
        <v>181</v>
      </c>
      <c r="CL21" s="6" t="s">
        <v>256</v>
      </c>
      <c r="CM21" s="6" t="s">
        <v>184</v>
      </c>
      <c r="CN21" s="6" t="s">
        <v>69</v>
      </c>
      <c r="CO21" s="6" t="s">
        <v>63</v>
      </c>
      <c r="CP21" s="6" t="s">
        <v>182</v>
      </c>
      <c r="CQ21" s="6" t="s">
        <v>182</v>
      </c>
      <c r="CR21" s="6" t="s">
        <v>181</v>
      </c>
      <c r="CS21" s="6" t="s">
        <v>61</v>
      </c>
      <c r="CT21" s="6" t="s">
        <v>67</v>
      </c>
      <c r="CU21" s="6" t="s">
        <v>181</v>
      </c>
      <c r="CV21" s="6" t="s">
        <v>517</v>
      </c>
      <c r="CW21" s="6" t="s">
        <v>62</v>
      </c>
      <c r="CX21" s="6" t="s">
        <v>68</v>
      </c>
      <c r="CY21" s="6" t="s">
        <v>184</v>
      </c>
      <c r="CZ21" s="6" t="s">
        <v>76</v>
      </c>
      <c r="DA21" s="6" t="s">
        <v>188</v>
      </c>
      <c r="DB21" s="6" t="s">
        <v>519</v>
      </c>
      <c r="DC21" s="6" t="s">
        <v>189</v>
      </c>
      <c r="DD21" s="6" t="s">
        <v>520</v>
      </c>
      <c r="DE21" s="6" t="s">
        <v>518</v>
      </c>
      <c r="DF21" s="6" t="s">
        <v>71</v>
      </c>
      <c r="DG21" s="6" t="s">
        <v>75</v>
      </c>
      <c r="DH21" s="6" t="s">
        <v>521</v>
      </c>
      <c r="DI21" s="6" t="s">
        <v>521</v>
      </c>
      <c r="DJ21" s="6" t="s">
        <v>260</v>
      </c>
      <c r="DK21" s="6" t="s">
        <v>110</v>
      </c>
      <c r="DL21" s="6" t="s">
        <v>261</v>
      </c>
      <c r="DM21" s="6" t="s">
        <v>261</v>
      </c>
      <c r="DN21" s="6" t="s">
        <v>496</v>
      </c>
      <c r="DO21" s="6" t="s">
        <v>521</v>
      </c>
      <c r="DP21" s="6" t="s">
        <v>263</v>
      </c>
      <c r="DQ21" s="6" t="s">
        <v>108</v>
      </c>
      <c r="DR21" s="6" t="s">
        <v>263</v>
      </c>
      <c r="DS21" s="6" t="s">
        <v>78</v>
      </c>
      <c r="DT21" s="6" t="s">
        <v>109</v>
      </c>
      <c r="DU21" s="6" t="s">
        <v>118</v>
      </c>
      <c r="DV21" s="6" t="s">
        <v>115</v>
      </c>
      <c r="DW21" s="6" t="s">
        <v>91</v>
      </c>
      <c r="DX21" s="6" t="s">
        <v>117</v>
      </c>
      <c r="DY21" s="6" t="s">
        <v>262</v>
      </c>
      <c r="DZ21" s="6" t="s">
        <v>262</v>
      </c>
      <c r="EA21" s="6" t="s">
        <v>111</v>
      </c>
      <c r="EB21" s="6" t="s">
        <v>111</v>
      </c>
      <c r="EC21" s="6" t="s">
        <v>108</v>
      </c>
      <c r="ED21" s="6" t="s">
        <v>521</v>
      </c>
      <c r="EE21" s="6" t="s">
        <v>190</v>
      </c>
      <c r="EF21" s="6" t="s">
        <v>108</v>
      </c>
      <c r="EG21" s="6" t="s">
        <v>110</v>
      </c>
      <c r="EH21" s="6" t="s">
        <v>80</v>
      </c>
      <c r="EI21" s="6" t="s">
        <v>118</v>
      </c>
      <c r="EJ21" s="6" t="s">
        <v>109</v>
      </c>
      <c r="EK21" s="6" t="s">
        <v>263</v>
      </c>
      <c r="EL21" s="6" t="s">
        <v>77</v>
      </c>
      <c r="EM21" s="6" t="s">
        <v>521</v>
      </c>
      <c r="EN21" s="6" t="s">
        <v>190</v>
      </c>
      <c r="EO21" s="6" t="s">
        <v>263</v>
      </c>
      <c r="EP21" s="6" t="s">
        <v>496</v>
      </c>
      <c r="EQ21" s="6" t="s">
        <v>263</v>
      </c>
      <c r="ER21" s="6" t="s">
        <v>111</v>
      </c>
      <c r="ES21" s="6" t="s">
        <v>81</v>
      </c>
      <c r="ET21" s="6" t="s">
        <v>122</v>
      </c>
      <c r="EU21" s="6" t="s">
        <v>93</v>
      </c>
      <c r="EV21" s="6" t="s">
        <v>82</v>
      </c>
      <c r="EW21" s="6" t="s">
        <v>497</v>
      </c>
      <c r="EX21" s="6" t="s">
        <v>109</v>
      </c>
      <c r="EY21" s="6" t="s">
        <v>262</v>
      </c>
      <c r="EZ21" s="6" t="s">
        <v>78</v>
      </c>
      <c r="FA21" s="6" t="s">
        <v>80</v>
      </c>
      <c r="FB21" s="6" t="s">
        <v>117</v>
      </c>
      <c r="FC21" s="6" t="s">
        <v>109</v>
      </c>
    </row>
    <row r="22" spans="1:159" ht="15.75" customHeight="1" x14ac:dyDescent="0.25">
      <c r="A22" s="6" t="s">
        <v>619</v>
      </c>
      <c r="B22" s="6" t="s">
        <v>249</v>
      </c>
      <c r="C22" s="6" t="s">
        <v>613</v>
      </c>
      <c r="D22" s="6" t="s">
        <v>537</v>
      </c>
      <c r="E22" s="6" t="s">
        <v>538</v>
      </c>
      <c r="F22" s="6" t="s">
        <v>249</v>
      </c>
      <c r="G22" s="6" t="s">
        <v>18</v>
      </c>
      <c r="H22" s="6" t="s">
        <v>613</v>
      </c>
      <c r="I22" s="6" t="s">
        <v>246</v>
      </c>
      <c r="J22" s="6" t="s">
        <v>248</v>
      </c>
      <c r="K22" s="6" t="s">
        <v>19</v>
      </c>
      <c r="L22" s="6" t="s">
        <v>32</v>
      </c>
      <c r="M22" s="6" t="s">
        <v>23</v>
      </c>
      <c r="N22" s="6" t="s">
        <v>537</v>
      </c>
      <c r="O22" s="6" t="s">
        <v>16</v>
      </c>
      <c r="P22" s="6" t="s">
        <v>538</v>
      </c>
      <c r="Q22" s="6" t="s">
        <v>246</v>
      </c>
      <c r="R22" s="6" t="s">
        <v>32</v>
      </c>
      <c r="S22" s="6" t="s">
        <v>29</v>
      </c>
      <c r="T22" s="6" t="s">
        <v>19</v>
      </c>
      <c r="U22" s="6" t="s">
        <v>33</v>
      </c>
      <c r="V22" s="6" t="s">
        <v>24</v>
      </c>
      <c r="W22" s="6" t="s">
        <v>24</v>
      </c>
      <c r="X22" s="6" t="s">
        <v>33</v>
      </c>
      <c r="Y22" s="6" t="s">
        <v>19</v>
      </c>
      <c r="Z22" s="6" t="s">
        <v>248</v>
      </c>
      <c r="AA22" s="6" t="s">
        <v>16</v>
      </c>
      <c r="AB22" s="6" t="s">
        <v>16</v>
      </c>
      <c r="AC22" s="6" t="s">
        <v>604</v>
      </c>
      <c r="AD22" s="6" t="s">
        <v>609</v>
      </c>
      <c r="AE22" s="6" t="s">
        <v>33</v>
      </c>
      <c r="AF22" s="6" t="s">
        <v>19</v>
      </c>
      <c r="AG22" s="6" t="s">
        <v>28</v>
      </c>
      <c r="AH22" s="6" t="s">
        <v>24</v>
      </c>
      <c r="AI22" s="6" t="s">
        <v>249</v>
      </c>
      <c r="AJ22" s="6" t="s">
        <v>247</v>
      </c>
      <c r="AK22" s="6" t="s">
        <v>32</v>
      </c>
      <c r="AL22" s="6" t="s">
        <v>239</v>
      </c>
      <c r="AM22" s="6" t="s">
        <v>237</v>
      </c>
      <c r="AN22" s="6" t="s">
        <v>27</v>
      </c>
      <c r="AO22" s="6" t="s">
        <v>613</v>
      </c>
      <c r="AP22" s="6" t="s">
        <v>248</v>
      </c>
      <c r="AQ22" s="6" t="s">
        <v>24</v>
      </c>
      <c r="AR22" s="6" t="s">
        <v>35</v>
      </c>
      <c r="AS22" s="6" t="s">
        <v>24</v>
      </c>
      <c r="AT22" s="6" t="s">
        <v>249</v>
      </c>
      <c r="AU22" s="6" t="s">
        <v>22</v>
      </c>
      <c r="AV22" s="6" t="s">
        <v>35</v>
      </c>
      <c r="AW22" s="6" t="s">
        <v>244</v>
      </c>
      <c r="AX22" s="6" t="s">
        <v>33</v>
      </c>
      <c r="AY22" s="6" t="s">
        <v>614</v>
      </c>
      <c r="AZ22" s="6" t="s">
        <v>245</v>
      </c>
      <c r="BA22" s="6" t="s">
        <v>247</v>
      </c>
      <c r="BB22" s="6" t="s">
        <v>60</v>
      </c>
      <c r="BC22" s="6" t="s">
        <v>64</v>
      </c>
      <c r="BD22" s="6" t="s">
        <v>64</v>
      </c>
      <c r="BE22" s="6" t="s">
        <v>182</v>
      </c>
      <c r="BF22" s="6" t="s">
        <v>59</v>
      </c>
      <c r="BG22" s="6" t="s">
        <v>64</v>
      </c>
      <c r="BH22" s="6" t="s">
        <v>65</v>
      </c>
      <c r="BI22" s="6" t="s">
        <v>60</v>
      </c>
      <c r="BJ22" s="6" t="s">
        <v>55</v>
      </c>
      <c r="BK22" s="6" t="s">
        <v>254</v>
      </c>
      <c r="BL22" s="6" t="s">
        <v>178</v>
      </c>
      <c r="BM22" s="6" t="s">
        <v>59</v>
      </c>
      <c r="BN22" s="6" t="s">
        <v>182</v>
      </c>
      <c r="BO22" s="6" t="s">
        <v>256</v>
      </c>
      <c r="BP22" s="6" t="s">
        <v>70</v>
      </c>
      <c r="BQ22" s="6" t="s">
        <v>256</v>
      </c>
      <c r="BR22" s="6" t="s">
        <v>185</v>
      </c>
      <c r="BS22" s="6" t="s">
        <v>517</v>
      </c>
      <c r="BT22" s="6" t="s">
        <v>62</v>
      </c>
      <c r="BU22" s="6" t="s">
        <v>183</v>
      </c>
      <c r="BV22" s="6" t="s">
        <v>70</v>
      </c>
      <c r="BW22" s="6" t="s">
        <v>181</v>
      </c>
      <c r="BX22" s="6" t="s">
        <v>519</v>
      </c>
      <c r="BY22" s="6" t="s">
        <v>62</v>
      </c>
      <c r="BZ22" s="6" t="s">
        <v>72</v>
      </c>
      <c r="CA22" s="6" t="s">
        <v>259</v>
      </c>
      <c r="CB22" s="6" t="s">
        <v>518</v>
      </c>
      <c r="CC22" s="6" t="s">
        <v>498</v>
      </c>
      <c r="CD22" s="6" t="s">
        <v>258</v>
      </c>
      <c r="CE22" s="6" t="s">
        <v>258</v>
      </c>
      <c r="CF22" s="6" t="s">
        <v>188</v>
      </c>
      <c r="CG22" s="6" t="s">
        <v>70</v>
      </c>
      <c r="CH22" s="6" t="s">
        <v>61</v>
      </c>
      <c r="CI22" s="6" t="s">
        <v>519</v>
      </c>
      <c r="CJ22" s="6" t="s">
        <v>71</v>
      </c>
      <c r="CK22" s="6" t="s">
        <v>71</v>
      </c>
      <c r="CL22" s="6" t="s">
        <v>261</v>
      </c>
      <c r="CM22" s="6" t="s">
        <v>111</v>
      </c>
      <c r="CN22" s="6" t="s">
        <v>77</v>
      </c>
      <c r="CO22" s="6" t="s">
        <v>521</v>
      </c>
      <c r="CP22" s="6" t="s">
        <v>520</v>
      </c>
      <c r="CQ22" s="6" t="s">
        <v>73</v>
      </c>
      <c r="CR22" s="6" t="s">
        <v>261</v>
      </c>
      <c r="CS22" s="6" t="s">
        <v>521</v>
      </c>
      <c r="CT22" s="6" t="s">
        <v>520</v>
      </c>
      <c r="CU22" s="6" t="s">
        <v>72</v>
      </c>
      <c r="CV22" s="6" t="s">
        <v>190</v>
      </c>
      <c r="CW22" s="6" t="s">
        <v>110</v>
      </c>
      <c r="CX22" s="6" t="s">
        <v>261</v>
      </c>
      <c r="CY22" s="6" t="s">
        <v>82</v>
      </c>
      <c r="CZ22" s="6" t="s">
        <v>122</v>
      </c>
      <c r="DA22" s="6" t="s">
        <v>85</v>
      </c>
      <c r="DB22" s="6" t="s">
        <v>89</v>
      </c>
      <c r="DC22" s="6" t="s">
        <v>97</v>
      </c>
      <c r="DD22" s="6" t="s">
        <v>98</v>
      </c>
      <c r="DE22" s="6" t="s">
        <v>89</v>
      </c>
      <c r="DF22" s="6" t="s">
        <v>123</v>
      </c>
      <c r="DG22" s="6" t="s">
        <v>121</v>
      </c>
      <c r="DH22" s="6" t="s">
        <v>126</v>
      </c>
      <c r="DI22" s="6" t="s">
        <v>138</v>
      </c>
      <c r="DJ22" s="6" t="s">
        <v>378</v>
      </c>
      <c r="DK22" s="6" t="s">
        <v>540</v>
      </c>
      <c r="DL22" s="6" t="s">
        <v>501</v>
      </c>
      <c r="DM22" s="6" t="s">
        <v>501</v>
      </c>
      <c r="DN22" s="6" t="s">
        <v>194</v>
      </c>
      <c r="DO22" s="6" t="s">
        <v>194</v>
      </c>
      <c r="DP22" s="6" t="s">
        <v>135</v>
      </c>
      <c r="DQ22" s="6" t="s">
        <v>523</v>
      </c>
      <c r="DR22" s="6" t="s">
        <v>378</v>
      </c>
      <c r="DS22" s="6" t="s">
        <v>523</v>
      </c>
      <c r="DT22" s="6" t="s">
        <v>140</v>
      </c>
      <c r="DU22" s="6" t="s">
        <v>383</v>
      </c>
      <c r="DV22" s="6" t="s">
        <v>620</v>
      </c>
      <c r="DW22" s="6" t="s">
        <v>389</v>
      </c>
      <c r="DX22" s="6" t="s">
        <v>159</v>
      </c>
      <c r="DY22" s="6" t="s">
        <v>151</v>
      </c>
      <c r="DZ22" s="6" t="s">
        <v>383</v>
      </c>
      <c r="EA22" s="6" t="s">
        <v>266</v>
      </c>
      <c r="EB22" s="6" t="s">
        <v>195</v>
      </c>
      <c r="EC22" s="6" t="s">
        <v>196</v>
      </c>
      <c r="ED22" s="6" t="s">
        <v>140</v>
      </c>
      <c r="EE22" s="6" t="s">
        <v>269</v>
      </c>
      <c r="EF22" s="6" t="s">
        <v>269</v>
      </c>
      <c r="EG22" s="6" t="s">
        <v>173</v>
      </c>
      <c r="EH22" s="6" t="s">
        <v>385</v>
      </c>
      <c r="EI22" s="6" t="s">
        <v>171</v>
      </c>
      <c r="EJ22" s="6" t="s">
        <v>171</v>
      </c>
      <c r="EK22" s="6" t="s">
        <v>161</v>
      </c>
      <c r="EL22" s="6" t="s">
        <v>508</v>
      </c>
      <c r="EM22" s="6" t="s">
        <v>202</v>
      </c>
      <c r="EN22" s="6" t="s">
        <v>545</v>
      </c>
      <c r="EO22" s="6" t="s">
        <v>525</v>
      </c>
      <c r="EP22" s="6" t="s">
        <v>160</v>
      </c>
      <c r="EQ22" s="6" t="s">
        <v>270</v>
      </c>
      <c r="ER22" s="6" t="s">
        <v>508</v>
      </c>
      <c r="ES22" s="6" t="s">
        <v>167</v>
      </c>
      <c r="ET22" s="6" t="s">
        <v>205</v>
      </c>
      <c r="EU22" s="6" t="s">
        <v>277</v>
      </c>
      <c r="EV22" s="6" t="s">
        <v>219</v>
      </c>
      <c r="EW22" s="6" t="s">
        <v>514</v>
      </c>
      <c r="EX22" s="6" t="s">
        <v>514</v>
      </c>
      <c r="EY22" s="6" t="s">
        <v>514</v>
      </c>
      <c r="EZ22" s="6" t="s">
        <v>532</v>
      </c>
      <c r="FA22" s="6" t="s">
        <v>273</v>
      </c>
      <c r="FB22" s="6" t="s">
        <v>621</v>
      </c>
      <c r="FC22" s="6" t="s">
        <v>161</v>
      </c>
    </row>
    <row r="23" spans="1:159" ht="12.5" x14ac:dyDescent="0.25">
      <c r="A23" s="6" t="s">
        <v>622</v>
      </c>
      <c r="B23" s="6" t="s">
        <v>71</v>
      </c>
      <c r="C23" s="6" t="s">
        <v>185</v>
      </c>
      <c r="D23" s="6" t="s">
        <v>498</v>
      </c>
      <c r="E23" s="6" t="s">
        <v>114</v>
      </c>
      <c r="F23" s="6" t="s">
        <v>83</v>
      </c>
      <c r="G23" s="6" t="s">
        <v>85</v>
      </c>
      <c r="H23" s="6" t="s">
        <v>94</v>
      </c>
      <c r="I23" s="6" t="s">
        <v>122</v>
      </c>
      <c r="J23" s="6" t="s">
        <v>78</v>
      </c>
      <c r="K23" s="6" t="s">
        <v>190</v>
      </c>
      <c r="L23" s="6" t="s">
        <v>78</v>
      </c>
      <c r="M23" s="6" t="s">
        <v>110</v>
      </c>
      <c r="N23" s="6" t="s">
        <v>74</v>
      </c>
      <c r="O23" s="6" t="s">
        <v>518</v>
      </c>
      <c r="P23" s="6" t="s">
        <v>111</v>
      </c>
      <c r="Q23" s="6" t="s">
        <v>83</v>
      </c>
      <c r="R23" s="6" t="s">
        <v>86</v>
      </c>
      <c r="S23" s="6" t="s">
        <v>126</v>
      </c>
      <c r="T23" s="6" t="s">
        <v>128</v>
      </c>
      <c r="U23" s="6" t="s">
        <v>90</v>
      </c>
      <c r="V23" s="6" t="s">
        <v>115</v>
      </c>
      <c r="W23" s="6" t="s">
        <v>115</v>
      </c>
      <c r="X23" s="6" t="s">
        <v>83</v>
      </c>
      <c r="Y23" s="6" t="s">
        <v>93</v>
      </c>
      <c r="Z23" s="6" t="s">
        <v>120</v>
      </c>
      <c r="AA23" s="6" t="s">
        <v>110</v>
      </c>
      <c r="AB23" s="6" t="s">
        <v>82</v>
      </c>
      <c r="AC23" s="6" t="s">
        <v>83</v>
      </c>
      <c r="AD23" s="6" t="s">
        <v>98</v>
      </c>
      <c r="AE23" s="6" t="s">
        <v>129</v>
      </c>
      <c r="AF23" s="6" t="s">
        <v>87</v>
      </c>
      <c r="AG23" s="6" t="s">
        <v>90</v>
      </c>
      <c r="AH23" s="6" t="s">
        <v>83</v>
      </c>
      <c r="AI23" s="6" t="s">
        <v>122</v>
      </c>
      <c r="AJ23" s="6" t="s">
        <v>122</v>
      </c>
      <c r="AK23" s="6" t="s">
        <v>80</v>
      </c>
      <c r="AL23" s="6" t="s">
        <v>496</v>
      </c>
      <c r="AM23" s="6" t="s">
        <v>521</v>
      </c>
      <c r="AN23" s="6" t="s">
        <v>79</v>
      </c>
      <c r="AO23" s="6" t="s">
        <v>118</v>
      </c>
      <c r="AP23" s="6" t="s">
        <v>125</v>
      </c>
      <c r="AQ23" s="6" t="s">
        <v>106</v>
      </c>
      <c r="AR23" s="6" t="s">
        <v>101</v>
      </c>
      <c r="AS23" s="6" t="s">
        <v>100</v>
      </c>
      <c r="AT23" s="6" t="s">
        <v>83</v>
      </c>
      <c r="AU23" s="6" t="s">
        <v>84</v>
      </c>
      <c r="AV23" s="6" t="s">
        <v>112</v>
      </c>
      <c r="AW23" s="6" t="s">
        <v>112</v>
      </c>
      <c r="AX23" s="6" t="s">
        <v>110</v>
      </c>
      <c r="AY23" s="6" t="s">
        <v>77</v>
      </c>
      <c r="AZ23" s="6" t="s">
        <v>113</v>
      </c>
      <c r="BA23" s="6" t="s">
        <v>85</v>
      </c>
      <c r="BB23" s="6" t="s">
        <v>95</v>
      </c>
      <c r="BC23" s="6" t="s">
        <v>103</v>
      </c>
      <c r="BD23" s="6" t="s">
        <v>193</v>
      </c>
      <c r="BE23" s="6" t="s">
        <v>97</v>
      </c>
      <c r="BF23" s="6" t="s">
        <v>92</v>
      </c>
      <c r="BG23" s="6" t="s">
        <v>125</v>
      </c>
      <c r="BH23" s="6" t="s">
        <v>92</v>
      </c>
      <c r="BI23" s="6" t="s">
        <v>116</v>
      </c>
      <c r="BJ23" s="6" t="s">
        <v>94</v>
      </c>
      <c r="BK23" s="6" t="s">
        <v>93</v>
      </c>
      <c r="BL23" s="6" t="s">
        <v>89</v>
      </c>
      <c r="BM23" s="6" t="s">
        <v>129</v>
      </c>
      <c r="BN23" s="6" t="s">
        <v>192</v>
      </c>
      <c r="BO23" s="6" t="s">
        <v>376</v>
      </c>
      <c r="BP23" s="6" t="s">
        <v>527</v>
      </c>
      <c r="BQ23" s="6" t="s">
        <v>128</v>
      </c>
      <c r="BR23" s="6" t="s">
        <v>105</v>
      </c>
      <c r="BS23" s="6" t="s">
        <v>95</v>
      </c>
      <c r="BT23" s="6" t="s">
        <v>95</v>
      </c>
      <c r="BU23" s="6" t="s">
        <v>97</v>
      </c>
      <c r="BV23" s="6" t="s">
        <v>99</v>
      </c>
      <c r="BW23" s="6" t="s">
        <v>89</v>
      </c>
      <c r="BX23" s="6" t="s">
        <v>102</v>
      </c>
      <c r="BY23" s="6" t="s">
        <v>527</v>
      </c>
      <c r="BZ23" s="6" t="s">
        <v>137</v>
      </c>
      <c r="CA23" s="6" t="s">
        <v>499</v>
      </c>
      <c r="CB23" s="6" t="s">
        <v>135</v>
      </c>
      <c r="CC23" s="6" t="s">
        <v>377</v>
      </c>
      <c r="CD23" s="6" t="s">
        <v>606</v>
      </c>
      <c r="CE23" s="6" t="s">
        <v>128</v>
      </c>
      <c r="CF23" s="6" t="s">
        <v>192</v>
      </c>
      <c r="CG23" s="6" t="s">
        <v>128</v>
      </c>
      <c r="CH23" s="6" t="s">
        <v>116</v>
      </c>
      <c r="CI23" s="6" t="s">
        <v>125</v>
      </c>
      <c r="CJ23" s="6" t="s">
        <v>606</v>
      </c>
      <c r="CK23" s="6" t="s">
        <v>135</v>
      </c>
      <c r="CL23" s="6" t="s">
        <v>194</v>
      </c>
      <c r="CM23" s="6" t="s">
        <v>144</v>
      </c>
      <c r="CN23" s="6" t="s">
        <v>500</v>
      </c>
      <c r="CO23" s="6" t="s">
        <v>194</v>
      </c>
      <c r="CP23" s="6" t="s">
        <v>378</v>
      </c>
      <c r="CQ23" s="6" t="s">
        <v>135</v>
      </c>
      <c r="CR23" s="6" t="s">
        <v>132</v>
      </c>
      <c r="CS23" s="6" t="s">
        <v>132</v>
      </c>
      <c r="CT23" s="6" t="s">
        <v>128</v>
      </c>
      <c r="CU23" s="6" t="s">
        <v>522</v>
      </c>
      <c r="CV23" s="6" t="s">
        <v>139</v>
      </c>
      <c r="CW23" s="6" t="s">
        <v>142</v>
      </c>
      <c r="CX23" s="6" t="s">
        <v>144</v>
      </c>
      <c r="CY23" s="6" t="s">
        <v>142</v>
      </c>
      <c r="CZ23" s="6" t="s">
        <v>155</v>
      </c>
      <c r="DA23" s="6" t="s">
        <v>383</v>
      </c>
      <c r="DB23" s="6" t="s">
        <v>151</v>
      </c>
      <c r="DC23" s="6" t="s">
        <v>151</v>
      </c>
      <c r="DD23" s="6" t="s">
        <v>157</v>
      </c>
      <c r="DE23" s="6" t="s">
        <v>266</v>
      </c>
      <c r="DF23" s="6" t="s">
        <v>150</v>
      </c>
      <c r="DG23" s="6" t="s">
        <v>196</v>
      </c>
      <c r="DH23" s="6" t="s">
        <v>159</v>
      </c>
      <c r="DI23" s="6" t="s">
        <v>505</v>
      </c>
      <c r="DJ23" s="6" t="s">
        <v>162</v>
      </c>
      <c r="DK23" s="6" t="s">
        <v>171</v>
      </c>
      <c r="DL23" s="6" t="s">
        <v>171</v>
      </c>
      <c r="DM23" s="6" t="s">
        <v>172</v>
      </c>
      <c r="DN23" s="6" t="s">
        <v>386</v>
      </c>
      <c r="DO23" s="6" t="s">
        <v>385</v>
      </c>
      <c r="DP23" s="6" t="s">
        <v>153</v>
      </c>
      <c r="DQ23" s="6" t="s">
        <v>163</v>
      </c>
      <c r="DR23" s="6" t="s">
        <v>267</v>
      </c>
      <c r="DS23" s="6" t="s">
        <v>164</v>
      </c>
      <c r="DT23" s="6" t="s">
        <v>161</v>
      </c>
      <c r="DU23" s="6" t="s">
        <v>390</v>
      </c>
      <c r="DV23" s="6" t="s">
        <v>509</v>
      </c>
      <c r="DW23" s="6" t="s">
        <v>281</v>
      </c>
      <c r="DX23" s="6" t="s">
        <v>394</v>
      </c>
      <c r="DY23" s="6" t="s">
        <v>271</v>
      </c>
      <c r="DZ23" s="6" t="s">
        <v>529</v>
      </c>
      <c r="EA23" s="6" t="s">
        <v>161</v>
      </c>
      <c r="EB23" s="6" t="s">
        <v>162</v>
      </c>
      <c r="EC23" s="6" t="s">
        <v>163</v>
      </c>
      <c r="ED23" s="6" t="s">
        <v>154</v>
      </c>
      <c r="EE23" s="6" t="s">
        <v>385</v>
      </c>
      <c r="EF23" s="6" t="s">
        <v>162</v>
      </c>
      <c r="EG23" s="6" t="s">
        <v>272</v>
      </c>
      <c r="EH23" s="6" t="s">
        <v>207</v>
      </c>
      <c r="EI23" s="6" t="s">
        <v>214</v>
      </c>
      <c r="EJ23" s="6" t="s">
        <v>220</v>
      </c>
      <c r="EK23" s="6" t="s">
        <v>621</v>
      </c>
      <c r="EL23" s="6" t="s">
        <v>217</v>
      </c>
      <c r="EM23" s="6" t="s">
        <v>272</v>
      </c>
      <c r="EN23" s="6" t="s">
        <v>273</v>
      </c>
      <c r="EO23" s="6" t="s">
        <v>202</v>
      </c>
      <c r="EP23" s="6" t="s">
        <v>529</v>
      </c>
      <c r="EQ23" s="6" t="s">
        <v>391</v>
      </c>
      <c r="ER23" s="6" t="s">
        <v>395</v>
      </c>
      <c r="ES23" s="6" t="s">
        <v>507</v>
      </c>
      <c r="ET23" s="6" t="s">
        <v>598</v>
      </c>
      <c r="EU23" s="6" t="s">
        <v>232</v>
      </c>
      <c r="EV23" s="6" t="s">
        <v>598</v>
      </c>
      <c r="EW23" s="6" t="s">
        <v>224</v>
      </c>
      <c r="EX23" s="6" t="s">
        <v>214</v>
      </c>
      <c r="EY23" s="6" t="s">
        <v>279</v>
      </c>
      <c r="EZ23" s="6" t="s">
        <v>215</v>
      </c>
      <c r="FA23" s="6" t="s">
        <v>278</v>
      </c>
      <c r="FB23" s="6" t="s">
        <v>217</v>
      </c>
      <c r="FC23" s="6" t="s">
        <v>393</v>
      </c>
    </row>
    <row r="24" spans="1:159" ht="12.5" x14ac:dyDescent="0.25">
      <c r="A24" s="6" t="s">
        <v>623</v>
      </c>
      <c r="B24" s="6" t="s">
        <v>85</v>
      </c>
      <c r="C24" s="6" t="s">
        <v>84</v>
      </c>
      <c r="D24" s="6" t="s">
        <v>191</v>
      </c>
      <c r="E24" s="6" t="s">
        <v>106</v>
      </c>
      <c r="F24" s="6" t="s">
        <v>527</v>
      </c>
      <c r="G24" s="6" t="s">
        <v>195</v>
      </c>
      <c r="H24" s="6" t="s">
        <v>499</v>
      </c>
      <c r="I24" s="6" t="s">
        <v>378</v>
      </c>
      <c r="J24" s="6" t="s">
        <v>128</v>
      </c>
      <c r="K24" s="6" t="s">
        <v>126</v>
      </c>
      <c r="L24" s="6" t="s">
        <v>138</v>
      </c>
      <c r="M24" s="6" t="s">
        <v>130</v>
      </c>
      <c r="N24" s="6" t="s">
        <v>126</v>
      </c>
      <c r="O24" s="6" t="s">
        <v>90</v>
      </c>
      <c r="P24" s="6" t="s">
        <v>102</v>
      </c>
      <c r="Q24" s="6" t="s">
        <v>133</v>
      </c>
      <c r="R24" s="6" t="s">
        <v>149</v>
      </c>
      <c r="S24" s="6" t="s">
        <v>266</v>
      </c>
      <c r="T24" s="6" t="s">
        <v>265</v>
      </c>
      <c r="U24" s="6" t="s">
        <v>265</v>
      </c>
      <c r="V24" s="6" t="s">
        <v>500</v>
      </c>
      <c r="W24" s="6" t="s">
        <v>379</v>
      </c>
      <c r="X24" s="6" t="s">
        <v>381</v>
      </c>
      <c r="Y24" s="6" t="s">
        <v>194</v>
      </c>
      <c r="Z24" s="6" t="s">
        <v>381</v>
      </c>
      <c r="AA24" s="6" t="s">
        <v>133</v>
      </c>
      <c r="AB24" s="6" t="s">
        <v>379</v>
      </c>
      <c r="AC24" s="6" t="s">
        <v>139</v>
      </c>
      <c r="AD24" s="6" t="s">
        <v>265</v>
      </c>
      <c r="AE24" s="6" t="s">
        <v>154</v>
      </c>
      <c r="AF24" s="6" t="s">
        <v>620</v>
      </c>
      <c r="AG24" s="6" t="s">
        <v>157</v>
      </c>
      <c r="AH24" s="6" t="s">
        <v>144</v>
      </c>
      <c r="AI24" s="6" t="s">
        <v>145</v>
      </c>
      <c r="AJ24" s="6" t="s">
        <v>144</v>
      </c>
      <c r="AK24" s="6" t="s">
        <v>524</v>
      </c>
      <c r="AL24" s="6" t="s">
        <v>524</v>
      </c>
      <c r="AM24" s="6" t="s">
        <v>147</v>
      </c>
      <c r="AN24" s="6" t="s">
        <v>143</v>
      </c>
      <c r="AO24" s="6" t="s">
        <v>140</v>
      </c>
      <c r="AP24" s="6" t="s">
        <v>155</v>
      </c>
      <c r="AQ24" s="6" t="s">
        <v>505</v>
      </c>
      <c r="AR24" s="6" t="s">
        <v>384</v>
      </c>
      <c r="AS24" s="6" t="s">
        <v>384</v>
      </c>
      <c r="AT24" s="6" t="s">
        <v>156</v>
      </c>
      <c r="AU24" s="6" t="s">
        <v>156</v>
      </c>
      <c r="AV24" s="6" t="s">
        <v>502</v>
      </c>
      <c r="AW24" s="6" t="s">
        <v>155</v>
      </c>
      <c r="AX24" s="6" t="s">
        <v>265</v>
      </c>
      <c r="AY24" s="6" t="s">
        <v>143</v>
      </c>
      <c r="AZ24" s="6" t="s">
        <v>158</v>
      </c>
      <c r="BA24" s="6" t="s">
        <v>166</v>
      </c>
      <c r="BB24" s="6" t="s">
        <v>387</v>
      </c>
      <c r="BC24" s="6" t="s">
        <v>173</v>
      </c>
      <c r="BD24" s="6" t="s">
        <v>530</v>
      </c>
      <c r="BE24" s="6" t="s">
        <v>200</v>
      </c>
      <c r="BF24" s="6" t="s">
        <v>154</v>
      </c>
      <c r="BG24" s="6" t="s">
        <v>506</v>
      </c>
      <c r="BH24" s="6" t="s">
        <v>388</v>
      </c>
      <c r="BI24" s="6" t="s">
        <v>164</v>
      </c>
      <c r="BJ24" s="6" t="s">
        <v>164</v>
      </c>
      <c r="BK24" s="6" t="s">
        <v>165</v>
      </c>
      <c r="BL24" s="6" t="s">
        <v>384</v>
      </c>
      <c r="BM24" s="6" t="s">
        <v>385</v>
      </c>
      <c r="BN24" s="6" t="s">
        <v>168</v>
      </c>
      <c r="BO24" s="6" t="s">
        <v>217</v>
      </c>
      <c r="BP24" s="6" t="s">
        <v>280</v>
      </c>
      <c r="BQ24" s="6" t="s">
        <v>203</v>
      </c>
      <c r="BR24" s="6" t="s">
        <v>531</v>
      </c>
      <c r="BS24" s="6" t="s">
        <v>530</v>
      </c>
      <c r="BT24" s="6" t="s">
        <v>202</v>
      </c>
      <c r="BU24" s="6" t="s">
        <v>167</v>
      </c>
      <c r="BV24" s="6" t="s">
        <v>173</v>
      </c>
      <c r="BW24" s="6" t="s">
        <v>385</v>
      </c>
      <c r="BX24" s="6" t="s">
        <v>392</v>
      </c>
      <c r="BY24" s="6" t="s">
        <v>205</v>
      </c>
      <c r="BZ24" s="6" t="s">
        <v>206</v>
      </c>
      <c r="CA24" s="6" t="s">
        <v>225</v>
      </c>
      <c r="CB24" s="6" t="s">
        <v>223</v>
      </c>
      <c r="CC24" s="6" t="s">
        <v>624</v>
      </c>
      <c r="CD24" s="6" t="s">
        <v>280</v>
      </c>
      <c r="CE24" s="6" t="s">
        <v>272</v>
      </c>
      <c r="CF24" s="6" t="s">
        <v>273</v>
      </c>
      <c r="CG24" s="6" t="s">
        <v>167</v>
      </c>
      <c r="CH24" s="6" t="s">
        <v>271</v>
      </c>
      <c r="CI24" s="6" t="s">
        <v>169</v>
      </c>
      <c r="CJ24" s="6" t="s">
        <v>272</v>
      </c>
      <c r="CK24" s="6" t="s">
        <v>273</v>
      </c>
      <c r="CL24" s="6" t="s">
        <v>221</v>
      </c>
      <c r="CM24" s="6" t="s">
        <v>286</v>
      </c>
      <c r="CN24" s="6" t="s">
        <v>232</v>
      </c>
      <c r="CO24" s="6" t="s">
        <v>222</v>
      </c>
      <c r="CP24" s="6" t="s">
        <v>206</v>
      </c>
      <c r="CQ24" s="6" t="s">
        <v>219</v>
      </c>
      <c r="CR24" s="6" t="s">
        <v>220</v>
      </c>
      <c r="CS24" s="6" t="s">
        <v>278</v>
      </c>
      <c r="CT24" s="6" t="s">
        <v>278</v>
      </c>
      <c r="CU24" s="6" t="s">
        <v>276</v>
      </c>
      <c r="CV24" s="6" t="s">
        <v>229</v>
      </c>
      <c r="CW24" s="6" t="s">
        <v>210</v>
      </c>
      <c r="CX24" s="6" t="s">
        <v>228</v>
      </c>
      <c r="CY24" s="6" t="s">
        <v>233</v>
      </c>
      <c r="CZ24" s="6" t="s">
        <v>294</v>
      </c>
      <c r="DA24" s="6" t="s">
        <v>441</v>
      </c>
      <c r="DB24" s="6" t="s">
        <v>441</v>
      </c>
      <c r="DC24" s="6" t="s">
        <v>399</v>
      </c>
      <c r="DD24" s="6" t="s">
        <v>291</v>
      </c>
      <c r="DE24" s="6" t="s">
        <v>294</v>
      </c>
      <c r="DF24" s="6" t="s">
        <v>551</v>
      </c>
      <c r="DG24" s="6" t="s">
        <v>284</v>
      </c>
      <c r="DH24" s="6" t="s">
        <v>440</v>
      </c>
      <c r="DI24" s="6" t="s">
        <v>402</v>
      </c>
      <c r="DJ24" s="6" t="s">
        <v>322</v>
      </c>
      <c r="DK24" s="6" t="s">
        <v>323</v>
      </c>
      <c r="DL24" s="6" t="s">
        <v>310</v>
      </c>
      <c r="DM24" s="6" t="s">
        <v>625</v>
      </c>
      <c r="DN24" s="6" t="s">
        <v>403</v>
      </c>
      <c r="DO24" s="6" t="s">
        <v>554</v>
      </c>
      <c r="DP24" s="6" t="s">
        <v>304</v>
      </c>
      <c r="DQ24" s="6" t="s">
        <v>299</v>
      </c>
      <c r="DR24" s="6" t="s">
        <v>554</v>
      </c>
      <c r="DS24" s="6" t="s">
        <v>626</v>
      </c>
      <c r="DT24" s="6" t="s">
        <v>627</v>
      </c>
      <c r="DU24" s="6" t="s">
        <v>456</v>
      </c>
      <c r="DV24" s="6" t="s">
        <v>419</v>
      </c>
      <c r="DW24" s="6" t="s">
        <v>488</v>
      </c>
      <c r="DX24" s="6" t="s">
        <v>410</v>
      </c>
      <c r="DY24" s="6" t="s">
        <v>422</v>
      </c>
      <c r="DZ24" s="6" t="s">
        <v>306</v>
      </c>
      <c r="EA24" s="6" t="s">
        <v>416</v>
      </c>
      <c r="EB24" s="6" t="s">
        <v>305</v>
      </c>
      <c r="EC24" s="6" t="s">
        <v>448</v>
      </c>
      <c r="ED24" s="6" t="s">
        <v>448</v>
      </c>
      <c r="EE24" s="6" t="s">
        <v>301</v>
      </c>
      <c r="EF24" s="6" t="s">
        <v>562</v>
      </c>
      <c r="EG24" s="6" t="s">
        <v>628</v>
      </c>
      <c r="EH24" s="6" t="s">
        <v>408</v>
      </c>
      <c r="EI24" s="6" t="s">
        <v>331</v>
      </c>
      <c r="EJ24" s="6" t="s">
        <v>473</v>
      </c>
      <c r="EK24" s="6" t="s">
        <v>485</v>
      </c>
      <c r="EL24" s="6" t="s">
        <v>409</v>
      </c>
      <c r="EM24" s="6" t="s">
        <v>460</v>
      </c>
      <c r="EN24" s="6" t="s">
        <v>459</v>
      </c>
      <c r="EO24" s="6" t="s">
        <v>451</v>
      </c>
      <c r="EP24" s="6" t="s">
        <v>316</v>
      </c>
      <c r="EQ24" s="6" t="s">
        <v>451</v>
      </c>
      <c r="ER24" s="6" t="s">
        <v>629</v>
      </c>
      <c r="ES24" s="6" t="s">
        <v>332</v>
      </c>
      <c r="ET24" s="6" t="s">
        <v>630</v>
      </c>
      <c r="EU24" s="6" t="s">
        <v>568</v>
      </c>
      <c r="EV24" s="6" t="s">
        <v>566</v>
      </c>
      <c r="EW24" s="6" t="s">
        <v>631</v>
      </c>
      <c r="EX24" s="6" t="s">
        <v>485</v>
      </c>
      <c r="EY24" s="6" t="s">
        <v>328</v>
      </c>
      <c r="EZ24" s="6" t="s">
        <v>462</v>
      </c>
      <c r="FA24" s="6" t="s">
        <v>565</v>
      </c>
      <c r="FB24" s="6" t="s">
        <v>632</v>
      </c>
      <c r="FC24" s="6" t="s">
        <v>408</v>
      </c>
    </row>
    <row r="25" spans="1:159" ht="12.5" x14ac:dyDescent="0.25">
      <c r="A25" s="6" t="s">
        <v>633</v>
      </c>
      <c r="B25" s="6" t="s">
        <v>634</v>
      </c>
      <c r="C25" s="6" t="s">
        <v>635</v>
      </c>
      <c r="D25" s="6" t="s">
        <v>636</v>
      </c>
      <c r="E25" s="6" t="s">
        <v>637</v>
      </c>
      <c r="F25" s="6" t="s">
        <v>638</v>
      </c>
      <c r="G25" s="6" t="s">
        <v>639</v>
      </c>
      <c r="H25" s="6" t="s">
        <v>640</v>
      </c>
      <c r="I25" s="6" t="s">
        <v>236</v>
      </c>
      <c r="J25" s="6" t="s">
        <v>639</v>
      </c>
      <c r="K25" s="6" t="s">
        <v>641</v>
      </c>
      <c r="L25" s="6" t="s">
        <v>608</v>
      </c>
      <c r="M25" s="6" t="s">
        <v>608</v>
      </c>
      <c r="N25" s="6" t="s">
        <v>642</v>
      </c>
      <c r="O25" s="6" t="s">
        <v>643</v>
      </c>
      <c r="P25" s="6" t="s">
        <v>641</v>
      </c>
      <c r="Q25" s="6" t="s">
        <v>644</v>
      </c>
      <c r="R25" s="6" t="s">
        <v>237</v>
      </c>
      <c r="S25" s="6" t="s">
        <v>16</v>
      </c>
      <c r="T25" s="6" t="s">
        <v>538</v>
      </c>
      <c r="U25" s="6" t="s">
        <v>27</v>
      </c>
      <c r="V25" s="6" t="s">
        <v>27</v>
      </c>
      <c r="W25" s="6" t="s">
        <v>239</v>
      </c>
      <c r="X25" s="6" t="s">
        <v>612</v>
      </c>
      <c r="Y25" s="6" t="s">
        <v>612</v>
      </c>
      <c r="Z25" s="6" t="s">
        <v>236</v>
      </c>
      <c r="AA25" s="6" t="s">
        <v>534</v>
      </c>
      <c r="AB25" s="6" t="s">
        <v>235</v>
      </c>
      <c r="AC25" s="6" t="s">
        <v>640</v>
      </c>
      <c r="AD25" s="6" t="s">
        <v>242</v>
      </c>
      <c r="AE25" s="6" t="s">
        <v>27</v>
      </c>
      <c r="AF25" s="6" t="s">
        <v>613</v>
      </c>
      <c r="AG25" s="6" t="s">
        <v>27</v>
      </c>
      <c r="AH25" s="6" t="s">
        <v>175</v>
      </c>
      <c r="AI25" s="6" t="s">
        <v>242</v>
      </c>
      <c r="AJ25" s="6" t="s">
        <v>243</v>
      </c>
      <c r="AK25" s="6" t="s">
        <v>243</v>
      </c>
      <c r="AL25" s="6" t="s">
        <v>236</v>
      </c>
      <c r="AM25" s="6" t="s">
        <v>608</v>
      </c>
      <c r="AN25" s="6" t="s">
        <v>614</v>
      </c>
      <c r="AO25" s="6" t="s">
        <v>176</v>
      </c>
      <c r="AP25" s="6" t="s">
        <v>244</v>
      </c>
      <c r="AQ25" s="6" t="s">
        <v>19</v>
      </c>
      <c r="AR25" s="6" t="s">
        <v>19</v>
      </c>
      <c r="AS25" s="6" t="s">
        <v>28</v>
      </c>
      <c r="AT25" s="6" t="s">
        <v>538</v>
      </c>
      <c r="AU25" s="6" t="s">
        <v>16</v>
      </c>
      <c r="AV25" s="6" t="s">
        <v>176</v>
      </c>
      <c r="AW25" s="6" t="s">
        <v>604</v>
      </c>
      <c r="AX25" s="6" t="s">
        <v>242</v>
      </c>
      <c r="AY25" s="6" t="s">
        <v>175</v>
      </c>
      <c r="AZ25" s="6" t="s">
        <v>538</v>
      </c>
      <c r="BA25" s="6" t="s">
        <v>248</v>
      </c>
      <c r="BB25" s="6" t="s">
        <v>25</v>
      </c>
      <c r="BC25" s="6" t="s">
        <v>31</v>
      </c>
      <c r="BD25" s="6" t="s">
        <v>31</v>
      </c>
      <c r="BE25" s="6" t="s">
        <v>17</v>
      </c>
      <c r="BF25" s="6" t="s">
        <v>29</v>
      </c>
      <c r="BG25" s="6" t="s">
        <v>39</v>
      </c>
      <c r="BH25" s="6" t="s">
        <v>33</v>
      </c>
      <c r="BI25" s="6" t="s">
        <v>250</v>
      </c>
      <c r="BJ25" s="6" t="s">
        <v>246</v>
      </c>
      <c r="BK25" s="6" t="s">
        <v>244</v>
      </c>
      <c r="BL25" s="6" t="s">
        <v>33</v>
      </c>
      <c r="BM25" s="6" t="s">
        <v>31</v>
      </c>
      <c r="BN25" s="6" t="s">
        <v>21</v>
      </c>
      <c r="BO25" s="6" t="s">
        <v>251</v>
      </c>
      <c r="BP25" s="6" t="s">
        <v>251</v>
      </c>
      <c r="BQ25" s="6" t="s">
        <v>21</v>
      </c>
      <c r="BR25" s="6" t="s">
        <v>34</v>
      </c>
      <c r="BS25" s="6" t="s">
        <v>47</v>
      </c>
      <c r="BT25" s="6" t="s">
        <v>47</v>
      </c>
      <c r="BU25" s="6" t="s">
        <v>23</v>
      </c>
      <c r="BV25" s="6" t="s">
        <v>29</v>
      </c>
      <c r="BW25" s="6" t="s">
        <v>17</v>
      </c>
      <c r="BX25" s="6" t="s">
        <v>47</v>
      </c>
      <c r="BY25" s="6" t="s">
        <v>251</v>
      </c>
      <c r="BZ25" s="6" t="s">
        <v>44</v>
      </c>
      <c r="CA25" s="6" t="s">
        <v>253</v>
      </c>
      <c r="CB25" s="6" t="s">
        <v>54</v>
      </c>
      <c r="CC25" s="6" t="s">
        <v>45</v>
      </c>
      <c r="CD25" s="6" t="s">
        <v>251</v>
      </c>
      <c r="CE25" s="6" t="s">
        <v>42</v>
      </c>
      <c r="CF25" s="6" t="s">
        <v>37</v>
      </c>
      <c r="CG25" s="6" t="s">
        <v>38</v>
      </c>
      <c r="CH25" s="6" t="s">
        <v>26</v>
      </c>
      <c r="CI25" s="6" t="s">
        <v>539</v>
      </c>
      <c r="CJ25" s="6" t="s">
        <v>251</v>
      </c>
      <c r="CK25" s="6" t="s">
        <v>45</v>
      </c>
      <c r="CL25" s="6" t="s">
        <v>51</v>
      </c>
      <c r="CM25" s="6" t="s">
        <v>56</v>
      </c>
      <c r="CN25" s="6" t="s">
        <v>57</v>
      </c>
      <c r="CO25" s="6" t="s">
        <v>56</v>
      </c>
      <c r="CP25" s="6" t="s">
        <v>58</v>
      </c>
      <c r="CQ25" s="6" t="s">
        <v>54</v>
      </c>
      <c r="CR25" s="6" t="s">
        <v>516</v>
      </c>
      <c r="CS25" s="6" t="s">
        <v>48</v>
      </c>
      <c r="CT25" s="6" t="s">
        <v>30</v>
      </c>
      <c r="CU25" s="6" t="s">
        <v>48</v>
      </c>
      <c r="CV25" s="6" t="s">
        <v>179</v>
      </c>
      <c r="CW25" s="6" t="s">
        <v>255</v>
      </c>
      <c r="CX25" s="6" t="s">
        <v>50</v>
      </c>
      <c r="CY25" s="6" t="s">
        <v>65</v>
      </c>
      <c r="CZ25" s="6" t="s">
        <v>517</v>
      </c>
      <c r="DA25" s="6" t="s">
        <v>61</v>
      </c>
      <c r="DB25" s="6" t="s">
        <v>69</v>
      </c>
      <c r="DC25" s="6" t="s">
        <v>61</v>
      </c>
      <c r="DD25" s="6" t="s">
        <v>63</v>
      </c>
      <c r="DE25" s="6" t="s">
        <v>65</v>
      </c>
      <c r="DF25" s="6" t="s">
        <v>180</v>
      </c>
      <c r="DG25" s="6" t="s">
        <v>180</v>
      </c>
      <c r="DH25" s="6" t="s">
        <v>62</v>
      </c>
      <c r="DI25" s="6" t="s">
        <v>71</v>
      </c>
      <c r="DJ25" s="6" t="s">
        <v>518</v>
      </c>
      <c r="DK25" s="6" t="s">
        <v>496</v>
      </c>
      <c r="DL25" s="6" t="s">
        <v>261</v>
      </c>
      <c r="DM25" s="6" t="s">
        <v>259</v>
      </c>
      <c r="DN25" s="6" t="s">
        <v>73</v>
      </c>
      <c r="DO25" s="6" t="s">
        <v>74</v>
      </c>
      <c r="DP25" s="6" t="s">
        <v>74</v>
      </c>
      <c r="DQ25" s="6" t="s">
        <v>258</v>
      </c>
      <c r="DR25" s="6" t="s">
        <v>69</v>
      </c>
      <c r="DS25" s="6" t="s">
        <v>258</v>
      </c>
      <c r="DT25" s="6" t="s">
        <v>74</v>
      </c>
      <c r="DU25" s="6" t="s">
        <v>190</v>
      </c>
      <c r="DV25" s="6" t="s">
        <v>82</v>
      </c>
      <c r="DW25" s="6" t="s">
        <v>93</v>
      </c>
      <c r="DX25" s="6" t="s">
        <v>113</v>
      </c>
      <c r="DY25" s="6" t="s">
        <v>497</v>
      </c>
      <c r="DZ25" s="6" t="s">
        <v>190</v>
      </c>
      <c r="EA25" s="6" t="s">
        <v>496</v>
      </c>
      <c r="EB25" s="6" t="s">
        <v>498</v>
      </c>
      <c r="EC25" s="6" t="s">
        <v>258</v>
      </c>
      <c r="ED25" s="6" t="s">
        <v>183</v>
      </c>
      <c r="EE25" s="6" t="s">
        <v>71</v>
      </c>
      <c r="EF25" s="6" t="s">
        <v>119</v>
      </c>
      <c r="EG25" s="6" t="s">
        <v>262</v>
      </c>
      <c r="EH25" s="6" t="s">
        <v>93</v>
      </c>
      <c r="EI25" s="6" t="s">
        <v>112</v>
      </c>
      <c r="EJ25" s="6" t="s">
        <v>112</v>
      </c>
      <c r="EK25" s="6" t="s">
        <v>84</v>
      </c>
      <c r="EL25" s="6" t="s">
        <v>117</v>
      </c>
      <c r="EM25" s="6" t="s">
        <v>109</v>
      </c>
      <c r="EN25" s="6" t="s">
        <v>108</v>
      </c>
      <c r="EO25" s="6" t="s">
        <v>119</v>
      </c>
      <c r="EP25" s="6" t="s">
        <v>498</v>
      </c>
      <c r="EQ25" s="6" t="s">
        <v>77</v>
      </c>
      <c r="ER25" s="6" t="s">
        <v>82</v>
      </c>
      <c r="ES25" s="6" t="s">
        <v>115</v>
      </c>
      <c r="ET25" s="6" t="s">
        <v>86</v>
      </c>
      <c r="EU25" s="6" t="s">
        <v>116</v>
      </c>
      <c r="EV25" s="6" t="s">
        <v>125</v>
      </c>
      <c r="EW25" s="6" t="s">
        <v>89</v>
      </c>
      <c r="EX25" s="6" t="s">
        <v>124</v>
      </c>
      <c r="EY25" s="6" t="s">
        <v>91</v>
      </c>
      <c r="EZ25" s="6" t="s">
        <v>94</v>
      </c>
      <c r="FA25" s="6" t="s">
        <v>93</v>
      </c>
      <c r="FB25" s="6" t="s">
        <v>109</v>
      </c>
      <c r="FC25" s="6" t="s">
        <v>117</v>
      </c>
    </row>
    <row r="26" spans="1:159" ht="12.5" x14ac:dyDescent="0.25">
      <c r="A26" s="6" t="s">
        <v>645</v>
      </c>
      <c r="B26" s="6" t="s">
        <v>609</v>
      </c>
      <c r="C26" s="6" t="s">
        <v>613</v>
      </c>
      <c r="D26" s="6" t="s">
        <v>35</v>
      </c>
      <c r="E26" s="6" t="s">
        <v>17</v>
      </c>
      <c r="F26" s="6" t="s">
        <v>47</v>
      </c>
      <c r="G26" s="6" t="s">
        <v>43</v>
      </c>
      <c r="H26" s="6" t="s">
        <v>41</v>
      </c>
      <c r="I26" s="6" t="s">
        <v>251</v>
      </c>
      <c r="J26" s="6" t="s">
        <v>21</v>
      </c>
      <c r="K26" s="6" t="s">
        <v>42</v>
      </c>
      <c r="L26" s="6" t="s">
        <v>539</v>
      </c>
      <c r="M26" s="6" t="s">
        <v>47</v>
      </c>
      <c r="N26" s="6" t="s">
        <v>32</v>
      </c>
      <c r="O26" s="6" t="s">
        <v>29</v>
      </c>
      <c r="P26" s="6" t="s">
        <v>42</v>
      </c>
      <c r="Q26" s="6" t="s">
        <v>252</v>
      </c>
      <c r="R26" s="6" t="s">
        <v>53</v>
      </c>
      <c r="S26" s="6" t="s">
        <v>66</v>
      </c>
      <c r="T26" s="6" t="s">
        <v>180</v>
      </c>
      <c r="U26" s="6" t="s">
        <v>59</v>
      </c>
      <c r="V26" s="6" t="s">
        <v>54</v>
      </c>
      <c r="W26" s="6" t="s">
        <v>179</v>
      </c>
      <c r="X26" s="6" t="s">
        <v>52</v>
      </c>
      <c r="Y26" s="6" t="s">
        <v>48</v>
      </c>
      <c r="Z26" s="6" t="s">
        <v>42</v>
      </c>
      <c r="AA26" s="6" t="s">
        <v>251</v>
      </c>
      <c r="AB26" s="6" t="s">
        <v>516</v>
      </c>
      <c r="AC26" s="6" t="s">
        <v>54</v>
      </c>
      <c r="AD26" s="6" t="s">
        <v>59</v>
      </c>
      <c r="AE26" s="6" t="s">
        <v>182</v>
      </c>
      <c r="AF26" s="6" t="s">
        <v>64</v>
      </c>
      <c r="AG26" s="6" t="s">
        <v>495</v>
      </c>
      <c r="AH26" s="6" t="s">
        <v>178</v>
      </c>
      <c r="AI26" s="6" t="s">
        <v>56</v>
      </c>
      <c r="AJ26" s="6" t="s">
        <v>58</v>
      </c>
      <c r="AK26" s="6" t="s">
        <v>56</v>
      </c>
      <c r="AL26" s="6" t="s">
        <v>53</v>
      </c>
      <c r="AM26" s="6" t="s">
        <v>50</v>
      </c>
      <c r="AN26" s="6" t="s">
        <v>180</v>
      </c>
      <c r="AO26" s="6" t="s">
        <v>67</v>
      </c>
      <c r="AP26" s="6" t="s">
        <v>61</v>
      </c>
      <c r="AQ26" s="6" t="s">
        <v>256</v>
      </c>
      <c r="AR26" s="6" t="s">
        <v>62</v>
      </c>
      <c r="AS26" s="6" t="s">
        <v>517</v>
      </c>
      <c r="AT26" s="6" t="s">
        <v>182</v>
      </c>
      <c r="AU26" s="6" t="s">
        <v>67</v>
      </c>
      <c r="AV26" s="6" t="s">
        <v>65</v>
      </c>
      <c r="AW26" s="6" t="s">
        <v>67</v>
      </c>
      <c r="AX26" s="6" t="s">
        <v>60</v>
      </c>
      <c r="AY26" s="6" t="s">
        <v>55</v>
      </c>
      <c r="AZ26" s="6" t="s">
        <v>63</v>
      </c>
      <c r="BA26" s="6" t="s">
        <v>184</v>
      </c>
      <c r="BB26" s="6" t="s">
        <v>71</v>
      </c>
      <c r="BC26" s="6" t="s">
        <v>74</v>
      </c>
      <c r="BD26" s="6" t="s">
        <v>76</v>
      </c>
      <c r="BE26" s="6" t="s">
        <v>76</v>
      </c>
      <c r="BF26" s="6" t="s">
        <v>186</v>
      </c>
      <c r="BG26" s="6" t="s">
        <v>70</v>
      </c>
      <c r="BH26" s="6" t="s">
        <v>256</v>
      </c>
      <c r="BI26" s="6" t="s">
        <v>256</v>
      </c>
      <c r="BJ26" s="6" t="s">
        <v>517</v>
      </c>
      <c r="BK26" s="6" t="s">
        <v>69</v>
      </c>
      <c r="BL26" s="6" t="s">
        <v>76</v>
      </c>
      <c r="BM26" s="6" t="s">
        <v>498</v>
      </c>
      <c r="BN26" s="6" t="s">
        <v>119</v>
      </c>
      <c r="BO26" s="6" t="s">
        <v>190</v>
      </c>
      <c r="BP26" s="6" t="s">
        <v>261</v>
      </c>
      <c r="BQ26" s="6" t="s">
        <v>260</v>
      </c>
      <c r="BR26" s="6" t="s">
        <v>259</v>
      </c>
      <c r="BS26" s="6" t="s">
        <v>74</v>
      </c>
      <c r="BT26" s="6" t="s">
        <v>75</v>
      </c>
      <c r="BU26" s="6" t="s">
        <v>75</v>
      </c>
      <c r="BV26" s="6" t="s">
        <v>72</v>
      </c>
      <c r="BW26" s="6" t="s">
        <v>521</v>
      </c>
      <c r="BX26" s="6" t="s">
        <v>108</v>
      </c>
      <c r="BY26" s="6" t="s">
        <v>81</v>
      </c>
      <c r="BZ26" s="6" t="s">
        <v>118</v>
      </c>
      <c r="CA26" s="6" t="s">
        <v>117</v>
      </c>
      <c r="CB26" s="6" t="s">
        <v>81</v>
      </c>
      <c r="CC26" s="6" t="s">
        <v>81</v>
      </c>
      <c r="CD26" s="6" t="s">
        <v>108</v>
      </c>
      <c r="CE26" s="6" t="s">
        <v>111</v>
      </c>
      <c r="CF26" s="6" t="s">
        <v>497</v>
      </c>
      <c r="CG26" s="6" t="s">
        <v>190</v>
      </c>
      <c r="CH26" s="6" t="s">
        <v>111</v>
      </c>
      <c r="CI26" s="6" t="s">
        <v>81</v>
      </c>
      <c r="CJ26" s="6" t="s">
        <v>93</v>
      </c>
      <c r="CK26" s="6" t="s">
        <v>112</v>
      </c>
      <c r="CL26" s="6" t="s">
        <v>191</v>
      </c>
      <c r="CM26" s="6" t="s">
        <v>85</v>
      </c>
      <c r="CN26" s="6" t="s">
        <v>91</v>
      </c>
      <c r="CO26" s="6" t="s">
        <v>91</v>
      </c>
      <c r="CP26" s="6" t="s">
        <v>84</v>
      </c>
      <c r="CQ26" s="6" t="s">
        <v>93</v>
      </c>
      <c r="CR26" s="6" t="s">
        <v>115</v>
      </c>
      <c r="CS26" s="6" t="s">
        <v>115</v>
      </c>
      <c r="CT26" s="6" t="s">
        <v>117</v>
      </c>
      <c r="CU26" s="6" t="s">
        <v>83</v>
      </c>
      <c r="CV26" s="6" t="s">
        <v>116</v>
      </c>
      <c r="CW26" s="6" t="s">
        <v>105</v>
      </c>
      <c r="CX26" s="6" t="s">
        <v>100</v>
      </c>
      <c r="CY26" s="6" t="s">
        <v>97</v>
      </c>
      <c r="CZ26" s="6" t="s">
        <v>96</v>
      </c>
      <c r="DA26" s="6" t="s">
        <v>128</v>
      </c>
      <c r="DB26" s="6" t="s">
        <v>104</v>
      </c>
      <c r="DC26" s="6" t="s">
        <v>128</v>
      </c>
      <c r="DD26" s="6" t="s">
        <v>193</v>
      </c>
      <c r="DE26" s="6" t="s">
        <v>95</v>
      </c>
      <c r="DF26" s="6" t="s">
        <v>101</v>
      </c>
      <c r="DG26" s="6" t="s">
        <v>104</v>
      </c>
      <c r="DH26" s="6" t="s">
        <v>596</v>
      </c>
      <c r="DI26" s="6" t="s">
        <v>136</v>
      </c>
      <c r="DJ26" s="6" t="s">
        <v>499</v>
      </c>
      <c r="DK26" s="6" t="s">
        <v>148</v>
      </c>
      <c r="DL26" s="6" t="s">
        <v>194</v>
      </c>
      <c r="DM26" s="6" t="s">
        <v>139</v>
      </c>
      <c r="DN26" s="6" t="s">
        <v>501</v>
      </c>
      <c r="DO26" s="6" t="s">
        <v>137</v>
      </c>
      <c r="DP26" s="6" t="s">
        <v>132</v>
      </c>
      <c r="DQ26" s="6" t="s">
        <v>136</v>
      </c>
      <c r="DR26" s="6" t="s">
        <v>130</v>
      </c>
      <c r="DS26" s="6" t="s">
        <v>381</v>
      </c>
      <c r="DT26" s="6" t="s">
        <v>143</v>
      </c>
      <c r="DU26" s="6" t="s">
        <v>266</v>
      </c>
      <c r="DV26" s="6" t="s">
        <v>155</v>
      </c>
      <c r="DW26" s="6" t="s">
        <v>157</v>
      </c>
      <c r="DX26" s="6" t="s">
        <v>197</v>
      </c>
      <c r="DY26" s="6" t="s">
        <v>524</v>
      </c>
      <c r="DZ26" s="6" t="s">
        <v>503</v>
      </c>
      <c r="EA26" s="6" t="s">
        <v>148</v>
      </c>
      <c r="EB26" s="6" t="s">
        <v>139</v>
      </c>
      <c r="EC26" s="6" t="s">
        <v>381</v>
      </c>
      <c r="ED26" s="6" t="s">
        <v>137</v>
      </c>
      <c r="EE26" s="6" t="s">
        <v>499</v>
      </c>
      <c r="EF26" s="6" t="s">
        <v>500</v>
      </c>
      <c r="EG26" s="6" t="s">
        <v>265</v>
      </c>
      <c r="EH26" s="6" t="s">
        <v>156</v>
      </c>
      <c r="EI26" s="6" t="s">
        <v>159</v>
      </c>
      <c r="EJ26" s="6" t="s">
        <v>646</v>
      </c>
      <c r="EK26" s="6" t="s">
        <v>502</v>
      </c>
      <c r="EL26" s="6" t="s">
        <v>524</v>
      </c>
      <c r="EM26" s="6" t="s">
        <v>146</v>
      </c>
      <c r="EN26" s="6" t="s">
        <v>503</v>
      </c>
      <c r="EO26" s="6" t="s">
        <v>147</v>
      </c>
      <c r="EP26" s="6" t="s">
        <v>500</v>
      </c>
      <c r="EQ26" s="6" t="s">
        <v>503</v>
      </c>
      <c r="ER26" s="6" t="s">
        <v>156</v>
      </c>
      <c r="ES26" s="6" t="s">
        <v>542</v>
      </c>
      <c r="ET26" s="6" t="s">
        <v>620</v>
      </c>
      <c r="EU26" s="6" t="s">
        <v>164</v>
      </c>
      <c r="EV26" s="6" t="s">
        <v>506</v>
      </c>
      <c r="EW26" s="6" t="s">
        <v>506</v>
      </c>
      <c r="EX26" s="6" t="s">
        <v>157</v>
      </c>
      <c r="EY26" s="6" t="s">
        <v>151</v>
      </c>
      <c r="EZ26" s="6" t="s">
        <v>155</v>
      </c>
      <c r="FA26" s="6" t="s">
        <v>265</v>
      </c>
      <c r="FB26" s="6" t="s">
        <v>266</v>
      </c>
      <c r="FC26" s="6" t="s">
        <v>159</v>
      </c>
    </row>
    <row r="27" spans="1:159" ht="12.5" x14ac:dyDescent="0.25">
      <c r="A27" s="6" t="s">
        <v>647</v>
      </c>
      <c r="B27" s="6" t="s">
        <v>639</v>
      </c>
      <c r="C27" s="6" t="s">
        <v>243</v>
      </c>
      <c r="D27" s="6" t="s">
        <v>614</v>
      </c>
      <c r="E27" s="6" t="s">
        <v>176</v>
      </c>
      <c r="F27" s="6" t="s">
        <v>16</v>
      </c>
      <c r="G27" s="6" t="s">
        <v>241</v>
      </c>
      <c r="H27" s="6" t="s">
        <v>247</v>
      </c>
      <c r="I27" s="6" t="s">
        <v>538</v>
      </c>
      <c r="J27" s="6" t="s">
        <v>16</v>
      </c>
      <c r="K27" s="6" t="s">
        <v>245</v>
      </c>
      <c r="L27" s="6" t="s">
        <v>604</v>
      </c>
      <c r="M27" s="6" t="s">
        <v>238</v>
      </c>
      <c r="N27" s="6" t="s">
        <v>648</v>
      </c>
      <c r="O27" s="6" t="s">
        <v>612</v>
      </c>
      <c r="P27" s="6" t="s">
        <v>537</v>
      </c>
      <c r="Q27" s="6" t="s">
        <v>605</v>
      </c>
      <c r="R27" s="6" t="s">
        <v>613</v>
      </c>
      <c r="S27" s="6" t="s">
        <v>246</v>
      </c>
      <c r="T27" s="6" t="s">
        <v>28</v>
      </c>
      <c r="U27" s="6" t="s">
        <v>246</v>
      </c>
      <c r="V27" s="6" t="s">
        <v>604</v>
      </c>
      <c r="W27" s="6" t="s">
        <v>605</v>
      </c>
      <c r="X27" s="6" t="s">
        <v>16</v>
      </c>
      <c r="Y27" s="6" t="s">
        <v>538</v>
      </c>
      <c r="Z27" s="6" t="s">
        <v>245</v>
      </c>
      <c r="AA27" s="6" t="s">
        <v>175</v>
      </c>
      <c r="AB27" s="6" t="s">
        <v>605</v>
      </c>
      <c r="AC27" s="6" t="s">
        <v>244</v>
      </c>
      <c r="AD27" s="6" t="s">
        <v>248</v>
      </c>
      <c r="AE27" s="6" t="s">
        <v>250</v>
      </c>
      <c r="AF27" s="6" t="s">
        <v>39</v>
      </c>
      <c r="AG27" s="6" t="s">
        <v>247</v>
      </c>
      <c r="AH27" s="6" t="s">
        <v>249</v>
      </c>
      <c r="AI27" s="6" t="s">
        <v>18</v>
      </c>
      <c r="AJ27" s="6" t="s">
        <v>28</v>
      </c>
      <c r="AK27" s="6" t="s">
        <v>18</v>
      </c>
      <c r="AL27" s="6" t="s">
        <v>613</v>
      </c>
      <c r="AM27" s="6" t="s">
        <v>19</v>
      </c>
      <c r="AN27" s="6" t="s">
        <v>19</v>
      </c>
      <c r="AO27" s="6" t="s">
        <v>249</v>
      </c>
      <c r="AP27" s="6" t="s">
        <v>22</v>
      </c>
      <c r="AQ27" s="6" t="s">
        <v>17</v>
      </c>
      <c r="AR27" s="6" t="s">
        <v>40</v>
      </c>
      <c r="AS27" s="6" t="s">
        <v>33</v>
      </c>
      <c r="AT27" s="6" t="s">
        <v>249</v>
      </c>
      <c r="AU27" s="6" t="s">
        <v>33</v>
      </c>
      <c r="AV27" s="6" t="s">
        <v>35</v>
      </c>
      <c r="AW27" s="6" t="s">
        <v>249</v>
      </c>
      <c r="AX27" s="6" t="s">
        <v>241</v>
      </c>
      <c r="AY27" s="6" t="s">
        <v>24</v>
      </c>
      <c r="AZ27" s="6" t="s">
        <v>24</v>
      </c>
      <c r="BA27" s="6" t="s">
        <v>39</v>
      </c>
      <c r="BB27" s="6" t="s">
        <v>31</v>
      </c>
      <c r="BC27" s="6" t="s">
        <v>26</v>
      </c>
      <c r="BD27" s="6" t="s">
        <v>23</v>
      </c>
      <c r="BE27" s="6" t="s">
        <v>31</v>
      </c>
      <c r="BF27" s="6" t="s">
        <v>22</v>
      </c>
      <c r="BG27" s="6" t="s">
        <v>17</v>
      </c>
      <c r="BH27" s="6" t="s">
        <v>32</v>
      </c>
      <c r="BI27" s="6" t="s">
        <v>22</v>
      </c>
      <c r="BJ27" s="6" t="s">
        <v>24</v>
      </c>
      <c r="BK27" s="6" t="s">
        <v>29</v>
      </c>
      <c r="BL27" s="6" t="s">
        <v>26</v>
      </c>
      <c r="BM27" s="6" t="s">
        <v>20</v>
      </c>
      <c r="BN27" s="6" t="s">
        <v>47</v>
      </c>
      <c r="BO27" s="6" t="s">
        <v>38</v>
      </c>
      <c r="BP27" s="6" t="s">
        <v>38</v>
      </c>
      <c r="BQ27" s="6" t="s">
        <v>38</v>
      </c>
      <c r="BR27" s="6" t="s">
        <v>539</v>
      </c>
      <c r="BS27" s="6" t="s">
        <v>47</v>
      </c>
      <c r="BT27" s="6" t="s">
        <v>22</v>
      </c>
      <c r="BU27" s="6" t="s">
        <v>26</v>
      </c>
      <c r="BV27" s="6" t="s">
        <v>20</v>
      </c>
      <c r="BW27" s="6" t="s">
        <v>26</v>
      </c>
      <c r="BX27" s="6" t="s">
        <v>34</v>
      </c>
      <c r="BY27" s="6" t="s">
        <v>38</v>
      </c>
      <c r="BZ27" s="6" t="s">
        <v>251</v>
      </c>
      <c r="CA27" s="6" t="s">
        <v>46</v>
      </c>
      <c r="CB27" s="6" t="s">
        <v>252</v>
      </c>
      <c r="CC27" s="6" t="s">
        <v>49</v>
      </c>
      <c r="CD27" s="6" t="s">
        <v>46</v>
      </c>
      <c r="CE27" s="6" t="s">
        <v>34</v>
      </c>
      <c r="CF27" s="6" t="s">
        <v>42</v>
      </c>
      <c r="CG27" s="6" t="s">
        <v>30</v>
      </c>
      <c r="CH27" s="6" t="s">
        <v>21</v>
      </c>
      <c r="CI27" s="6" t="s">
        <v>34</v>
      </c>
      <c r="CJ27" s="6" t="s">
        <v>46</v>
      </c>
      <c r="CK27" s="6" t="s">
        <v>46</v>
      </c>
      <c r="CL27" s="6" t="s">
        <v>49</v>
      </c>
      <c r="CM27" s="6" t="s">
        <v>52</v>
      </c>
      <c r="CN27" s="6" t="s">
        <v>54</v>
      </c>
      <c r="CO27" s="6" t="s">
        <v>49</v>
      </c>
      <c r="CP27" s="6" t="s">
        <v>45</v>
      </c>
      <c r="CQ27" s="6" t="s">
        <v>46</v>
      </c>
      <c r="CR27" s="6" t="s">
        <v>45</v>
      </c>
      <c r="CS27" s="6" t="s">
        <v>44</v>
      </c>
      <c r="CT27" s="6" t="s">
        <v>42</v>
      </c>
      <c r="CU27" s="6" t="s">
        <v>52</v>
      </c>
      <c r="CV27" s="6" t="s">
        <v>179</v>
      </c>
      <c r="CW27" s="6" t="s">
        <v>57</v>
      </c>
      <c r="CX27" s="6" t="s">
        <v>255</v>
      </c>
      <c r="CY27" s="6" t="s">
        <v>65</v>
      </c>
      <c r="CZ27" s="6" t="s">
        <v>181</v>
      </c>
      <c r="DA27" s="6" t="s">
        <v>60</v>
      </c>
      <c r="DB27" s="6" t="s">
        <v>64</v>
      </c>
      <c r="DC27" s="6" t="s">
        <v>63</v>
      </c>
      <c r="DD27" s="6" t="s">
        <v>61</v>
      </c>
      <c r="DE27" s="6" t="s">
        <v>185</v>
      </c>
      <c r="DF27" s="6" t="s">
        <v>59</v>
      </c>
      <c r="DG27" s="6" t="s">
        <v>181</v>
      </c>
      <c r="DH27" s="6" t="s">
        <v>185</v>
      </c>
      <c r="DI27" s="6" t="s">
        <v>70</v>
      </c>
      <c r="DJ27" s="6" t="s">
        <v>257</v>
      </c>
      <c r="DK27" s="6" t="s">
        <v>76</v>
      </c>
      <c r="DL27" s="6" t="s">
        <v>519</v>
      </c>
      <c r="DM27" s="6" t="s">
        <v>71</v>
      </c>
      <c r="DN27" s="6" t="s">
        <v>71</v>
      </c>
      <c r="DO27" s="6" t="s">
        <v>188</v>
      </c>
      <c r="DP27" s="6" t="s">
        <v>74</v>
      </c>
      <c r="DQ27" s="6" t="s">
        <v>71</v>
      </c>
      <c r="DR27" s="6" t="s">
        <v>498</v>
      </c>
      <c r="DS27" s="6" t="s">
        <v>260</v>
      </c>
      <c r="DT27" s="6" t="s">
        <v>521</v>
      </c>
      <c r="DU27" s="6" t="s">
        <v>108</v>
      </c>
      <c r="DV27" s="6" t="s">
        <v>78</v>
      </c>
      <c r="DW27" s="6" t="s">
        <v>82</v>
      </c>
      <c r="DX27" s="6" t="s">
        <v>80</v>
      </c>
      <c r="DY27" s="6" t="s">
        <v>108</v>
      </c>
      <c r="DZ27" s="6" t="s">
        <v>109</v>
      </c>
      <c r="EA27" s="6" t="s">
        <v>190</v>
      </c>
      <c r="EB27" s="6" t="s">
        <v>260</v>
      </c>
      <c r="EC27" s="6" t="s">
        <v>190</v>
      </c>
      <c r="ED27" s="6" t="s">
        <v>498</v>
      </c>
      <c r="EE27" s="6" t="s">
        <v>81</v>
      </c>
      <c r="EF27" s="6" t="s">
        <v>78</v>
      </c>
      <c r="EG27" s="6" t="s">
        <v>110</v>
      </c>
      <c r="EH27" s="6" t="s">
        <v>115</v>
      </c>
      <c r="EI27" s="6" t="s">
        <v>84</v>
      </c>
      <c r="EJ27" s="6" t="s">
        <v>79</v>
      </c>
      <c r="EK27" s="6" t="s">
        <v>114</v>
      </c>
      <c r="EL27" s="6" t="s">
        <v>117</v>
      </c>
      <c r="EM27" s="6" t="s">
        <v>497</v>
      </c>
      <c r="EN27" s="6" t="s">
        <v>189</v>
      </c>
      <c r="EO27" s="6" t="s">
        <v>259</v>
      </c>
      <c r="EP27" s="6" t="s">
        <v>189</v>
      </c>
      <c r="EQ27" s="6" t="s">
        <v>497</v>
      </c>
      <c r="ER27" s="6" t="s">
        <v>78</v>
      </c>
      <c r="ES27" s="6" t="s">
        <v>190</v>
      </c>
      <c r="ET27" s="6" t="s">
        <v>123</v>
      </c>
      <c r="EU27" s="6" t="s">
        <v>191</v>
      </c>
      <c r="EV27" s="6" t="s">
        <v>94</v>
      </c>
      <c r="EW27" s="6" t="s">
        <v>93</v>
      </c>
      <c r="EX27" s="6" t="s">
        <v>117</v>
      </c>
      <c r="EY27" s="6" t="s">
        <v>123</v>
      </c>
      <c r="EZ27" s="6" t="s">
        <v>112</v>
      </c>
      <c r="FA27" s="6" t="s">
        <v>121</v>
      </c>
      <c r="FB27" s="6" t="s">
        <v>80</v>
      </c>
      <c r="FC27" s="6" t="s">
        <v>118</v>
      </c>
    </row>
    <row r="28" spans="1:159" ht="12.5" x14ac:dyDescent="0.25">
      <c r="A28" s="6" t="s">
        <v>649</v>
      </c>
      <c r="B28" s="6" t="s">
        <v>642</v>
      </c>
      <c r="C28" s="6" t="s">
        <v>638</v>
      </c>
      <c r="D28" s="6" t="s">
        <v>650</v>
      </c>
      <c r="E28" s="6" t="s">
        <v>536</v>
      </c>
      <c r="F28" s="6" t="s">
        <v>238</v>
      </c>
      <c r="G28" s="6" t="s">
        <v>239</v>
      </c>
      <c r="H28" s="6" t="s">
        <v>239</v>
      </c>
      <c r="I28" s="6" t="s">
        <v>239</v>
      </c>
      <c r="J28" s="6" t="s">
        <v>537</v>
      </c>
      <c r="K28" s="6" t="s">
        <v>240</v>
      </c>
      <c r="L28" s="6" t="s">
        <v>644</v>
      </c>
      <c r="M28" s="6" t="s">
        <v>536</v>
      </c>
      <c r="N28" s="6" t="s">
        <v>535</v>
      </c>
      <c r="O28" s="6" t="s">
        <v>651</v>
      </c>
      <c r="P28" s="6" t="s">
        <v>639</v>
      </c>
      <c r="Q28" s="6" t="s">
        <v>640</v>
      </c>
      <c r="R28" s="6" t="s">
        <v>605</v>
      </c>
      <c r="S28" s="6" t="s">
        <v>244</v>
      </c>
      <c r="T28" s="6" t="s">
        <v>538</v>
      </c>
      <c r="U28" s="6" t="s">
        <v>176</v>
      </c>
      <c r="V28" s="6" t="s">
        <v>537</v>
      </c>
      <c r="W28" s="6" t="s">
        <v>243</v>
      </c>
      <c r="X28" s="6" t="s">
        <v>614</v>
      </c>
      <c r="Y28" s="6" t="s">
        <v>614</v>
      </c>
      <c r="Z28" s="6" t="s">
        <v>612</v>
      </c>
      <c r="AA28" s="6" t="s">
        <v>237</v>
      </c>
      <c r="AB28" s="6" t="s">
        <v>27</v>
      </c>
      <c r="AC28" s="6" t="s">
        <v>244</v>
      </c>
      <c r="AD28" s="6" t="s">
        <v>33</v>
      </c>
      <c r="AE28" s="6" t="s">
        <v>20</v>
      </c>
      <c r="AF28" s="6" t="s">
        <v>22</v>
      </c>
      <c r="AG28" s="6" t="s">
        <v>33</v>
      </c>
      <c r="AH28" s="6" t="s">
        <v>248</v>
      </c>
      <c r="AI28" s="6" t="s">
        <v>248</v>
      </c>
      <c r="AJ28" s="6" t="s">
        <v>246</v>
      </c>
      <c r="AK28" s="6" t="s">
        <v>19</v>
      </c>
      <c r="AL28" s="6" t="s">
        <v>245</v>
      </c>
      <c r="AM28" s="6" t="s">
        <v>613</v>
      </c>
      <c r="AN28" s="6" t="s">
        <v>248</v>
      </c>
      <c r="AO28" s="6" t="s">
        <v>24</v>
      </c>
      <c r="AP28" s="6" t="s">
        <v>40</v>
      </c>
      <c r="AQ28" s="6" t="s">
        <v>26</v>
      </c>
      <c r="AR28" s="6" t="s">
        <v>40</v>
      </c>
      <c r="AS28" s="6" t="s">
        <v>29</v>
      </c>
      <c r="AT28" s="6" t="s">
        <v>250</v>
      </c>
      <c r="AU28" s="6" t="s">
        <v>249</v>
      </c>
      <c r="AV28" s="6" t="s">
        <v>19</v>
      </c>
      <c r="AW28" s="6" t="s">
        <v>249</v>
      </c>
      <c r="AX28" s="6" t="s">
        <v>241</v>
      </c>
      <c r="AY28" s="6" t="s">
        <v>244</v>
      </c>
      <c r="AZ28" s="6" t="s">
        <v>35</v>
      </c>
      <c r="BA28" s="6" t="s">
        <v>32</v>
      </c>
      <c r="BB28" s="6" t="s">
        <v>539</v>
      </c>
      <c r="BC28" s="6" t="s">
        <v>42</v>
      </c>
      <c r="BD28" s="6" t="s">
        <v>539</v>
      </c>
      <c r="BE28" s="6" t="s">
        <v>34</v>
      </c>
      <c r="BF28" s="6" t="s">
        <v>31</v>
      </c>
      <c r="BG28" s="6" t="s">
        <v>20</v>
      </c>
      <c r="BH28" s="6" t="s">
        <v>17</v>
      </c>
      <c r="BI28" s="6" t="s">
        <v>17</v>
      </c>
      <c r="BJ28" s="6" t="s">
        <v>249</v>
      </c>
      <c r="BK28" s="6" t="s">
        <v>249</v>
      </c>
      <c r="BL28" s="6" t="s">
        <v>22</v>
      </c>
      <c r="BM28" s="6" t="s">
        <v>47</v>
      </c>
      <c r="BN28" s="6" t="s">
        <v>38</v>
      </c>
      <c r="BO28" s="6" t="s">
        <v>41</v>
      </c>
      <c r="BP28" s="6" t="s">
        <v>30</v>
      </c>
      <c r="BQ28" s="6" t="s">
        <v>539</v>
      </c>
      <c r="BR28" s="6" t="s">
        <v>539</v>
      </c>
      <c r="BS28" s="6" t="s">
        <v>26</v>
      </c>
      <c r="BT28" s="6" t="s">
        <v>36</v>
      </c>
      <c r="BU28" s="6" t="s">
        <v>34</v>
      </c>
      <c r="BV28" s="6" t="s">
        <v>20</v>
      </c>
      <c r="BW28" s="6" t="s">
        <v>40</v>
      </c>
      <c r="BX28" s="6" t="s">
        <v>539</v>
      </c>
      <c r="BY28" s="6" t="s">
        <v>43</v>
      </c>
      <c r="BZ28" s="6" t="s">
        <v>44</v>
      </c>
      <c r="CA28" s="6" t="s">
        <v>53</v>
      </c>
      <c r="CB28" s="6" t="s">
        <v>45</v>
      </c>
      <c r="CC28" s="6" t="s">
        <v>252</v>
      </c>
      <c r="CD28" s="6" t="s">
        <v>37</v>
      </c>
      <c r="CE28" s="6" t="s">
        <v>251</v>
      </c>
      <c r="CF28" s="6" t="s">
        <v>30</v>
      </c>
      <c r="CG28" s="6" t="s">
        <v>251</v>
      </c>
      <c r="CH28" s="6" t="s">
        <v>251</v>
      </c>
      <c r="CI28" s="6" t="s">
        <v>539</v>
      </c>
      <c r="CJ28" s="6" t="s">
        <v>43</v>
      </c>
      <c r="CK28" s="6" t="s">
        <v>49</v>
      </c>
      <c r="CL28" s="6" t="s">
        <v>57</v>
      </c>
      <c r="CM28" s="6" t="s">
        <v>59</v>
      </c>
      <c r="CN28" s="6" t="s">
        <v>57</v>
      </c>
      <c r="CO28" s="6" t="s">
        <v>50</v>
      </c>
      <c r="CP28" s="6" t="s">
        <v>516</v>
      </c>
      <c r="CQ28" s="6" t="s">
        <v>53</v>
      </c>
      <c r="CR28" s="6" t="s">
        <v>45</v>
      </c>
      <c r="CS28" s="6" t="s">
        <v>53</v>
      </c>
      <c r="CT28" s="6" t="s">
        <v>41</v>
      </c>
      <c r="CU28" s="6" t="s">
        <v>48</v>
      </c>
      <c r="CV28" s="6" t="s">
        <v>52</v>
      </c>
      <c r="CW28" s="6" t="s">
        <v>254</v>
      </c>
      <c r="CX28" s="6" t="s">
        <v>59</v>
      </c>
      <c r="CY28" s="6" t="s">
        <v>181</v>
      </c>
      <c r="CZ28" s="6" t="s">
        <v>61</v>
      </c>
      <c r="DA28" s="6" t="s">
        <v>62</v>
      </c>
      <c r="DB28" s="6" t="s">
        <v>69</v>
      </c>
      <c r="DC28" s="6" t="s">
        <v>69</v>
      </c>
      <c r="DD28" s="6" t="s">
        <v>517</v>
      </c>
      <c r="DE28" s="6" t="s">
        <v>181</v>
      </c>
      <c r="DF28" s="6" t="s">
        <v>65</v>
      </c>
      <c r="DG28" s="6" t="s">
        <v>182</v>
      </c>
      <c r="DH28" s="6" t="s">
        <v>517</v>
      </c>
      <c r="DI28" s="6" t="s">
        <v>256</v>
      </c>
      <c r="DJ28" s="6" t="s">
        <v>72</v>
      </c>
      <c r="DK28" s="6" t="s">
        <v>498</v>
      </c>
      <c r="DL28" s="6" t="s">
        <v>189</v>
      </c>
      <c r="DM28" s="6" t="s">
        <v>74</v>
      </c>
      <c r="DN28" s="6" t="s">
        <v>518</v>
      </c>
      <c r="DO28" s="6" t="s">
        <v>76</v>
      </c>
      <c r="DP28" s="6" t="s">
        <v>518</v>
      </c>
      <c r="DQ28" s="6" t="s">
        <v>75</v>
      </c>
      <c r="DR28" s="6" t="s">
        <v>519</v>
      </c>
      <c r="DS28" s="6" t="s">
        <v>72</v>
      </c>
      <c r="DT28" s="6" t="s">
        <v>498</v>
      </c>
      <c r="DU28" s="6" t="s">
        <v>262</v>
      </c>
      <c r="DV28" s="6" t="s">
        <v>79</v>
      </c>
      <c r="DW28" s="6" t="s">
        <v>112</v>
      </c>
      <c r="DX28" s="6" t="s">
        <v>82</v>
      </c>
      <c r="DY28" s="6" t="s">
        <v>497</v>
      </c>
      <c r="DZ28" s="6" t="s">
        <v>111</v>
      </c>
      <c r="EA28" s="6" t="s">
        <v>190</v>
      </c>
      <c r="EB28" s="6" t="s">
        <v>263</v>
      </c>
      <c r="EC28" s="6" t="s">
        <v>259</v>
      </c>
      <c r="ED28" s="6" t="s">
        <v>75</v>
      </c>
      <c r="EE28" s="6" t="s">
        <v>498</v>
      </c>
      <c r="EF28" s="6" t="s">
        <v>190</v>
      </c>
      <c r="EG28" s="6" t="s">
        <v>82</v>
      </c>
      <c r="EH28" s="6" t="s">
        <v>122</v>
      </c>
      <c r="EI28" s="6" t="s">
        <v>85</v>
      </c>
      <c r="EJ28" s="6" t="s">
        <v>94</v>
      </c>
      <c r="EK28" s="6" t="s">
        <v>112</v>
      </c>
      <c r="EL28" s="6" t="s">
        <v>83</v>
      </c>
      <c r="EM28" s="6" t="s">
        <v>114</v>
      </c>
      <c r="EN28" s="6" t="s">
        <v>78</v>
      </c>
      <c r="EO28" s="6" t="s">
        <v>108</v>
      </c>
      <c r="EP28" s="6" t="s">
        <v>77</v>
      </c>
      <c r="EQ28" s="6" t="s">
        <v>108</v>
      </c>
      <c r="ER28" s="6" t="s">
        <v>79</v>
      </c>
      <c r="ES28" s="6" t="s">
        <v>123</v>
      </c>
      <c r="ET28" s="6" t="s">
        <v>86</v>
      </c>
      <c r="EU28" s="6" t="s">
        <v>88</v>
      </c>
      <c r="EV28" s="6" t="s">
        <v>90</v>
      </c>
      <c r="EW28" s="6" t="s">
        <v>92</v>
      </c>
      <c r="EX28" s="6" t="s">
        <v>121</v>
      </c>
      <c r="EY28" s="6" t="s">
        <v>100</v>
      </c>
      <c r="EZ28" s="6" t="s">
        <v>91</v>
      </c>
      <c r="FA28" s="6" t="s">
        <v>83</v>
      </c>
      <c r="FB28" s="6" t="s">
        <v>80</v>
      </c>
      <c r="FC28" s="6" t="s">
        <v>84</v>
      </c>
    </row>
    <row r="29" spans="1:159" ht="12.5" x14ac:dyDescent="0.25">
      <c r="A29" s="6" t="s">
        <v>652</v>
      </c>
      <c r="N29" s="6" t="s">
        <v>498</v>
      </c>
      <c r="O29" s="6" t="s">
        <v>112</v>
      </c>
      <c r="P29" s="6" t="s">
        <v>262</v>
      </c>
      <c r="Q29" s="6" t="s">
        <v>76</v>
      </c>
      <c r="R29" s="6" t="s">
        <v>98</v>
      </c>
      <c r="S29" s="6" t="s">
        <v>108</v>
      </c>
      <c r="T29" s="6" t="s">
        <v>109</v>
      </c>
      <c r="U29" s="6" t="s">
        <v>80</v>
      </c>
      <c r="V29" s="6" t="s">
        <v>109</v>
      </c>
      <c r="W29" s="6" t="s">
        <v>85</v>
      </c>
      <c r="X29" s="6" t="s">
        <v>188</v>
      </c>
      <c r="Y29" s="6" t="s">
        <v>112</v>
      </c>
      <c r="Z29" s="6" t="s">
        <v>259</v>
      </c>
      <c r="AA29" s="6" t="s">
        <v>90</v>
      </c>
      <c r="AB29" s="6" t="s">
        <v>111</v>
      </c>
      <c r="AC29" s="6" t="s">
        <v>119</v>
      </c>
      <c r="AD29" s="6" t="s">
        <v>80</v>
      </c>
      <c r="AE29" s="6" t="s">
        <v>119</v>
      </c>
      <c r="AF29" s="6" t="s">
        <v>190</v>
      </c>
      <c r="AG29" s="6" t="s">
        <v>521</v>
      </c>
      <c r="AH29" s="6" t="s">
        <v>520</v>
      </c>
      <c r="AI29" s="6" t="s">
        <v>188</v>
      </c>
      <c r="AJ29" s="6" t="s">
        <v>520</v>
      </c>
      <c r="AK29" s="6" t="s">
        <v>72</v>
      </c>
      <c r="AL29" s="6" t="s">
        <v>258</v>
      </c>
      <c r="AM29" s="6" t="s">
        <v>498</v>
      </c>
      <c r="AN29" s="6" t="s">
        <v>498</v>
      </c>
      <c r="AO29" s="6" t="s">
        <v>259</v>
      </c>
      <c r="AP29" s="6" t="s">
        <v>496</v>
      </c>
      <c r="AQ29" s="6" t="s">
        <v>190</v>
      </c>
      <c r="AR29" s="6" t="s">
        <v>260</v>
      </c>
      <c r="AS29" s="6" t="s">
        <v>111</v>
      </c>
      <c r="AT29" s="6" t="s">
        <v>190</v>
      </c>
      <c r="AU29" s="6" t="s">
        <v>262</v>
      </c>
      <c r="AV29" s="6" t="s">
        <v>262</v>
      </c>
      <c r="AW29" s="6" t="s">
        <v>521</v>
      </c>
      <c r="AX29" s="6" t="s">
        <v>496</v>
      </c>
      <c r="AY29" s="6" t="s">
        <v>262</v>
      </c>
      <c r="AZ29" s="6" t="s">
        <v>120</v>
      </c>
      <c r="BA29" s="6" t="s">
        <v>260</v>
      </c>
      <c r="BB29" s="6" t="s">
        <v>109</v>
      </c>
      <c r="BC29" s="6" t="s">
        <v>82</v>
      </c>
      <c r="BD29" s="6" t="s">
        <v>82</v>
      </c>
      <c r="BE29" s="6" t="s">
        <v>111</v>
      </c>
      <c r="BF29" s="6" t="s">
        <v>83</v>
      </c>
      <c r="BG29" s="6" t="s">
        <v>118</v>
      </c>
      <c r="BH29" s="6" t="s">
        <v>82</v>
      </c>
      <c r="BI29" s="6" t="s">
        <v>79</v>
      </c>
      <c r="BJ29" s="6" t="s">
        <v>81</v>
      </c>
      <c r="BK29" s="6" t="s">
        <v>110</v>
      </c>
      <c r="BL29" s="6" t="s">
        <v>84</v>
      </c>
      <c r="BM29" s="6" t="s">
        <v>114</v>
      </c>
      <c r="BN29" s="6" t="s">
        <v>118</v>
      </c>
      <c r="BO29" s="6" t="s">
        <v>83</v>
      </c>
      <c r="BP29" s="6" t="s">
        <v>191</v>
      </c>
      <c r="BQ29" s="6" t="s">
        <v>94</v>
      </c>
      <c r="BR29" s="6" t="s">
        <v>191</v>
      </c>
      <c r="BS29" s="6" t="s">
        <v>94</v>
      </c>
      <c r="BT29" s="6" t="s">
        <v>94</v>
      </c>
      <c r="BU29" s="6" t="s">
        <v>100</v>
      </c>
      <c r="BV29" s="6" t="s">
        <v>85</v>
      </c>
      <c r="BW29" s="6" t="s">
        <v>98</v>
      </c>
      <c r="BX29" s="6" t="s">
        <v>101</v>
      </c>
      <c r="BY29" s="6" t="s">
        <v>129</v>
      </c>
      <c r="BZ29" s="6" t="s">
        <v>95</v>
      </c>
      <c r="CA29" s="6" t="s">
        <v>95</v>
      </c>
      <c r="CB29" s="6" t="s">
        <v>95</v>
      </c>
      <c r="CC29" s="6" t="s">
        <v>103</v>
      </c>
      <c r="CD29" s="6" t="s">
        <v>97</v>
      </c>
      <c r="CE29" s="6" t="s">
        <v>104</v>
      </c>
      <c r="CF29" s="6" t="s">
        <v>95</v>
      </c>
      <c r="CG29" s="6" t="s">
        <v>138</v>
      </c>
      <c r="CH29" s="6" t="s">
        <v>98</v>
      </c>
      <c r="CI29" s="6" t="s">
        <v>96</v>
      </c>
      <c r="CJ29" s="6" t="s">
        <v>126</v>
      </c>
      <c r="CK29" s="6" t="s">
        <v>192</v>
      </c>
      <c r="CL29" s="6" t="s">
        <v>133</v>
      </c>
      <c r="CM29" s="6" t="s">
        <v>596</v>
      </c>
      <c r="CN29" s="6" t="s">
        <v>377</v>
      </c>
      <c r="CO29" s="6" t="s">
        <v>596</v>
      </c>
      <c r="CP29" s="6" t="s">
        <v>501</v>
      </c>
      <c r="CQ29" s="6" t="s">
        <v>130</v>
      </c>
      <c r="CR29" s="6" t="s">
        <v>595</v>
      </c>
      <c r="CS29" s="6" t="s">
        <v>596</v>
      </c>
      <c r="CT29" s="6" t="s">
        <v>527</v>
      </c>
      <c r="CU29" s="6" t="s">
        <v>595</v>
      </c>
      <c r="CV29" s="6" t="s">
        <v>381</v>
      </c>
      <c r="CW29" s="6" t="s">
        <v>130</v>
      </c>
      <c r="CX29" s="6" t="s">
        <v>523</v>
      </c>
      <c r="CY29" s="6" t="s">
        <v>135</v>
      </c>
      <c r="CZ29" s="6" t="s">
        <v>197</v>
      </c>
      <c r="DA29" s="6" t="s">
        <v>502</v>
      </c>
      <c r="DB29" s="6" t="s">
        <v>387</v>
      </c>
      <c r="DC29" s="6" t="s">
        <v>544</v>
      </c>
      <c r="DD29" s="6" t="s">
        <v>270</v>
      </c>
      <c r="DE29" s="6" t="s">
        <v>169</v>
      </c>
      <c r="DF29" s="6" t="s">
        <v>152</v>
      </c>
      <c r="DG29" s="6" t="s">
        <v>388</v>
      </c>
      <c r="DH29" s="6" t="s">
        <v>172</v>
      </c>
      <c r="DI29" s="6" t="s">
        <v>532</v>
      </c>
      <c r="DJ29" s="6" t="s">
        <v>532</v>
      </c>
      <c r="DK29" s="6" t="s">
        <v>217</v>
      </c>
      <c r="DL29" s="6" t="s">
        <v>205</v>
      </c>
      <c r="DM29" s="6" t="s">
        <v>222</v>
      </c>
      <c r="DN29" s="6" t="s">
        <v>215</v>
      </c>
      <c r="DO29" s="6" t="s">
        <v>221</v>
      </c>
      <c r="DP29" s="6" t="s">
        <v>229</v>
      </c>
      <c r="DQ29" s="6" t="s">
        <v>653</v>
      </c>
      <c r="DR29" s="6" t="s">
        <v>598</v>
      </c>
      <c r="DS29" s="6" t="s">
        <v>291</v>
      </c>
      <c r="DT29" s="6" t="s">
        <v>434</v>
      </c>
      <c r="DU29" s="6" t="s">
        <v>447</v>
      </c>
      <c r="DV29" s="6" t="s">
        <v>601</v>
      </c>
      <c r="DW29" s="6" t="s">
        <v>442</v>
      </c>
      <c r="DX29" s="6" t="s">
        <v>290</v>
      </c>
      <c r="DY29" s="6" t="s">
        <v>289</v>
      </c>
      <c r="DZ29" s="6" t="s">
        <v>293</v>
      </c>
      <c r="EA29" s="6" t="s">
        <v>443</v>
      </c>
      <c r="EB29" s="6" t="s">
        <v>601</v>
      </c>
      <c r="EC29" s="6" t="s">
        <v>654</v>
      </c>
      <c r="ED29" s="6" t="s">
        <v>443</v>
      </c>
      <c r="EE29" s="6" t="s">
        <v>551</v>
      </c>
      <c r="EF29" s="6" t="s">
        <v>551</v>
      </c>
      <c r="EG29" s="6" t="s">
        <v>599</v>
      </c>
      <c r="EH29" s="6" t="s">
        <v>557</v>
      </c>
      <c r="EI29" s="6" t="s">
        <v>655</v>
      </c>
      <c r="EJ29" s="6" t="s">
        <v>656</v>
      </c>
      <c r="EK29" s="6" t="s">
        <v>445</v>
      </c>
      <c r="EL29" s="6" t="s">
        <v>301</v>
      </c>
      <c r="EM29" s="6" t="s">
        <v>556</v>
      </c>
      <c r="EN29" s="6" t="s">
        <v>552</v>
      </c>
      <c r="EO29" s="6" t="s">
        <v>442</v>
      </c>
      <c r="EP29" s="6" t="s">
        <v>557</v>
      </c>
      <c r="EQ29" s="6" t="s">
        <v>401</v>
      </c>
      <c r="ER29" s="6" t="s">
        <v>457</v>
      </c>
      <c r="ES29" s="6" t="s">
        <v>436</v>
      </c>
      <c r="ET29" s="6" t="s">
        <v>299</v>
      </c>
      <c r="EU29" s="6" t="s">
        <v>558</v>
      </c>
      <c r="EV29" s="6" t="s">
        <v>655</v>
      </c>
      <c r="EW29" s="6" t="s">
        <v>657</v>
      </c>
      <c r="EX29" s="6" t="s">
        <v>625</v>
      </c>
      <c r="EY29" s="6" t="s">
        <v>558</v>
      </c>
      <c r="EZ29" s="6" t="s">
        <v>414</v>
      </c>
      <c r="FA29" s="6" t="s">
        <v>398</v>
      </c>
      <c r="FB29" s="6" t="s">
        <v>450</v>
      </c>
      <c r="FC29" s="6" t="s">
        <v>658</v>
      </c>
    </row>
    <row r="30" spans="1:159" ht="12.5" x14ac:dyDescent="0.25">
      <c r="A30" s="6" t="s">
        <v>659</v>
      </c>
      <c r="B30" s="6" t="s">
        <v>238</v>
      </c>
      <c r="C30" s="6" t="s">
        <v>176</v>
      </c>
      <c r="D30" s="6" t="s">
        <v>613</v>
      </c>
      <c r="E30" s="6" t="s">
        <v>28</v>
      </c>
      <c r="F30" s="6" t="s">
        <v>18</v>
      </c>
      <c r="G30" s="6" t="s">
        <v>250</v>
      </c>
      <c r="H30" s="6" t="s">
        <v>250</v>
      </c>
      <c r="I30" s="6" t="s">
        <v>35</v>
      </c>
      <c r="J30" s="6" t="s">
        <v>246</v>
      </c>
      <c r="K30" s="6" t="s">
        <v>246</v>
      </c>
      <c r="L30" s="6" t="s">
        <v>244</v>
      </c>
      <c r="M30" s="6" t="s">
        <v>35</v>
      </c>
      <c r="N30" s="6" t="s">
        <v>241</v>
      </c>
      <c r="O30" s="6" t="s">
        <v>613</v>
      </c>
      <c r="P30" s="6" t="s">
        <v>244</v>
      </c>
      <c r="Q30" s="6" t="s">
        <v>28</v>
      </c>
      <c r="R30" s="6" t="s">
        <v>39</v>
      </c>
      <c r="S30" s="6" t="s">
        <v>40</v>
      </c>
      <c r="T30" s="6" t="s">
        <v>29</v>
      </c>
      <c r="U30" s="6" t="s">
        <v>39</v>
      </c>
      <c r="V30" s="6" t="s">
        <v>249</v>
      </c>
      <c r="W30" s="6" t="s">
        <v>24</v>
      </c>
      <c r="X30" s="6" t="s">
        <v>246</v>
      </c>
      <c r="Y30" s="6" t="s">
        <v>24</v>
      </c>
      <c r="Z30" s="6" t="s">
        <v>177</v>
      </c>
      <c r="AA30" s="6" t="s">
        <v>18</v>
      </c>
      <c r="AB30" s="6" t="s">
        <v>35</v>
      </c>
      <c r="AC30" s="6" t="s">
        <v>35</v>
      </c>
      <c r="AD30" s="6" t="s">
        <v>32</v>
      </c>
      <c r="AE30" s="6" t="s">
        <v>31</v>
      </c>
      <c r="AF30" s="6" t="s">
        <v>29</v>
      </c>
      <c r="AG30" s="6" t="s">
        <v>22</v>
      </c>
      <c r="AH30" s="6" t="s">
        <v>17</v>
      </c>
      <c r="AI30" s="6" t="s">
        <v>33</v>
      </c>
      <c r="AJ30" s="6" t="s">
        <v>25</v>
      </c>
      <c r="AK30" s="6" t="s">
        <v>249</v>
      </c>
      <c r="AL30" s="6" t="s">
        <v>39</v>
      </c>
      <c r="AM30" s="6" t="s">
        <v>24</v>
      </c>
      <c r="AN30" s="6" t="s">
        <v>25</v>
      </c>
      <c r="AO30" s="6" t="s">
        <v>20</v>
      </c>
      <c r="AP30" s="6" t="s">
        <v>539</v>
      </c>
      <c r="AQ30" s="6" t="s">
        <v>30</v>
      </c>
      <c r="AR30" s="6" t="s">
        <v>34</v>
      </c>
      <c r="AS30" s="6" t="s">
        <v>26</v>
      </c>
      <c r="AT30" s="6" t="s">
        <v>22</v>
      </c>
      <c r="AU30" s="6" t="s">
        <v>22</v>
      </c>
      <c r="AV30" s="6" t="s">
        <v>22</v>
      </c>
      <c r="AW30" s="6" t="s">
        <v>34</v>
      </c>
      <c r="AX30" s="6" t="s">
        <v>31</v>
      </c>
      <c r="AY30" s="6" t="s">
        <v>17</v>
      </c>
      <c r="AZ30" s="6" t="s">
        <v>47</v>
      </c>
      <c r="BA30" s="6" t="s">
        <v>40</v>
      </c>
      <c r="BB30" s="6" t="s">
        <v>37</v>
      </c>
      <c r="BC30" s="6" t="s">
        <v>252</v>
      </c>
      <c r="BD30" s="6" t="s">
        <v>48</v>
      </c>
      <c r="BE30" s="6" t="s">
        <v>43</v>
      </c>
      <c r="BF30" s="6" t="s">
        <v>251</v>
      </c>
      <c r="BG30" s="6" t="s">
        <v>37</v>
      </c>
      <c r="BH30" s="6" t="s">
        <v>37</v>
      </c>
      <c r="BI30" s="6" t="s">
        <v>38</v>
      </c>
      <c r="BJ30" s="6" t="s">
        <v>26</v>
      </c>
      <c r="BK30" s="6" t="s">
        <v>26</v>
      </c>
      <c r="BL30" s="6" t="s">
        <v>37</v>
      </c>
      <c r="BM30" s="6" t="s">
        <v>42</v>
      </c>
      <c r="BN30" s="6" t="s">
        <v>516</v>
      </c>
      <c r="BO30" s="6" t="s">
        <v>53</v>
      </c>
      <c r="BP30" s="6" t="s">
        <v>516</v>
      </c>
      <c r="BQ30" s="6" t="s">
        <v>48</v>
      </c>
      <c r="BR30" s="6" t="s">
        <v>48</v>
      </c>
      <c r="BS30" s="6" t="s">
        <v>30</v>
      </c>
      <c r="BT30" s="6" t="s">
        <v>41</v>
      </c>
      <c r="BU30" s="6" t="s">
        <v>30</v>
      </c>
      <c r="BV30" s="6" t="s">
        <v>49</v>
      </c>
      <c r="BW30" s="6" t="s">
        <v>43</v>
      </c>
      <c r="BX30" s="6" t="s">
        <v>52</v>
      </c>
      <c r="BY30" s="6" t="s">
        <v>58</v>
      </c>
      <c r="BZ30" s="6" t="s">
        <v>180</v>
      </c>
      <c r="CA30" s="6" t="s">
        <v>67</v>
      </c>
      <c r="CB30" s="6" t="s">
        <v>55</v>
      </c>
      <c r="CC30" s="6" t="s">
        <v>178</v>
      </c>
      <c r="CD30" s="6" t="s">
        <v>58</v>
      </c>
      <c r="CE30" s="6" t="s">
        <v>58</v>
      </c>
      <c r="CF30" s="6" t="s">
        <v>255</v>
      </c>
      <c r="CG30" s="6" t="s">
        <v>53</v>
      </c>
      <c r="CH30" s="6" t="s">
        <v>253</v>
      </c>
      <c r="CI30" s="6" t="s">
        <v>53</v>
      </c>
      <c r="CJ30" s="6" t="s">
        <v>254</v>
      </c>
      <c r="CK30" s="6" t="s">
        <v>57</v>
      </c>
      <c r="CL30" s="6" t="s">
        <v>63</v>
      </c>
      <c r="CM30" s="6" t="s">
        <v>61</v>
      </c>
      <c r="CN30" s="6" t="s">
        <v>68</v>
      </c>
      <c r="CO30" s="6" t="s">
        <v>495</v>
      </c>
      <c r="CP30" s="6" t="s">
        <v>60</v>
      </c>
      <c r="CQ30" s="6" t="s">
        <v>64</v>
      </c>
      <c r="CR30" s="6" t="s">
        <v>60</v>
      </c>
      <c r="CS30" s="6" t="s">
        <v>66</v>
      </c>
      <c r="CT30" s="6" t="s">
        <v>57</v>
      </c>
      <c r="CU30" s="6" t="s">
        <v>255</v>
      </c>
      <c r="CV30" s="6" t="s">
        <v>63</v>
      </c>
      <c r="CW30" s="6" t="s">
        <v>69</v>
      </c>
      <c r="CX30" s="6" t="s">
        <v>256</v>
      </c>
      <c r="CY30" s="6" t="s">
        <v>256</v>
      </c>
      <c r="CZ30" s="6" t="s">
        <v>72</v>
      </c>
      <c r="DA30" s="6" t="s">
        <v>71</v>
      </c>
      <c r="DB30" s="6" t="s">
        <v>187</v>
      </c>
      <c r="DC30" s="6" t="s">
        <v>72</v>
      </c>
      <c r="DD30" s="6" t="s">
        <v>518</v>
      </c>
      <c r="DE30" s="6" t="s">
        <v>184</v>
      </c>
      <c r="DF30" s="6" t="s">
        <v>257</v>
      </c>
      <c r="DG30" s="6" t="s">
        <v>519</v>
      </c>
      <c r="DH30" s="6" t="s">
        <v>498</v>
      </c>
      <c r="DI30" s="6" t="s">
        <v>119</v>
      </c>
      <c r="DJ30" s="6" t="s">
        <v>77</v>
      </c>
      <c r="DK30" s="6" t="s">
        <v>78</v>
      </c>
      <c r="DL30" s="6" t="s">
        <v>262</v>
      </c>
      <c r="DM30" s="6" t="s">
        <v>78</v>
      </c>
      <c r="DN30" s="6" t="s">
        <v>190</v>
      </c>
      <c r="DO30" s="6" t="s">
        <v>261</v>
      </c>
      <c r="DP30" s="6" t="s">
        <v>260</v>
      </c>
      <c r="DQ30" s="6" t="s">
        <v>261</v>
      </c>
      <c r="DR30" s="6" t="s">
        <v>109</v>
      </c>
      <c r="DS30" s="6" t="s">
        <v>111</v>
      </c>
      <c r="DT30" s="6" t="s">
        <v>83</v>
      </c>
      <c r="DU30" s="6" t="s">
        <v>191</v>
      </c>
      <c r="DV30" s="6" t="s">
        <v>99</v>
      </c>
      <c r="DW30" s="6" t="s">
        <v>98</v>
      </c>
      <c r="DX30" s="6" t="s">
        <v>98</v>
      </c>
      <c r="DY30" s="6" t="s">
        <v>121</v>
      </c>
      <c r="DZ30" s="6" t="s">
        <v>99</v>
      </c>
      <c r="EA30" s="6" t="s">
        <v>124</v>
      </c>
      <c r="EB30" s="6" t="s">
        <v>94</v>
      </c>
      <c r="EC30" s="6" t="s">
        <v>112</v>
      </c>
      <c r="ED30" s="6" t="s">
        <v>94</v>
      </c>
      <c r="EE30" s="6" t="s">
        <v>94</v>
      </c>
      <c r="EF30" s="6" t="s">
        <v>90</v>
      </c>
      <c r="EG30" s="6" t="s">
        <v>125</v>
      </c>
      <c r="EH30" s="6" t="s">
        <v>128</v>
      </c>
      <c r="EI30" s="6" t="s">
        <v>192</v>
      </c>
      <c r="EJ30" s="6" t="s">
        <v>128</v>
      </c>
      <c r="EK30" s="6" t="s">
        <v>102</v>
      </c>
      <c r="EL30" s="6" t="s">
        <v>88</v>
      </c>
      <c r="EM30" s="6" t="s">
        <v>116</v>
      </c>
      <c r="EN30" s="6" t="s">
        <v>87</v>
      </c>
      <c r="EO30" s="6" t="s">
        <v>98</v>
      </c>
      <c r="EP30" s="6" t="s">
        <v>98</v>
      </c>
      <c r="EQ30" s="6" t="s">
        <v>97</v>
      </c>
      <c r="ER30" s="6" t="s">
        <v>102</v>
      </c>
      <c r="ES30" s="6" t="s">
        <v>129</v>
      </c>
      <c r="ET30" s="6" t="s">
        <v>192</v>
      </c>
      <c r="EU30" s="6" t="s">
        <v>377</v>
      </c>
      <c r="EV30" s="6" t="s">
        <v>595</v>
      </c>
      <c r="EW30" s="6" t="s">
        <v>134</v>
      </c>
      <c r="EX30" s="6" t="s">
        <v>102</v>
      </c>
      <c r="EY30" s="6" t="s">
        <v>129</v>
      </c>
      <c r="EZ30" s="6" t="s">
        <v>131</v>
      </c>
      <c r="FA30" s="6" t="s">
        <v>88</v>
      </c>
      <c r="FB30" s="6" t="s">
        <v>87</v>
      </c>
      <c r="FC30" s="6" t="s">
        <v>193</v>
      </c>
    </row>
    <row r="31" spans="1:159" ht="12.5" x14ac:dyDescent="0.25">
      <c r="A31" s="6" t="s">
        <v>660</v>
      </c>
      <c r="B31" s="6" t="s">
        <v>644</v>
      </c>
      <c r="C31" s="6" t="s">
        <v>610</v>
      </c>
      <c r="D31" s="6" t="s">
        <v>240</v>
      </c>
      <c r="E31" s="6" t="s">
        <v>237</v>
      </c>
      <c r="F31" s="6" t="s">
        <v>238</v>
      </c>
      <c r="G31" s="6" t="s">
        <v>176</v>
      </c>
      <c r="H31" s="6" t="s">
        <v>605</v>
      </c>
      <c r="I31" s="6" t="s">
        <v>16</v>
      </c>
      <c r="J31" s="6" t="s">
        <v>244</v>
      </c>
      <c r="K31" s="6" t="s">
        <v>241</v>
      </c>
      <c r="L31" s="6" t="s">
        <v>248</v>
      </c>
      <c r="M31" s="6" t="s">
        <v>247</v>
      </c>
      <c r="N31" s="6" t="s">
        <v>19</v>
      </c>
      <c r="O31" s="6" t="s">
        <v>250</v>
      </c>
      <c r="P31" s="6" t="s">
        <v>22</v>
      </c>
      <c r="Q31" s="6" t="s">
        <v>23</v>
      </c>
      <c r="R31" s="6" t="s">
        <v>21</v>
      </c>
      <c r="S31" s="6" t="s">
        <v>41</v>
      </c>
      <c r="T31" s="6" t="s">
        <v>252</v>
      </c>
      <c r="U31" s="6" t="s">
        <v>49</v>
      </c>
      <c r="V31" s="6" t="s">
        <v>516</v>
      </c>
      <c r="W31" s="6" t="s">
        <v>49</v>
      </c>
      <c r="X31" s="6" t="s">
        <v>253</v>
      </c>
      <c r="Y31" s="6" t="s">
        <v>253</v>
      </c>
      <c r="Z31" s="6" t="s">
        <v>45</v>
      </c>
      <c r="AA31" s="6" t="s">
        <v>52</v>
      </c>
      <c r="AB31" s="6" t="s">
        <v>57</v>
      </c>
      <c r="AC31" s="6" t="s">
        <v>50</v>
      </c>
      <c r="AD31" s="6" t="s">
        <v>56</v>
      </c>
      <c r="AE31" s="6" t="s">
        <v>66</v>
      </c>
      <c r="AF31" s="6" t="s">
        <v>55</v>
      </c>
      <c r="AG31" s="6" t="s">
        <v>64</v>
      </c>
      <c r="AH31" s="6" t="s">
        <v>60</v>
      </c>
      <c r="AI31" s="6" t="s">
        <v>65</v>
      </c>
      <c r="AJ31" s="6" t="s">
        <v>495</v>
      </c>
      <c r="AK31" s="6" t="s">
        <v>181</v>
      </c>
      <c r="AL31" s="6" t="s">
        <v>60</v>
      </c>
      <c r="AM31" s="6" t="s">
        <v>495</v>
      </c>
      <c r="AN31" s="6" t="s">
        <v>63</v>
      </c>
      <c r="AO31" s="6" t="s">
        <v>183</v>
      </c>
      <c r="AP31" s="6" t="s">
        <v>185</v>
      </c>
      <c r="AQ31" s="6" t="s">
        <v>257</v>
      </c>
      <c r="AR31" s="6" t="s">
        <v>71</v>
      </c>
      <c r="AS31" s="6" t="s">
        <v>187</v>
      </c>
      <c r="AT31" s="6" t="s">
        <v>519</v>
      </c>
      <c r="AU31" s="6" t="s">
        <v>187</v>
      </c>
      <c r="AV31" s="6" t="s">
        <v>519</v>
      </c>
      <c r="AW31" s="6" t="s">
        <v>184</v>
      </c>
      <c r="AX31" s="6" t="s">
        <v>70</v>
      </c>
      <c r="AY31" s="6" t="s">
        <v>187</v>
      </c>
      <c r="AZ31" s="6" t="s">
        <v>257</v>
      </c>
      <c r="BA31" s="6" t="s">
        <v>76</v>
      </c>
      <c r="BB31" s="6" t="s">
        <v>259</v>
      </c>
      <c r="BC31" s="6" t="s">
        <v>119</v>
      </c>
      <c r="BD31" s="6" t="s">
        <v>261</v>
      </c>
      <c r="BE31" s="6" t="s">
        <v>119</v>
      </c>
      <c r="BF31" s="6" t="s">
        <v>260</v>
      </c>
      <c r="BG31" s="6" t="s">
        <v>496</v>
      </c>
      <c r="BH31" s="6" t="s">
        <v>261</v>
      </c>
      <c r="BI31" s="6" t="s">
        <v>189</v>
      </c>
      <c r="BJ31" s="6" t="s">
        <v>520</v>
      </c>
      <c r="BK31" s="6" t="s">
        <v>260</v>
      </c>
      <c r="BL31" s="6" t="s">
        <v>190</v>
      </c>
      <c r="BM31" s="6" t="s">
        <v>78</v>
      </c>
      <c r="BN31" s="6" t="s">
        <v>82</v>
      </c>
      <c r="BO31" s="6" t="s">
        <v>93</v>
      </c>
      <c r="BP31" s="6" t="s">
        <v>94</v>
      </c>
      <c r="BQ31" s="6" t="s">
        <v>94</v>
      </c>
      <c r="BR31" s="6" t="s">
        <v>91</v>
      </c>
      <c r="BS31" s="6" t="s">
        <v>191</v>
      </c>
      <c r="BT31" s="6" t="s">
        <v>121</v>
      </c>
      <c r="BU31" s="6" t="s">
        <v>121</v>
      </c>
      <c r="BV31" s="6" t="s">
        <v>99</v>
      </c>
      <c r="BW31" s="6" t="s">
        <v>86</v>
      </c>
      <c r="BX31" s="6" t="s">
        <v>88</v>
      </c>
      <c r="BY31" s="6" t="s">
        <v>126</v>
      </c>
      <c r="BZ31" s="6" t="s">
        <v>96</v>
      </c>
      <c r="CA31" s="6" t="s">
        <v>129</v>
      </c>
      <c r="CB31" s="6" t="s">
        <v>102</v>
      </c>
      <c r="CC31" s="6" t="s">
        <v>127</v>
      </c>
      <c r="CD31" s="6" t="s">
        <v>606</v>
      </c>
      <c r="CE31" s="6" t="s">
        <v>127</v>
      </c>
      <c r="CF31" s="6" t="s">
        <v>103</v>
      </c>
      <c r="CG31" s="6" t="s">
        <v>102</v>
      </c>
      <c r="CH31" s="6" t="s">
        <v>138</v>
      </c>
      <c r="CI31" s="6" t="s">
        <v>193</v>
      </c>
      <c r="CJ31" s="6" t="s">
        <v>127</v>
      </c>
      <c r="CK31" s="6" t="s">
        <v>131</v>
      </c>
      <c r="CL31" s="6" t="s">
        <v>376</v>
      </c>
      <c r="CM31" s="6" t="s">
        <v>130</v>
      </c>
      <c r="CN31" s="6" t="s">
        <v>133</v>
      </c>
      <c r="CO31" s="6" t="s">
        <v>133</v>
      </c>
      <c r="CP31" s="6" t="s">
        <v>136</v>
      </c>
      <c r="CQ31" s="6" t="s">
        <v>523</v>
      </c>
      <c r="CR31" s="6" t="s">
        <v>135</v>
      </c>
      <c r="CS31" s="6" t="s">
        <v>378</v>
      </c>
      <c r="CT31" s="6" t="s">
        <v>130</v>
      </c>
      <c r="CU31" s="6" t="s">
        <v>136</v>
      </c>
      <c r="CV31" s="6" t="s">
        <v>380</v>
      </c>
      <c r="CW31" s="6" t="s">
        <v>137</v>
      </c>
      <c r="CX31" s="6" t="s">
        <v>381</v>
      </c>
      <c r="CY31" s="6" t="s">
        <v>148</v>
      </c>
      <c r="CZ31" s="6" t="s">
        <v>150</v>
      </c>
      <c r="DA31" s="6" t="s">
        <v>142</v>
      </c>
      <c r="DB31" s="6" t="s">
        <v>197</v>
      </c>
      <c r="DC31" s="6" t="s">
        <v>197</v>
      </c>
      <c r="DD31" s="6" t="s">
        <v>141</v>
      </c>
      <c r="DE31" s="6" t="s">
        <v>156</v>
      </c>
      <c r="DF31" s="6" t="s">
        <v>269</v>
      </c>
      <c r="DG31" s="6" t="s">
        <v>155</v>
      </c>
      <c r="DH31" s="6" t="s">
        <v>166</v>
      </c>
      <c r="DI31" s="6" t="s">
        <v>525</v>
      </c>
      <c r="DJ31" s="6" t="s">
        <v>163</v>
      </c>
      <c r="DK31" s="6" t="s">
        <v>169</v>
      </c>
      <c r="DL31" s="6" t="s">
        <v>661</v>
      </c>
      <c r="DM31" s="6" t="s">
        <v>202</v>
      </c>
      <c r="DN31" s="6" t="s">
        <v>391</v>
      </c>
      <c r="DO31" s="6" t="s">
        <v>391</v>
      </c>
      <c r="DP31" s="6" t="s">
        <v>393</v>
      </c>
      <c r="DQ31" s="6" t="s">
        <v>276</v>
      </c>
      <c r="DR31" s="6" t="s">
        <v>220</v>
      </c>
      <c r="DS31" s="6" t="s">
        <v>221</v>
      </c>
      <c r="DT31" s="6" t="s">
        <v>230</v>
      </c>
      <c r="DU31" s="6" t="s">
        <v>210</v>
      </c>
      <c r="DV31" s="6" t="s">
        <v>282</v>
      </c>
      <c r="DW31" s="6" t="s">
        <v>653</v>
      </c>
      <c r="DX31" s="6" t="s">
        <v>286</v>
      </c>
      <c r="DY31" s="6" t="s">
        <v>222</v>
      </c>
      <c r="DZ31" s="6" t="s">
        <v>213</v>
      </c>
      <c r="EA31" s="6" t="s">
        <v>215</v>
      </c>
      <c r="EB31" s="6" t="s">
        <v>281</v>
      </c>
      <c r="EC31" s="6" t="s">
        <v>395</v>
      </c>
      <c r="ED31" s="6" t="s">
        <v>394</v>
      </c>
      <c r="EE31" s="6" t="s">
        <v>394</v>
      </c>
      <c r="EF31" s="6" t="s">
        <v>393</v>
      </c>
      <c r="EG31" s="6" t="s">
        <v>514</v>
      </c>
      <c r="EH31" s="6" t="s">
        <v>216</v>
      </c>
      <c r="EI31" s="6" t="s">
        <v>224</v>
      </c>
      <c r="EJ31" s="6" t="s">
        <v>229</v>
      </c>
      <c r="EK31" s="6" t="s">
        <v>225</v>
      </c>
      <c r="EL31" s="6" t="s">
        <v>224</v>
      </c>
      <c r="EM31" s="6" t="s">
        <v>222</v>
      </c>
      <c r="EN31" s="6" t="s">
        <v>221</v>
      </c>
      <c r="EO31" s="6" t="s">
        <v>208</v>
      </c>
      <c r="EP31" s="6" t="s">
        <v>214</v>
      </c>
      <c r="EQ31" s="6" t="s">
        <v>230</v>
      </c>
      <c r="ER31" s="6" t="s">
        <v>433</v>
      </c>
      <c r="ES31" s="6" t="s">
        <v>550</v>
      </c>
      <c r="ET31" s="6" t="s">
        <v>212</v>
      </c>
      <c r="EU31" s="6" t="s">
        <v>287</v>
      </c>
      <c r="EV31" s="6" t="s">
        <v>662</v>
      </c>
      <c r="EW31" s="6" t="s">
        <v>282</v>
      </c>
      <c r="EX31" s="6" t="s">
        <v>439</v>
      </c>
      <c r="EY31" s="6" t="s">
        <v>653</v>
      </c>
      <c r="EZ31" s="6" t="s">
        <v>285</v>
      </c>
      <c r="FA31" s="6" t="s">
        <v>212</v>
      </c>
      <c r="FB31" s="6" t="s">
        <v>227</v>
      </c>
      <c r="FC31" s="6" t="s">
        <v>210</v>
      </c>
    </row>
    <row r="32" spans="1:159" ht="12.5" x14ac:dyDescent="0.25">
      <c r="A32" s="6" t="s">
        <v>663</v>
      </c>
      <c r="B32" s="6" t="s">
        <v>179</v>
      </c>
      <c r="C32" s="6" t="s">
        <v>38</v>
      </c>
      <c r="D32" s="6" t="s">
        <v>44</v>
      </c>
      <c r="E32" s="6" t="s">
        <v>253</v>
      </c>
      <c r="F32" s="6" t="s">
        <v>180</v>
      </c>
      <c r="G32" s="6" t="s">
        <v>65</v>
      </c>
      <c r="H32" s="6" t="s">
        <v>181</v>
      </c>
      <c r="I32" s="6" t="s">
        <v>67</v>
      </c>
      <c r="J32" s="6" t="s">
        <v>178</v>
      </c>
      <c r="K32" s="6" t="s">
        <v>63</v>
      </c>
      <c r="L32" s="6" t="s">
        <v>181</v>
      </c>
      <c r="M32" s="6" t="s">
        <v>178</v>
      </c>
      <c r="N32" s="6" t="s">
        <v>50</v>
      </c>
      <c r="O32" s="6" t="s">
        <v>58</v>
      </c>
      <c r="P32" s="6" t="s">
        <v>179</v>
      </c>
      <c r="Q32" s="6" t="s">
        <v>66</v>
      </c>
      <c r="R32" s="6" t="s">
        <v>182</v>
      </c>
      <c r="S32" s="6" t="s">
        <v>257</v>
      </c>
      <c r="T32" s="6" t="s">
        <v>72</v>
      </c>
      <c r="U32" s="6" t="s">
        <v>256</v>
      </c>
      <c r="V32" s="6" t="s">
        <v>256</v>
      </c>
      <c r="W32" s="6" t="s">
        <v>183</v>
      </c>
      <c r="X32" s="6" t="s">
        <v>64</v>
      </c>
      <c r="Y32" s="6" t="s">
        <v>68</v>
      </c>
      <c r="Z32" s="6" t="s">
        <v>62</v>
      </c>
      <c r="AA32" s="6" t="s">
        <v>65</v>
      </c>
      <c r="AB32" s="6" t="s">
        <v>67</v>
      </c>
      <c r="AC32" s="6" t="s">
        <v>64</v>
      </c>
      <c r="AD32" s="6" t="s">
        <v>186</v>
      </c>
      <c r="AE32" s="6" t="s">
        <v>259</v>
      </c>
      <c r="AF32" s="6" t="s">
        <v>74</v>
      </c>
      <c r="AG32" s="6" t="s">
        <v>188</v>
      </c>
      <c r="AH32" s="6" t="s">
        <v>186</v>
      </c>
      <c r="AI32" s="6" t="s">
        <v>70</v>
      </c>
      <c r="AJ32" s="6" t="s">
        <v>256</v>
      </c>
      <c r="AK32" s="6" t="s">
        <v>183</v>
      </c>
      <c r="AL32" s="6" t="s">
        <v>62</v>
      </c>
      <c r="AM32" s="6" t="s">
        <v>62</v>
      </c>
      <c r="AN32" s="6" t="s">
        <v>187</v>
      </c>
      <c r="AO32" s="6" t="s">
        <v>257</v>
      </c>
      <c r="AP32" s="6" t="s">
        <v>73</v>
      </c>
      <c r="AQ32" s="6" t="s">
        <v>77</v>
      </c>
      <c r="AR32" s="6" t="s">
        <v>120</v>
      </c>
      <c r="AS32" s="6" t="s">
        <v>119</v>
      </c>
      <c r="AT32" s="6" t="s">
        <v>189</v>
      </c>
      <c r="AU32" s="6" t="s">
        <v>75</v>
      </c>
      <c r="AV32" s="6" t="s">
        <v>74</v>
      </c>
      <c r="AW32" s="6" t="s">
        <v>188</v>
      </c>
      <c r="AX32" s="6" t="s">
        <v>258</v>
      </c>
      <c r="AY32" s="6" t="s">
        <v>183</v>
      </c>
      <c r="AZ32" s="6" t="s">
        <v>187</v>
      </c>
      <c r="BA32" s="6" t="s">
        <v>259</v>
      </c>
      <c r="BB32" s="6" t="s">
        <v>496</v>
      </c>
      <c r="BC32" s="6" t="s">
        <v>110</v>
      </c>
      <c r="BD32" s="6" t="s">
        <v>110</v>
      </c>
      <c r="BE32" s="6" t="s">
        <v>110</v>
      </c>
      <c r="BF32" s="6" t="s">
        <v>497</v>
      </c>
      <c r="BG32" s="6" t="s">
        <v>261</v>
      </c>
      <c r="BH32" s="6" t="s">
        <v>261</v>
      </c>
      <c r="BI32" s="6" t="s">
        <v>263</v>
      </c>
      <c r="BJ32" s="6" t="s">
        <v>261</v>
      </c>
      <c r="BK32" s="6" t="s">
        <v>518</v>
      </c>
      <c r="BL32" s="6" t="s">
        <v>120</v>
      </c>
      <c r="BM32" s="6" t="s">
        <v>262</v>
      </c>
      <c r="BN32" s="6" t="s">
        <v>93</v>
      </c>
      <c r="BO32" s="6" t="s">
        <v>85</v>
      </c>
      <c r="BP32" s="6" t="s">
        <v>113</v>
      </c>
      <c r="BQ32" s="6" t="s">
        <v>93</v>
      </c>
      <c r="BR32" s="6" t="s">
        <v>80</v>
      </c>
      <c r="BS32" s="6" t="s">
        <v>118</v>
      </c>
      <c r="BT32" s="6" t="s">
        <v>93</v>
      </c>
      <c r="BU32" s="6" t="s">
        <v>113</v>
      </c>
      <c r="BV32" s="6" t="s">
        <v>114</v>
      </c>
      <c r="BW32" s="6" t="s">
        <v>81</v>
      </c>
      <c r="BX32" s="6" t="s">
        <v>118</v>
      </c>
      <c r="BY32" s="6" t="s">
        <v>121</v>
      </c>
      <c r="BZ32" s="6" t="s">
        <v>124</v>
      </c>
      <c r="CA32" s="6" t="s">
        <v>125</v>
      </c>
      <c r="CB32" s="6" t="s">
        <v>116</v>
      </c>
      <c r="CC32" s="6" t="s">
        <v>85</v>
      </c>
      <c r="CD32" s="6" t="s">
        <v>92</v>
      </c>
      <c r="CE32" s="6" t="s">
        <v>191</v>
      </c>
      <c r="CF32" s="6" t="s">
        <v>100</v>
      </c>
      <c r="CG32" s="6" t="s">
        <v>80</v>
      </c>
      <c r="CH32" s="6" t="s">
        <v>124</v>
      </c>
      <c r="CI32" s="6" t="s">
        <v>79</v>
      </c>
      <c r="CJ32" s="6" t="s">
        <v>99</v>
      </c>
      <c r="CK32" s="6" t="s">
        <v>98</v>
      </c>
      <c r="CL32" s="6" t="s">
        <v>106</v>
      </c>
      <c r="CM32" s="6" t="s">
        <v>606</v>
      </c>
      <c r="CN32" s="6" t="s">
        <v>126</v>
      </c>
      <c r="CO32" s="6" t="s">
        <v>96</v>
      </c>
      <c r="CP32" s="6" t="s">
        <v>106</v>
      </c>
      <c r="CQ32" s="6" t="s">
        <v>88</v>
      </c>
      <c r="CR32" s="6" t="s">
        <v>95</v>
      </c>
      <c r="CS32" s="6" t="s">
        <v>96</v>
      </c>
      <c r="CT32" s="6" t="s">
        <v>98</v>
      </c>
      <c r="CU32" s="6" t="s">
        <v>87</v>
      </c>
      <c r="CV32" s="6" t="s">
        <v>595</v>
      </c>
      <c r="CW32" s="6" t="s">
        <v>133</v>
      </c>
      <c r="CX32" s="6" t="s">
        <v>136</v>
      </c>
      <c r="CY32" s="6" t="s">
        <v>132</v>
      </c>
      <c r="CZ32" s="6" t="s">
        <v>499</v>
      </c>
      <c r="DA32" s="6" t="s">
        <v>143</v>
      </c>
      <c r="DB32" s="6" t="s">
        <v>143</v>
      </c>
      <c r="DC32" s="6" t="s">
        <v>148</v>
      </c>
      <c r="DD32" s="6" t="s">
        <v>140</v>
      </c>
      <c r="DE32" s="6" t="s">
        <v>140</v>
      </c>
      <c r="DF32" s="6" t="s">
        <v>196</v>
      </c>
      <c r="DG32" s="6" t="s">
        <v>144</v>
      </c>
      <c r="DH32" s="6" t="s">
        <v>196</v>
      </c>
      <c r="DI32" s="6" t="s">
        <v>542</v>
      </c>
      <c r="DJ32" s="6" t="s">
        <v>385</v>
      </c>
      <c r="DK32" s="6" t="s">
        <v>386</v>
      </c>
      <c r="DL32" s="6" t="s">
        <v>544</v>
      </c>
      <c r="DM32" s="6" t="s">
        <v>531</v>
      </c>
      <c r="DN32" s="6" t="s">
        <v>543</v>
      </c>
      <c r="DO32" s="6" t="s">
        <v>384</v>
      </c>
      <c r="DP32" s="6" t="s">
        <v>162</v>
      </c>
      <c r="DQ32" s="6" t="s">
        <v>200</v>
      </c>
      <c r="DR32" s="6" t="s">
        <v>172</v>
      </c>
      <c r="DS32" s="6" t="s">
        <v>544</v>
      </c>
      <c r="DT32" s="6" t="s">
        <v>280</v>
      </c>
      <c r="DU32" s="6" t="s">
        <v>394</v>
      </c>
      <c r="DV32" s="6" t="s">
        <v>279</v>
      </c>
      <c r="DW32" s="6" t="s">
        <v>214</v>
      </c>
      <c r="DX32" s="6" t="s">
        <v>215</v>
      </c>
      <c r="DY32" s="6" t="s">
        <v>278</v>
      </c>
      <c r="DZ32" s="6" t="s">
        <v>510</v>
      </c>
      <c r="EA32" s="6" t="s">
        <v>276</v>
      </c>
      <c r="EB32" s="6" t="s">
        <v>509</v>
      </c>
      <c r="EC32" s="6" t="s">
        <v>509</v>
      </c>
      <c r="ED32" s="6" t="s">
        <v>532</v>
      </c>
      <c r="EE32" s="6" t="s">
        <v>170</v>
      </c>
      <c r="EF32" s="6" t="s">
        <v>547</v>
      </c>
      <c r="EG32" s="6" t="s">
        <v>221</v>
      </c>
      <c r="EH32" s="6" t="s">
        <v>550</v>
      </c>
      <c r="EI32" s="6" t="s">
        <v>439</v>
      </c>
      <c r="EJ32" s="6" t="s">
        <v>434</v>
      </c>
      <c r="EK32" s="6" t="s">
        <v>653</v>
      </c>
      <c r="EL32" s="6" t="s">
        <v>400</v>
      </c>
      <c r="EM32" s="6" t="s">
        <v>233</v>
      </c>
      <c r="EN32" s="6" t="s">
        <v>550</v>
      </c>
      <c r="EO32" s="6" t="s">
        <v>229</v>
      </c>
      <c r="EP32" s="6" t="s">
        <v>226</v>
      </c>
      <c r="EQ32" s="6" t="s">
        <v>598</v>
      </c>
      <c r="ER32" s="6" t="s">
        <v>662</v>
      </c>
      <c r="ES32" s="6" t="s">
        <v>443</v>
      </c>
      <c r="ET32" s="6" t="s">
        <v>664</v>
      </c>
      <c r="EU32" s="6" t="s">
        <v>445</v>
      </c>
      <c r="EV32" s="6" t="s">
        <v>444</v>
      </c>
      <c r="EW32" s="6" t="s">
        <v>303</v>
      </c>
      <c r="EX32" s="6" t="s">
        <v>289</v>
      </c>
      <c r="EY32" s="6" t="s">
        <v>600</v>
      </c>
      <c r="EZ32" s="6" t="s">
        <v>551</v>
      </c>
      <c r="FA32" s="6" t="s">
        <v>289</v>
      </c>
      <c r="FB32" s="6" t="s">
        <v>293</v>
      </c>
      <c r="FC32" s="6" t="s">
        <v>291</v>
      </c>
    </row>
    <row r="33" spans="1:159" ht="12.5" x14ac:dyDescent="0.25">
      <c r="A33" s="6" t="s">
        <v>665</v>
      </c>
      <c r="B33" s="6" t="s">
        <v>81</v>
      </c>
      <c r="C33" s="6" t="s">
        <v>260</v>
      </c>
      <c r="D33" s="6" t="s">
        <v>114</v>
      </c>
      <c r="E33" s="6" t="s">
        <v>115</v>
      </c>
      <c r="F33" s="6" t="s">
        <v>89</v>
      </c>
      <c r="G33" s="6" t="s">
        <v>88</v>
      </c>
      <c r="H33" s="6" t="s">
        <v>116</v>
      </c>
      <c r="I33" s="6" t="s">
        <v>97</v>
      </c>
      <c r="J33" s="6" t="s">
        <v>191</v>
      </c>
      <c r="K33" s="6" t="s">
        <v>123</v>
      </c>
      <c r="L33" s="6" t="s">
        <v>118</v>
      </c>
      <c r="M33" s="6" t="s">
        <v>84</v>
      </c>
      <c r="N33" s="6" t="s">
        <v>120</v>
      </c>
      <c r="O33" s="6" t="s">
        <v>62</v>
      </c>
      <c r="P33" s="6" t="s">
        <v>189</v>
      </c>
      <c r="Q33" s="6" t="s">
        <v>520</v>
      </c>
      <c r="R33" s="6" t="s">
        <v>497</v>
      </c>
      <c r="S33" s="6" t="s">
        <v>121</v>
      </c>
      <c r="T33" s="6" t="s">
        <v>85</v>
      </c>
      <c r="U33" s="6" t="s">
        <v>99</v>
      </c>
      <c r="V33" s="6" t="s">
        <v>117</v>
      </c>
      <c r="W33" s="6" t="s">
        <v>497</v>
      </c>
      <c r="X33" s="6" t="s">
        <v>262</v>
      </c>
      <c r="Y33" s="6" t="s">
        <v>497</v>
      </c>
      <c r="Z33" s="6" t="s">
        <v>120</v>
      </c>
      <c r="AA33" s="6" t="s">
        <v>73</v>
      </c>
      <c r="AB33" s="6" t="s">
        <v>260</v>
      </c>
      <c r="AC33" s="6" t="s">
        <v>261</v>
      </c>
      <c r="AD33" s="6" t="s">
        <v>118</v>
      </c>
      <c r="AE33" s="6" t="s">
        <v>91</v>
      </c>
      <c r="AF33" s="6" t="s">
        <v>89</v>
      </c>
      <c r="AG33" s="6" t="s">
        <v>100</v>
      </c>
      <c r="AH33" s="6" t="s">
        <v>118</v>
      </c>
      <c r="AI33" s="6" t="s">
        <v>114</v>
      </c>
      <c r="AJ33" s="6" t="s">
        <v>262</v>
      </c>
      <c r="AK33" s="6" t="s">
        <v>497</v>
      </c>
      <c r="AL33" s="6" t="s">
        <v>263</v>
      </c>
      <c r="AM33" s="6" t="s">
        <v>259</v>
      </c>
      <c r="AN33" s="6" t="s">
        <v>189</v>
      </c>
      <c r="AO33" s="6" t="s">
        <v>77</v>
      </c>
      <c r="AP33" s="6" t="s">
        <v>93</v>
      </c>
      <c r="AQ33" s="6" t="s">
        <v>123</v>
      </c>
      <c r="AR33" s="6" t="s">
        <v>85</v>
      </c>
      <c r="AS33" s="6" t="s">
        <v>121</v>
      </c>
      <c r="AT33" s="6" t="s">
        <v>122</v>
      </c>
      <c r="AU33" s="6" t="s">
        <v>262</v>
      </c>
      <c r="AV33" s="6" t="s">
        <v>190</v>
      </c>
      <c r="AW33" s="6" t="s">
        <v>496</v>
      </c>
      <c r="AX33" s="6" t="s">
        <v>78</v>
      </c>
      <c r="AY33" s="6" t="s">
        <v>187</v>
      </c>
      <c r="AZ33" s="6" t="s">
        <v>74</v>
      </c>
      <c r="BA33" s="6" t="s">
        <v>77</v>
      </c>
      <c r="BB33" s="6" t="s">
        <v>131</v>
      </c>
      <c r="BC33" s="6" t="s">
        <v>378</v>
      </c>
      <c r="BD33" s="6" t="s">
        <v>528</v>
      </c>
      <c r="BE33" s="6" t="s">
        <v>501</v>
      </c>
      <c r="BF33" s="6" t="s">
        <v>192</v>
      </c>
      <c r="BG33" s="6" t="s">
        <v>102</v>
      </c>
      <c r="BH33" s="6" t="s">
        <v>106</v>
      </c>
      <c r="BI33" s="6" t="s">
        <v>96</v>
      </c>
      <c r="BJ33" s="6" t="s">
        <v>101</v>
      </c>
      <c r="BK33" s="6" t="s">
        <v>191</v>
      </c>
      <c r="BL33" s="6" t="s">
        <v>90</v>
      </c>
      <c r="BM33" s="6" t="s">
        <v>96</v>
      </c>
      <c r="BN33" s="6" t="s">
        <v>527</v>
      </c>
      <c r="BO33" s="6" t="s">
        <v>381</v>
      </c>
      <c r="BP33" s="6" t="s">
        <v>499</v>
      </c>
      <c r="BQ33" s="6" t="s">
        <v>501</v>
      </c>
      <c r="BR33" s="6" t="s">
        <v>103</v>
      </c>
      <c r="BS33" s="6" t="s">
        <v>102</v>
      </c>
      <c r="BT33" s="6" t="s">
        <v>193</v>
      </c>
      <c r="BU33" s="6" t="s">
        <v>128</v>
      </c>
      <c r="BV33" s="6" t="s">
        <v>126</v>
      </c>
      <c r="BW33" s="6" t="s">
        <v>100</v>
      </c>
      <c r="BX33" s="6" t="s">
        <v>96</v>
      </c>
      <c r="BY33" s="6" t="s">
        <v>127</v>
      </c>
      <c r="BZ33" s="6" t="s">
        <v>133</v>
      </c>
      <c r="CA33" s="6" t="s">
        <v>541</v>
      </c>
      <c r="CB33" s="6" t="s">
        <v>500</v>
      </c>
      <c r="CC33" s="6" t="s">
        <v>541</v>
      </c>
      <c r="CD33" s="6" t="s">
        <v>377</v>
      </c>
      <c r="CE33" s="6" t="s">
        <v>376</v>
      </c>
      <c r="CF33" s="6" t="s">
        <v>133</v>
      </c>
      <c r="CG33" s="6" t="s">
        <v>527</v>
      </c>
      <c r="CH33" s="6" t="s">
        <v>131</v>
      </c>
      <c r="CI33" s="6" t="s">
        <v>106</v>
      </c>
      <c r="CJ33" s="6" t="s">
        <v>103</v>
      </c>
      <c r="CK33" s="6" t="s">
        <v>596</v>
      </c>
      <c r="CL33" s="6" t="s">
        <v>379</v>
      </c>
      <c r="CM33" s="6" t="s">
        <v>196</v>
      </c>
      <c r="CN33" s="6" t="s">
        <v>142</v>
      </c>
      <c r="CO33" s="6" t="s">
        <v>150</v>
      </c>
      <c r="CP33" s="6" t="s">
        <v>540</v>
      </c>
      <c r="CQ33" s="6" t="s">
        <v>500</v>
      </c>
      <c r="CR33" s="6" t="s">
        <v>147</v>
      </c>
      <c r="CS33" s="6" t="s">
        <v>500</v>
      </c>
      <c r="CT33" s="6" t="s">
        <v>194</v>
      </c>
      <c r="CU33" s="6" t="s">
        <v>136</v>
      </c>
      <c r="CV33" s="6" t="s">
        <v>195</v>
      </c>
      <c r="CW33" s="6" t="s">
        <v>165</v>
      </c>
      <c r="CX33" s="6" t="s">
        <v>524</v>
      </c>
      <c r="CY33" s="6" t="s">
        <v>266</v>
      </c>
      <c r="CZ33" s="6" t="s">
        <v>506</v>
      </c>
      <c r="DA33" s="6" t="s">
        <v>531</v>
      </c>
      <c r="DB33" s="6" t="s">
        <v>172</v>
      </c>
      <c r="DC33" s="6" t="s">
        <v>531</v>
      </c>
      <c r="DD33" s="6" t="s">
        <v>171</v>
      </c>
      <c r="DE33" s="6" t="s">
        <v>161</v>
      </c>
      <c r="DF33" s="6" t="s">
        <v>530</v>
      </c>
      <c r="DG33" s="6" t="s">
        <v>389</v>
      </c>
      <c r="DH33" s="6" t="s">
        <v>173</v>
      </c>
      <c r="DI33" s="6" t="s">
        <v>170</v>
      </c>
      <c r="DJ33" s="6" t="s">
        <v>204</v>
      </c>
      <c r="DK33" s="6" t="s">
        <v>278</v>
      </c>
      <c r="DL33" s="6" t="s">
        <v>278</v>
      </c>
      <c r="DM33" s="6" t="s">
        <v>216</v>
      </c>
      <c r="DN33" s="6" t="s">
        <v>281</v>
      </c>
      <c r="DO33" s="6" t="s">
        <v>217</v>
      </c>
      <c r="DP33" s="6" t="s">
        <v>395</v>
      </c>
      <c r="DQ33" s="6" t="s">
        <v>276</v>
      </c>
      <c r="DR33" s="6" t="s">
        <v>621</v>
      </c>
      <c r="DS33" s="6" t="s">
        <v>204</v>
      </c>
      <c r="DT33" s="6" t="s">
        <v>207</v>
      </c>
      <c r="DU33" s="6" t="s">
        <v>208</v>
      </c>
      <c r="DV33" s="6" t="s">
        <v>286</v>
      </c>
      <c r="DW33" s="6" t="s">
        <v>400</v>
      </c>
      <c r="DX33" s="6" t="s">
        <v>400</v>
      </c>
      <c r="DY33" s="6" t="s">
        <v>287</v>
      </c>
      <c r="DZ33" s="6" t="s">
        <v>548</v>
      </c>
      <c r="EA33" s="6" t="s">
        <v>222</v>
      </c>
      <c r="EB33" s="6" t="s">
        <v>222</v>
      </c>
      <c r="EC33" s="6" t="s">
        <v>278</v>
      </c>
      <c r="ED33" s="6" t="s">
        <v>277</v>
      </c>
      <c r="EE33" s="6" t="s">
        <v>206</v>
      </c>
      <c r="EF33" s="6" t="s">
        <v>208</v>
      </c>
      <c r="EG33" s="6" t="s">
        <v>232</v>
      </c>
      <c r="EH33" s="6" t="s">
        <v>511</v>
      </c>
      <c r="EI33" s="6" t="s">
        <v>654</v>
      </c>
      <c r="EJ33" s="6" t="s">
        <v>440</v>
      </c>
      <c r="EK33" s="6" t="s">
        <v>436</v>
      </c>
      <c r="EL33" s="6" t="s">
        <v>292</v>
      </c>
      <c r="EM33" s="6" t="s">
        <v>441</v>
      </c>
      <c r="EN33" s="6" t="s">
        <v>290</v>
      </c>
      <c r="EO33" s="6" t="s">
        <v>443</v>
      </c>
      <c r="EP33" s="6" t="s">
        <v>289</v>
      </c>
      <c r="EQ33" s="6" t="s">
        <v>399</v>
      </c>
      <c r="ER33" s="6" t="s">
        <v>398</v>
      </c>
      <c r="ES33" s="6" t="s">
        <v>666</v>
      </c>
      <c r="ET33" s="6" t="s">
        <v>313</v>
      </c>
      <c r="EU33" s="6" t="s">
        <v>555</v>
      </c>
      <c r="EV33" s="6" t="s">
        <v>627</v>
      </c>
      <c r="EW33" s="6" t="s">
        <v>312</v>
      </c>
      <c r="EX33" s="6" t="s">
        <v>667</v>
      </c>
      <c r="EY33" s="6" t="s">
        <v>313</v>
      </c>
      <c r="EZ33" s="6" t="s">
        <v>298</v>
      </c>
      <c r="FA33" s="6" t="s">
        <v>304</v>
      </c>
      <c r="FB33" s="6" t="s">
        <v>668</v>
      </c>
      <c r="FC33" s="6" t="s">
        <v>669</v>
      </c>
    </row>
    <row r="34" spans="1:159" ht="12.5" x14ac:dyDescent="0.25">
      <c r="A34" s="6" t="s">
        <v>670</v>
      </c>
      <c r="B34" s="6" t="s">
        <v>116</v>
      </c>
      <c r="C34" s="6" t="s">
        <v>89</v>
      </c>
      <c r="D34" s="6" t="s">
        <v>90</v>
      </c>
      <c r="E34" s="6" t="s">
        <v>115</v>
      </c>
      <c r="F34" s="6" t="s">
        <v>78</v>
      </c>
      <c r="G34" s="6" t="s">
        <v>100</v>
      </c>
      <c r="H34" s="6" t="s">
        <v>91</v>
      </c>
      <c r="I34" s="6" t="s">
        <v>91</v>
      </c>
      <c r="J34" s="6" t="s">
        <v>111</v>
      </c>
      <c r="K34" s="6" t="s">
        <v>87</v>
      </c>
      <c r="L34" s="6" t="s">
        <v>128</v>
      </c>
      <c r="M34" s="6" t="s">
        <v>96</v>
      </c>
      <c r="N34" s="6" t="s">
        <v>262</v>
      </c>
      <c r="O34" s="6" t="s">
        <v>190</v>
      </c>
      <c r="P34" s="6" t="s">
        <v>110</v>
      </c>
      <c r="Q34" s="6" t="s">
        <v>78</v>
      </c>
      <c r="R34" s="6" t="s">
        <v>260</v>
      </c>
      <c r="S34" s="6" t="s">
        <v>260</v>
      </c>
      <c r="T34" s="6" t="s">
        <v>124</v>
      </c>
      <c r="U34" s="6" t="s">
        <v>263</v>
      </c>
      <c r="V34" s="6" t="s">
        <v>496</v>
      </c>
      <c r="W34" s="6" t="s">
        <v>118</v>
      </c>
      <c r="X34" s="6" t="s">
        <v>113</v>
      </c>
      <c r="Y34" s="6" t="s">
        <v>182</v>
      </c>
      <c r="Z34" s="6" t="s">
        <v>64</v>
      </c>
      <c r="AA34" s="6" t="s">
        <v>259</v>
      </c>
      <c r="AB34" s="6" t="s">
        <v>60</v>
      </c>
      <c r="AC34" s="6" t="s">
        <v>59</v>
      </c>
      <c r="AD34" s="6" t="s">
        <v>64</v>
      </c>
      <c r="AE34" s="6" t="s">
        <v>61</v>
      </c>
      <c r="AF34" s="6" t="s">
        <v>184</v>
      </c>
      <c r="AG34" s="6" t="s">
        <v>183</v>
      </c>
      <c r="AH34" s="6" t="s">
        <v>70</v>
      </c>
      <c r="AI34" s="6" t="s">
        <v>256</v>
      </c>
      <c r="AJ34" s="6" t="s">
        <v>517</v>
      </c>
      <c r="AK34" s="6" t="s">
        <v>186</v>
      </c>
      <c r="AL34" s="6" t="s">
        <v>63</v>
      </c>
      <c r="AM34" s="6" t="s">
        <v>59</v>
      </c>
      <c r="AN34" s="6" t="s">
        <v>61</v>
      </c>
      <c r="AO34" s="6" t="s">
        <v>59</v>
      </c>
      <c r="AP34" s="6" t="s">
        <v>518</v>
      </c>
      <c r="AQ34" s="6" t="s">
        <v>258</v>
      </c>
      <c r="AR34" s="6" t="s">
        <v>183</v>
      </c>
      <c r="AS34" s="6" t="s">
        <v>186</v>
      </c>
      <c r="AT34" s="6" t="s">
        <v>186</v>
      </c>
      <c r="AU34" s="6" t="s">
        <v>257</v>
      </c>
      <c r="AV34" s="6" t="s">
        <v>64</v>
      </c>
      <c r="AW34" s="6" t="s">
        <v>70</v>
      </c>
      <c r="AX34" s="6" t="s">
        <v>65</v>
      </c>
      <c r="AY34" s="6" t="s">
        <v>55</v>
      </c>
      <c r="AZ34" s="6" t="s">
        <v>66</v>
      </c>
      <c r="BA34" s="6" t="s">
        <v>67</v>
      </c>
      <c r="BB34" s="6" t="s">
        <v>258</v>
      </c>
      <c r="BC34" s="6" t="s">
        <v>256</v>
      </c>
      <c r="BD34" s="6" t="s">
        <v>517</v>
      </c>
      <c r="BE34" s="6" t="s">
        <v>258</v>
      </c>
      <c r="BF34" s="6" t="s">
        <v>70</v>
      </c>
      <c r="BG34" s="6" t="s">
        <v>186</v>
      </c>
      <c r="BH34" s="6" t="s">
        <v>61</v>
      </c>
      <c r="BI34" s="6" t="s">
        <v>69</v>
      </c>
      <c r="BJ34" s="6" t="s">
        <v>181</v>
      </c>
      <c r="BK34" s="6" t="s">
        <v>55</v>
      </c>
      <c r="BL34" s="6" t="s">
        <v>67</v>
      </c>
      <c r="BM34" s="6" t="s">
        <v>519</v>
      </c>
      <c r="BN34" s="6" t="s">
        <v>256</v>
      </c>
      <c r="BO34" s="6" t="s">
        <v>256</v>
      </c>
      <c r="BP34" s="6" t="s">
        <v>258</v>
      </c>
      <c r="BQ34" s="6" t="s">
        <v>184</v>
      </c>
      <c r="BR34" s="6" t="s">
        <v>70</v>
      </c>
      <c r="BS34" s="6" t="s">
        <v>186</v>
      </c>
      <c r="BT34" s="6" t="s">
        <v>189</v>
      </c>
      <c r="BU34" s="6" t="s">
        <v>517</v>
      </c>
      <c r="BV34" s="6" t="s">
        <v>70</v>
      </c>
      <c r="BW34" s="6" t="s">
        <v>187</v>
      </c>
      <c r="BX34" s="6" t="s">
        <v>71</v>
      </c>
      <c r="BY34" s="6" t="s">
        <v>68</v>
      </c>
      <c r="BZ34" s="6" t="s">
        <v>184</v>
      </c>
      <c r="CA34" s="6" t="s">
        <v>260</v>
      </c>
      <c r="CB34" s="6" t="s">
        <v>74</v>
      </c>
      <c r="CC34" s="6" t="s">
        <v>520</v>
      </c>
      <c r="CD34" s="6" t="s">
        <v>258</v>
      </c>
      <c r="CE34" s="6" t="s">
        <v>108</v>
      </c>
      <c r="CF34" s="6" t="s">
        <v>263</v>
      </c>
      <c r="CG34" s="6" t="s">
        <v>119</v>
      </c>
      <c r="CH34" s="6" t="s">
        <v>519</v>
      </c>
      <c r="CI34" s="6" t="s">
        <v>62</v>
      </c>
      <c r="CJ34" s="6" t="s">
        <v>518</v>
      </c>
      <c r="CK34" s="6" t="s">
        <v>72</v>
      </c>
      <c r="CL34" s="6" t="s">
        <v>120</v>
      </c>
      <c r="CM34" s="6" t="s">
        <v>120</v>
      </c>
      <c r="CN34" s="6" t="s">
        <v>109</v>
      </c>
      <c r="CO34" s="6" t="s">
        <v>111</v>
      </c>
      <c r="CP34" s="6" t="s">
        <v>80</v>
      </c>
      <c r="CQ34" s="6" t="s">
        <v>117</v>
      </c>
      <c r="CR34" s="6" t="s">
        <v>111</v>
      </c>
      <c r="CS34" s="6" t="s">
        <v>110</v>
      </c>
      <c r="CT34" s="6" t="s">
        <v>113</v>
      </c>
      <c r="CU34" s="6" t="s">
        <v>496</v>
      </c>
      <c r="CV34" s="6" t="s">
        <v>113</v>
      </c>
      <c r="CW34" s="6" t="s">
        <v>520</v>
      </c>
      <c r="CX34" s="6" t="s">
        <v>259</v>
      </c>
      <c r="CY34" s="6" t="s">
        <v>114</v>
      </c>
      <c r="CZ34" s="6" t="s">
        <v>94</v>
      </c>
      <c r="DA34" s="6" t="s">
        <v>126</v>
      </c>
      <c r="DB34" s="6" t="s">
        <v>106</v>
      </c>
      <c r="DC34" s="6" t="s">
        <v>126</v>
      </c>
      <c r="DD34" s="6" t="s">
        <v>192</v>
      </c>
      <c r="DE34" s="6" t="s">
        <v>134</v>
      </c>
      <c r="DF34" s="6" t="s">
        <v>91</v>
      </c>
      <c r="DG34" s="6" t="s">
        <v>125</v>
      </c>
      <c r="DH34" s="6" t="s">
        <v>92</v>
      </c>
      <c r="DI34" s="6" t="s">
        <v>101</v>
      </c>
      <c r="DJ34" s="6" t="s">
        <v>192</v>
      </c>
      <c r="DK34" s="6" t="s">
        <v>102</v>
      </c>
      <c r="DL34" s="6" t="s">
        <v>127</v>
      </c>
      <c r="DM34" s="6" t="s">
        <v>134</v>
      </c>
      <c r="DN34" s="6" t="s">
        <v>377</v>
      </c>
      <c r="DO34" s="6" t="s">
        <v>378</v>
      </c>
      <c r="DP34" s="6" t="s">
        <v>132</v>
      </c>
      <c r="DQ34" s="6" t="s">
        <v>381</v>
      </c>
      <c r="DR34" s="6" t="s">
        <v>102</v>
      </c>
      <c r="DS34" s="6" t="s">
        <v>376</v>
      </c>
      <c r="DT34" s="6" t="s">
        <v>528</v>
      </c>
      <c r="DU34" s="6" t="s">
        <v>149</v>
      </c>
      <c r="DV34" s="6" t="s">
        <v>158</v>
      </c>
      <c r="DW34" s="6" t="s">
        <v>144</v>
      </c>
      <c r="DX34" s="6" t="s">
        <v>62</v>
      </c>
      <c r="DY34" s="6" t="s">
        <v>596</v>
      </c>
      <c r="DZ34" s="6" t="s">
        <v>137</v>
      </c>
      <c r="EA34" s="6" t="s">
        <v>196</v>
      </c>
      <c r="EB34" s="6" t="s">
        <v>378</v>
      </c>
      <c r="EC34" s="6" t="s">
        <v>378</v>
      </c>
      <c r="ED34" s="6" t="s">
        <v>135</v>
      </c>
      <c r="EE34" s="6" t="s">
        <v>376</v>
      </c>
      <c r="EF34" s="6" t="s">
        <v>149</v>
      </c>
      <c r="EG34" s="6" t="s">
        <v>196</v>
      </c>
      <c r="EH34" s="6" t="s">
        <v>150</v>
      </c>
      <c r="EI34" s="6" t="s">
        <v>142</v>
      </c>
      <c r="EJ34" s="6" t="s">
        <v>503</v>
      </c>
      <c r="EK34" s="6" t="s">
        <v>151</v>
      </c>
      <c r="EL34" s="6" t="s">
        <v>159</v>
      </c>
      <c r="EM34" s="6" t="s">
        <v>198</v>
      </c>
      <c r="EN34" s="6" t="s">
        <v>382</v>
      </c>
      <c r="EO34" s="6" t="s">
        <v>148</v>
      </c>
      <c r="EP34" s="6" t="s">
        <v>383</v>
      </c>
      <c r="EQ34" s="6" t="s">
        <v>140</v>
      </c>
      <c r="ER34" s="6" t="s">
        <v>143</v>
      </c>
      <c r="ES34" s="6" t="s">
        <v>151</v>
      </c>
      <c r="ET34" s="6" t="s">
        <v>502</v>
      </c>
      <c r="EU34" s="6" t="s">
        <v>142</v>
      </c>
      <c r="EV34" s="6" t="s">
        <v>506</v>
      </c>
      <c r="EW34" s="6" t="s">
        <v>387</v>
      </c>
      <c r="EX34" s="6" t="s">
        <v>152</v>
      </c>
      <c r="EY34" s="6" t="s">
        <v>173</v>
      </c>
      <c r="EZ34" s="6" t="s">
        <v>502</v>
      </c>
      <c r="FA34" s="6" t="s">
        <v>525</v>
      </c>
      <c r="FB34" s="6" t="s">
        <v>141</v>
      </c>
      <c r="FC34" s="6" t="s">
        <v>542</v>
      </c>
    </row>
    <row r="35" spans="1:159" ht="12.5" x14ac:dyDescent="0.25">
      <c r="A35" s="6" t="s">
        <v>671</v>
      </c>
      <c r="B35" s="6" t="s">
        <v>66</v>
      </c>
      <c r="C35" s="6" t="s">
        <v>55</v>
      </c>
      <c r="D35" s="6" t="s">
        <v>56</v>
      </c>
      <c r="E35" s="6" t="s">
        <v>57</v>
      </c>
      <c r="F35" s="6" t="s">
        <v>65</v>
      </c>
      <c r="G35" s="6" t="s">
        <v>68</v>
      </c>
      <c r="H35" s="6" t="s">
        <v>256</v>
      </c>
      <c r="I35" s="6" t="s">
        <v>256</v>
      </c>
      <c r="J35" s="6" t="s">
        <v>70</v>
      </c>
      <c r="K35" s="6" t="s">
        <v>65</v>
      </c>
      <c r="L35" s="6" t="s">
        <v>60</v>
      </c>
      <c r="M35" s="6" t="s">
        <v>62</v>
      </c>
      <c r="N35" s="6" t="s">
        <v>64</v>
      </c>
      <c r="O35" s="6" t="s">
        <v>64</v>
      </c>
      <c r="P35" s="6" t="s">
        <v>66</v>
      </c>
      <c r="Q35" s="6" t="s">
        <v>181</v>
      </c>
      <c r="R35" s="6" t="s">
        <v>68</v>
      </c>
      <c r="S35" s="6" t="s">
        <v>76</v>
      </c>
      <c r="T35" s="6" t="s">
        <v>72</v>
      </c>
      <c r="U35" s="6" t="s">
        <v>73</v>
      </c>
      <c r="V35" s="6" t="s">
        <v>184</v>
      </c>
      <c r="W35" s="6" t="s">
        <v>257</v>
      </c>
      <c r="X35" s="6" t="s">
        <v>62</v>
      </c>
      <c r="Y35" s="6" t="s">
        <v>256</v>
      </c>
      <c r="Z35" s="6" t="s">
        <v>70</v>
      </c>
      <c r="AA35" s="6" t="s">
        <v>517</v>
      </c>
      <c r="AB35" s="6" t="s">
        <v>59</v>
      </c>
      <c r="AC35" s="6" t="s">
        <v>65</v>
      </c>
      <c r="AD35" s="6" t="s">
        <v>60</v>
      </c>
      <c r="AE35" s="6" t="s">
        <v>257</v>
      </c>
      <c r="AF35" s="6" t="s">
        <v>258</v>
      </c>
      <c r="AG35" s="6" t="s">
        <v>71</v>
      </c>
      <c r="AH35" s="6" t="s">
        <v>184</v>
      </c>
      <c r="AI35" s="6" t="s">
        <v>181</v>
      </c>
      <c r="AJ35" s="6" t="s">
        <v>70</v>
      </c>
      <c r="AK35" s="6" t="s">
        <v>181</v>
      </c>
      <c r="AL35" s="6" t="s">
        <v>70</v>
      </c>
      <c r="AM35" s="6" t="s">
        <v>61</v>
      </c>
      <c r="AN35" s="6" t="s">
        <v>495</v>
      </c>
      <c r="AO35" s="6" t="s">
        <v>495</v>
      </c>
      <c r="AP35" s="6" t="s">
        <v>62</v>
      </c>
      <c r="AQ35" s="6" t="s">
        <v>184</v>
      </c>
      <c r="AR35" s="6" t="s">
        <v>76</v>
      </c>
      <c r="AS35" s="6" t="s">
        <v>259</v>
      </c>
      <c r="AT35" s="6" t="s">
        <v>187</v>
      </c>
      <c r="AU35" s="6" t="s">
        <v>517</v>
      </c>
      <c r="AV35" s="6" t="s">
        <v>62</v>
      </c>
      <c r="AW35" s="6" t="s">
        <v>184</v>
      </c>
      <c r="AX35" s="6" t="s">
        <v>183</v>
      </c>
      <c r="AY35" s="6" t="s">
        <v>69</v>
      </c>
      <c r="AZ35" s="6" t="s">
        <v>517</v>
      </c>
      <c r="BA35" s="6" t="s">
        <v>181</v>
      </c>
      <c r="BB35" s="6" t="s">
        <v>159</v>
      </c>
      <c r="BC35" s="6" t="s">
        <v>506</v>
      </c>
      <c r="BD35" s="6" t="s">
        <v>267</v>
      </c>
      <c r="BE35" s="6" t="s">
        <v>542</v>
      </c>
      <c r="BF35" s="6" t="s">
        <v>155</v>
      </c>
      <c r="BG35" s="6" t="s">
        <v>142</v>
      </c>
      <c r="BH35" s="6" t="s">
        <v>266</v>
      </c>
      <c r="BI35" s="6" t="s">
        <v>267</v>
      </c>
      <c r="BJ35" s="6" t="s">
        <v>275</v>
      </c>
      <c r="BK35" s="6" t="s">
        <v>505</v>
      </c>
      <c r="BL35" s="6" t="s">
        <v>172</v>
      </c>
      <c r="BM35" s="6" t="s">
        <v>386</v>
      </c>
      <c r="BN35" s="6" t="s">
        <v>545</v>
      </c>
      <c r="BO35" s="6" t="s">
        <v>223</v>
      </c>
      <c r="BP35" s="6" t="s">
        <v>531</v>
      </c>
      <c r="BQ35" s="6" t="s">
        <v>202</v>
      </c>
      <c r="BR35" s="6" t="s">
        <v>163</v>
      </c>
      <c r="BS35" s="6" t="s">
        <v>268</v>
      </c>
      <c r="BT35" s="6" t="s">
        <v>388</v>
      </c>
      <c r="BU35" s="6" t="s">
        <v>172</v>
      </c>
      <c r="BV35" s="6" t="s">
        <v>168</v>
      </c>
      <c r="BW35" s="6" t="s">
        <v>202</v>
      </c>
      <c r="BX35" s="6" t="s">
        <v>508</v>
      </c>
      <c r="BY35" s="6" t="s">
        <v>392</v>
      </c>
      <c r="BZ35" s="6" t="s">
        <v>508</v>
      </c>
      <c r="CA35" s="6" t="s">
        <v>170</v>
      </c>
      <c r="CB35" s="6" t="s">
        <v>395</v>
      </c>
      <c r="CC35" s="6" t="s">
        <v>508</v>
      </c>
      <c r="CD35" s="6" t="s">
        <v>531</v>
      </c>
      <c r="CE35" s="6" t="s">
        <v>525</v>
      </c>
      <c r="CF35" s="6" t="s">
        <v>389</v>
      </c>
      <c r="CG35" s="6" t="s">
        <v>171</v>
      </c>
      <c r="CH35" s="6" t="s">
        <v>529</v>
      </c>
      <c r="CI35" s="6" t="s">
        <v>204</v>
      </c>
      <c r="CJ35" s="6" t="s">
        <v>272</v>
      </c>
      <c r="CK35" s="6" t="s">
        <v>395</v>
      </c>
      <c r="CL35" s="6" t="s">
        <v>218</v>
      </c>
      <c r="CM35" s="6" t="s">
        <v>287</v>
      </c>
      <c r="CN35" s="6" t="s">
        <v>168</v>
      </c>
      <c r="CO35" s="6" t="s">
        <v>274</v>
      </c>
      <c r="CP35" s="6" t="s">
        <v>162</v>
      </c>
      <c r="CQ35" s="6" t="s">
        <v>163</v>
      </c>
      <c r="CR35" s="6" t="s">
        <v>525</v>
      </c>
      <c r="CS35" s="6" t="s">
        <v>275</v>
      </c>
      <c r="CT35" s="6" t="s">
        <v>217</v>
      </c>
      <c r="CU35" s="6" t="s">
        <v>510</v>
      </c>
      <c r="CV35" s="6" t="s">
        <v>170</v>
      </c>
      <c r="CW35" s="6" t="s">
        <v>543</v>
      </c>
      <c r="CX35" s="6" t="s">
        <v>543</v>
      </c>
      <c r="CY35" s="6" t="s">
        <v>529</v>
      </c>
      <c r="CZ35" s="6" t="s">
        <v>543</v>
      </c>
      <c r="DA35" s="6" t="s">
        <v>386</v>
      </c>
      <c r="DB35" s="6" t="s">
        <v>173</v>
      </c>
      <c r="DC35" s="6" t="s">
        <v>218</v>
      </c>
      <c r="DD35" s="6" t="s">
        <v>272</v>
      </c>
      <c r="DE35" s="6" t="s">
        <v>396</v>
      </c>
      <c r="DF35" s="6" t="s">
        <v>225</v>
      </c>
      <c r="DG35" s="6" t="s">
        <v>228</v>
      </c>
      <c r="DH35" s="6" t="s">
        <v>397</v>
      </c>
      <c r="DI35" s="6" t="s">
        <v>293</v>
      </c>
      <c r="DJ35" s="6" t="s">
        <v>292</v>
      </c>
      <c r="DK35" s="6" t="s">
        <v>626</v>
      </c>
      <c r="DL35" s="6" t="s">
        <v>445</v>
      </c>
      <c r="DM35" s="6" t="s">
        <v>656</v>
      </c>
      <c r="DN35" s="6" t="s">
        <v>549</v>
      </c>
      <c r="DO35" s="6" t="s">
        <v>549</v>
      </c>
      <c r="DP35" s="6" t="s">
        <v>399</v>
      </c>
      <c r="DQ35" s="6" t="s">
        <v>443</v>
      </c>
      <c r="DR35" s="6" t="s">
        <v>669</v>
      </c>
      <c r="DS35" s="6" t="s">
        <v>457</v>
      </c>
      <c r="DT35" s="6" t="s">
        <v>299</v>
      </c>
      <c r="DU35" s="6" t="s">
        <v>322</v>
      </c>
      <c r="DV35" s="6" t="s">
        <v>625</v>
      </c>
      <c r="DW35" s="6" t="s">
        <v>452</v>
      </c>
      <c r="DX35" s="6" t="s">
        <v>448</v>
      </c>
      <c r="DY35" s="6" t="s">
        <v>669</v>
      </c>
      <c r="DZ35" s="6" t="s">
        <v>289</v>
      </c>
      <c r="EA35" s="6" t="s">
        <v>552</v>
      </c>
      <c r="EB35" s="6" t="s">
        <v>551</v>
      </c>
      <c r="EC35" s="6" t="s">
        <v>662</v>
      </c>
      <c r="ED35" s="6" t="s">
        <v>600</v>
      </c>
      <c r="EE35" s="6" t="s">
        <v>291</v>
      </c>
      <c r="EF35" s="6" t="s">
        <v>289</v>
      </c>
      <c r="EG35" s="6" t="s">
        <v>436</v>
      </c>
      <c r="EH35" s="6" t="s">
        <v>300</v>
      </c>
      <c r="EI35" s="6" t="s">
        <v>448</v>
      </c>
      <c r="EJ35" s="6" t="s">
        <v>297</v>
      </c>
      <c r="EK35" s="6" t="s">
        <v>559</v>
      </c>
      <c r="EL35" s="6" t="s">
        <v>666</v>
      </c>
      <c r="EM35" s="6" t="s">
        <v>398</v>
      </c>
      <c r="EN35" s="6" t="s">
        <v>293</v>
      </c>
      <c r="EO35" s="6" t="s">
        <v>664</v>
      </c>
      <c r="EP35" s="6" t="s">
        <v>658</v>
      </c>
      <c r="EQ35" s="6" t="s">
        <v>440</v>
      </c>
      <c r="ER35" s="6" t="s">
        <v>445</v>
      </c>
      <c r="ES35" s="6" t="s">
        <v>625</v>
      </c>
      <c r="ET35" s="6" t="s">
        <v>311</v>
      </c>
      <c r="EU35" s="6" t="s">
        <v>672</v>
      </c>
      <c r="EV35" s="6" t="s">
        <v>305</v>
      </c>
      <c r="EW35" s="6" t="s">
        <v>405</v>
      </c>
      <c r="EX35" s="6" t="s">
        <v>555</v>
      </c>
      <c r="EY35" s="6" t="s">
        <v>402</v>
      </c>
      <c r="EZ35" s="6" t="s">
        <v>669</v>
      </c>
      <c r="FA35" s="6" t="s">
        <v>667</v>
      </c>
      <c r="FB35" s="6" t="s">
        <v>458</v>
      </c>
      <c r="FC35" s="6" t="s">
        <v>451</v>
      </c>
    </row>
    <row r="36" spans="1:159" ht="12.5" x14ac:dyDescent="0.25">
      <c r="A36" s="6" t="s">
        <v>673</v>
      </c>
      <c r="B36" s="6" t="s">
        <v>539</v>
      </c>
      <c r="C36" s="6" t="s">
        <v>34</v>
      </c>
      <c r="D36" s="6" t="s">
        <v>49</v>
      </c>
      <c r="E36" s="6" t="s">
        <v>45</v>
      </c>
      <c r="F36" s="6" t="s">
        <v>51</v>
      </c>
      <c r="G36" s="6" t="s">
        <v>56</v>
      </c>
      <c r="H36" s="6" t="s">
        <v>52</v>
      </c>
      <c r="I36" s="6" t="s">
        <v>516</v>
      </c>
      <c r="J36" s="6" t="s">
        <v>48</v>
      </c>
      <c r="K36" s="6" t="s">
        <v>48</v>
      </c>
      <c r="L36" s="6" t="s">
        <v>179</v>
      </c>
      <c r="M36" s="6" t="s">
        <v>516</v>
      </c>
      <c r="N36" s="6" t="s">
        <v>34</v>
      </c>
      <c r="O36" s="6" t="s">
        <v>36</v>
      </c>
      <c r="P36" s="6" t="s">
        <v>48</v>
      </c>
      <c r="Q36" s="6" t="s">
        <v>49</v>
      </c>
      <c r="R36" s="6" t="s">
        <v>58</v>
      </c>
      <c r="S36" s="6" t="s">
        <v>50</v>
      </c>
      <c r="T36" s="6" t="s">
        <v>51</v>
      </c>
      <c r="U36" s="6" t="s">
        <v>51</v>
      </c>
      <c r="V36" s="6" t="s">
        <v>44</v>
      </c>
      <c r="W36" s="6" t="s">
        <v>253</v>
      </c>
      <c r="X36" s="6" t="s">
        <v>516</v>
      </c>
      <c r="Y36" s="6" t="s">
        <v>57</v>
      </c>
      <c r="Z36" s="6" t="s">
        <v>41</v>
      </c>
      <c r="AA36" s="6" t="s">
        <v>251</v>
      </c>
      <c r="AB36" s="6" t="s">
        <v>48</v>
      </c>
      <c r="AC36" s="6" t="s">
        <v>253</v>
      </c>
      <c r="AD36" s="6" t="s">
        <v>254</v>
      </c>
      <c r="AE36" s="6" t="s">
        <v>255</v>
      </c>
      <c r="AF36" s="6" t="s">
        <v>255</v>
      </c>
      <c r="AG36" s="6" t="s">
        <v>57</v>
      </c>
      <c r="AH36" s="6" t="s">
        <v>52</v>
      </c>
      <c r="AI36" s="6" t="s">
        <v>58</v>
      </c>
      <c r="AJ36" s="6" t="s">
        <v>52</v>
      </c>
      <c r="AK36" s="6" t="s">
        <v>51</v>
      </c>
      <c r="AL36" s="6" t="s">
        <v>45</v>
      </c>
      <c r="AM36" s="6" t="s">
        <v>53</v>
      </c>
      <c r="AN36" s="6" t="s">
        <v>255</v>
      </c>
      <c r="AO36" s="6" t="s">
        <v>254</v>
      </c>
      <c r="AP36" s="6" t="s">
        <v>181</v>
      </c>
      <c r="AQ36" s="6" t="s">
        <v>61</v>
      </c>
      <c r="AR36" s="6" t="s">
        <v>67</v>
      </c>
      <c r="AS36" s="6" t="s">
        <v>59</v>
      </c>
      <c r="AT36" s="6" t="s">
        <v>255</v>
      </c>
      <c r="AU36" s="6" t="s">
        <v>178</v>
      </c>
      <c r="AV36" s="6" t="s">
        <v>60</v>
      </c>
      <c r="AW36" s="6" t="s">
        <v>59</v>
      </c>
      <c r="AX36" s="6" t="s">
        <v>57</v>
      </c>
      <c r="AY36" s="6" t="s">
        <v>52</v>
      </c>
      <c r="AZ36" s="6" t="s">
        <v>59</v>
      </c>
      <c r="BA36" s="6" t="s">
        <v>495</v>
      </c>
      <c r="BB36" s="6" t="s">
        <v>61</v>
      </c>
      <c r="BC36" s="6" t="s">
        <v>257</v>
      </c>
      <c r="BD36" s="6" t="s">
        <v>183</v>
      </c>
      <c r="BE36" s="6" t="s">
        <v>183</v>
      </c>
      <c r="BF36" s="6" t="s">
        <v>68</v>
      </c>
      <c r="BG36" s="6" t="s">
        <v>517</v>
      </c>
      <c r="BH36" s="6" t="s">
        <v>61</v>
      </c>
      <c r="BI36" s="6" t="s">
        <v>183</v>
      </c>
      <c r="BJ36" s="6" t="s">
        <v>495</v>
      </c>
      <c r="BK36" s="6" t="s">
        <v>181</v>
      </c>
      <c r="BL36" s="6" t="s">
        <v>185</v>
      </c>
      <c r="BM36" s="6" t="s">
        <v>187</v>
      </c>
      <c r="BN36" s="6" t="s">
        <v>258</v>
      </c>
      <c r="BO36" s="6" t="s">
        <v>189</v>
      </c>
      <c r="BP36" s="6" t="s">
        <v>76</v>
      </c>
      <c r="BQ36" s="6" t="s">
        <v>71</v>
      </c>
      <c r="BR36" s="6" t="s">
        <v>187</v>
      </c>
      <c r="BS36" s="6" t="s">
        <v>186</v>
      </c>
      <c r="BT36" s="6" t="s">
        <v>76</v>
      </c>
      <c r="BU36" s="6" t="s">
        <v>75</v>
      </c>
      <c r="BV36" s="6" t="s">
        <v>70</v>
      </c>
      <c r="BW36" s="6" t="s">
        <v>258</v>
      </c>
      <c r="BX36" s="6" t="s">
        <v>73</v>
      </c>
      <c r="BY36" s="6" t="s">
        <v>498</v>
      </c>
      <c r="BZ36" s="6" t="s">
        <v>520</v>
      </c>
      <c r="CA36" s="6" t="s">
        <v>263</v>
      </c>
      <c r="CB36" s="6" t="s">
        <v>496</v>
      </c>
      <c r="CC36" s="6" t="s">
        <v>520</v>
      </c>
      <c r="CD36" s="6" t="s">
        <v>498</v>
      </c>
      <c r="CE36" s="6" t="s">
        <v>518</v>
      </c>
      <c r="CF36" s="6" t="s">
        <v>520</v>
      </c>
      <c r="CG36" s="6" t="s">
        <v>189</v>
      </c>
      <c r="CH36" s="6" t="s">
        <v>519</v>
      </c>
      <c r="CI36" s="6" t="s">
        <v>518</v>
      </c>
      <c r="CJ36" s="6" t="s">
        <v>496</v>
      </c>
      <c r="CK36" s="6" t="s">
        <v>108</v>
      </c>
      <c r="CL36" s="6" t="s">
        <v>497</v>
      </c>
      <c r="CM36" s="6" t="s">
        <v>79</v>
      </c>
      <c r="CN36" s="6" t="s">
        <v>497</v>
      </c>
      <c r="CO36" s="6" t="s">
        <v>110</v>
      </c>
      <c r="CP36" s="6" t="s">
        <v>262</v>
      </c>
      <c r="CQ36" s="6" t="s">
        <v>262</v>
      </c>
      <c r="CR36" s="6" t="s">
        <v>109</v>
      </c>
      <c r="CS36" s="6" t="s">
        <v>79</v>
      </c>
      <c r="CT36" s="6" t="s">
        <v>77</v>
      </c>
      <c r="CU36" s="6" t="s">
        <v>497</v>
      </c>
      <c r="CV36" s="6" t="s">
        <v>113</v>
      </c>
      <c r="CW36" s="6" t="s">
        <v>115</v>
      </c>
      <c r="CX36" s="6" t="s">
        <v>117</v>
      </c>
      <c r="CY36" s="6" t="s">
        <v>94</v>
      </c>
      <c r="CZ36" s="6" t="s">
        <v>100</v>
      </c>
      <c r="DA36" s="6" t="s">
        <v>97</v>
      </c>
      <c r="DB36" s="6" t="s">
        <v>101</v>
      </c>
      <c r="DC36" s="6" t="s">
        <v>97</v>
      </c>
      <c r="DD36" s="6" t="s">
        <v>105</v>
      </c>
      <c r="DE36" s="6" t="s">
        <v>105</v>
      </c>
      <c r="DF36" s="6" t="s">
        <v>116</v>
      </c>
      <c r="DG36" s="6" t="s">
        <v>98</v>
      </c>
      <c r="DH36" s="6" t="s">
        <v>102</v>
      </c>
      <c r="DI36" s="6" t="s">
        <v>138</v>
      </c>
      <c r="DJ36" s="6" t="s">
        <v>596</v>
      </c>
      <c r="DK36" s="6" t="s">
        <v>528</v>
      </c>
      <c r="DL36" s="6" t="s">
        <v>378</v>
      </c>
      <c r="DM36" s="6" t="s">
        <v>378</v>
      </c>
      <c r="DN36" s="6" t="s">
        <v>132</v>
      </c>
      <c r="DO36" s="6" t="s">
        <v>501</v>
      </c>
      <c r="DP36" s="6" t="s">
        <v>541</v>
      </c>
      <c r="DQ36" s="6" t="s">
        <v>148</v>
      </c>
      <c r="DR36" s="6" t="s">
        <v>149</v>
      </c>
      <c r="DS36" s="6" t="s">
        <v>145</v>
      </c>
      <c r="DT36" s="6" t="s">
        <v>265</v>
      </c>
      <c r="DU36" s="6" t="s">
        <v>198</v>
      </c>
      <c r="DV36" s="6" t="s">
        <v>387</v>
      </c>
      <c r="DW36" s="6" t="s">
        <v>505</v>
      </c>
      <c r="DX36" s="6" t="s">
        <v>506</v>
      </c>
      <c r="DY36" s="6" t="s">
        <v>620</v>
      </c>
      <c r="DZ36" s="6" t="s">
        <v>198</v>
      </c>
      <c r="EA36" s="6" t="s">
        <v>502</v>
      </c>
      <c r="EB36" s="6" t="s">
        <v>151</v>
      </c>
      <c r="EC36" s="6" t="s">
        <v>141</v>
      </c>
      <c r="ED36" s="6" t="s">
        <v>382</v>
      </c>
      <c r="EE36" s="6" t="s">
        <v>269</v>
      </c>
      <c r="EF36" s="6" t="s">
        <v>159</v>
      </c>
      <c r="EG36" s="6" t="s">
        <v>270</v>
      </c>
      <c r="EH36" s="6" t="s">
        <v>386</v>
      </c>
      <c r="EI36" s="6" t="s">
        <v>160</v>
      </c>
      <c r="EJ36" s="6" t="s">
        <v>389</v>
      </c>
      <c r="EK36" s="6" t="s">
        <v>388</v>
      </c>
      <c r="EL36" s="6" t="s">
        <v>384</v>
      </c>
      <c r="EM36" s="6" t="s">
        <v>152</v>
      </c>
      <c r="EN36" s="6" t="s">
        <v>525</v>
      </c>
      <c r="EO36" s="6" t="s">
        <v>154</v>
      </c>
      <c r="EP36" s="6" t="s">
        <v>166</v>
      </c>
      <c r="EQ36" s="6" t="s">
        <v>154</v>
      </c>
      <c r="ER36" s="6" t="s">
        <v>388</v>
      </c>
      <c r="ES36" s="6" t="s">
        <v>543</v>
      </c>
      <c r="ET36" s="6" t="s">
        <v>172</v>
      </c>
      <c r="EU36" s="6" t="s">
        <v>167</v>
      </c>
      <c r="EV36" s="6" t="s">
        <v>530</v>
      </c>
      <c r="EW36" s="6" t="s">
        <v>161</v>
      </c>
      <c r="EX36" s="6" t="s">
        <v>160</v>
      </c>
      <c r="EY36" s="6" t="s">
        <v>385</v>
      </c>
      <c r="EZ36" s="6" t="s">
        <v>389</v>
      </c>
      <c r="FA36" s="6" t="s">
        <v>389</v>
      </c>
      <c r="FB36" s="6" t="s">
        <v>384</v>
      </c>
      <c r="FC36" s="6" t="s">
        <v>384</v>
      </c>
    </row>
    <row r="37" spans="1:159" ht="12.5" x14ac:dyDescent="0.25">
      <c r="A37" s="6" t="s">
        <v>674</v>
      </c>
      <c r="S37" s="6" t="s">
        <v>675</v>
      </c>
      <c r="U37" s="6" t="s">
        <v>239</v>
      </c>
      <c r="Y37" s="6" t="s">
        <v>612</v>
      </c>
      <c r="AC37" s="6" t="s">
        <v>676</v>
      </c>
      <c r="AD37" s="6" t="s">
        <v>636</v>
      </c>
      <c r="AE37" s="6" t="s">
        <v>72</v>
      </c>
      <c r="AF37" s="6" t="s">
        <v>114</v>
      </c>
      <c r="AG37" s="6" t="s">
        <v>177</v>
      </c>
      <c r="AH37" s="6" t="s">
        <v>677</v>
      </c>
      <c r="AI37" s="6" t="s">
        <v>642</v>
      </c>
      <c r="AJ37" s="6" t="s">
        <v>497</v>
      </c>
      <c r="AK37" s="6" t="s">
        <v>120</v>
      </c>
      <c r="AL37" s="6" t="s">
        <v>678</v>
      </c>
      <c r="AM37" s="6" t="s">
        <v>62</v>
      </c>
      <c r="AN37" s="6" t="s">
        <v>260</v>
      </c>
      <c r="AO37" s="6" t="s">
        <v>260</v>
      </c>
      <c r="AP37" s="6" t="s">
        <v>110</v>
      </c>
      <c r="AQ37" s="6" t="s">
        <v>263</v>
      </c>
      <c r="AR37" s="6" t="s">
        <v>77</v>
      </c>
      <c r="AS37" s="6" t="s">
        <v>260</v>
      </c>
      <c r="AT37" s="6" t="s">
        <v>260</v>
      </c>
      <c r="AU37" s="6" t="s">
        <v>188</v>
      </c>
      <c r="AV37" s="6" t="s">
        <v>521</v>
      </c>
      <c r="AW37" s="6" t="s">
        <v>498</v>
      </c>
      <c r="AX37" s="6" t="s">
        <v>256</v>
      </c>
      <c r="AY37" s="6" t="s">
        <v>188</v>
      </c>
      <c r="AZ37" s="6" t="s">
        <v>75</v>
      </c>
      <c r="BA37" s="6" t="s">
        <v>518</v>
      </c>
      <c r="BB37" s="6" t="s">
        <v>190</v>
      </c>
      <c r="BC37" s="6" t="s">
        <v>521</v>
      </c>
      <c r="BD37" s="6" t="s">
        <v>119</v>
      </c>
      <c r="BE37" s="6" t="s">
        <v>187</v>
      </c>
      <c r="BF37" s="6" t="s">
        <v>498</v>
      </c>
      <c r="BG37" s="6" t="s">
        <v>518</v>
      </c>
      <c r="BH37" s="6" t="s">
        <v>76</v>
      </c>
      <c r="BI37" s="6" t="s">
        <v>74</v>
      </c>
      <c r="BJ37" s="6" t="s">
        <v>76</v>
      </c>
      <c r="BK37" s="6" t="s">
        <v>71</v>
      </c>
      <c r="BL37" s="6" t="s">
        <v>72</v>
      </c>
      <c r="BM37" s="6" t="s">
        <v>258</v>
      </c>
      <c r="BN37" s="6" t="s">
        <v>189</v>
      </c>
      <c r="BO37" s="6" t="s">
        <v>74</v>
      </c>
      <c r="BP37" s="6" t="s">
        <v>188</v>
      </c>
      <c r="BQ37" s="6" t="s">
        <v>520</v>
      </c>
      <c r="BR37" s="6" t="s">
        <v>519</v>
      </c>
      <c r="BS37" s="6" t="s">
        <v>75</v>
      </c>
      <c r="BT37" s="6" t="s">
        <v>76</v>
      </c>
      <c r="BU37" s="6" t="s">
        <v>256</v>
      </c>
      <c r="BV37" s="6" t="s">
        <v>186</v>
      </c>
      <c r="BW37" s="6" t="s">
        <v>519</v>
      </c>
      <c r="BX37" s="6" t="s">
        <v>498</v>
      </c>
      <c r="BY37" s="6" t="s">
        <v>75</v>
      </c>
      <c r="BZ37" s="6" t="s">
        <v>189</v>
      </c>
      <c r="CA37" s="6" t="s">
        <v>119</v>
      </c>
      <c r="CB37" s="6" t="s">
        <v>74</v>
      </c>
      <c r="CC37" s="6" t="s">
        <v>189</v>
      </c>
      <c r="CD37" s="6" t="s">
        <v>258</v>
      </c>
      <c r="CE37" s="6" t="s">
        <v>74</v>
      </c>
      <c r="CF37" s="6" t="s">
        <v>517</v>
      </c>
      <c r="CG37" s="6" t="s">
        <v>67</v>
      </c>
      <c r="CH37" s="6" t="s">
        <v>61</v>
      </c>
      <c r="CI37" s="6" t="s">
        <v>518</v>
      </c>
      <c r="CJ37" s="6" t="s">
        <v>260</v>
      </c>
      <c r="CK37" s="6" t="s">
        <v>187</v>
      </c>
      <c r="CL37" s="6" t="s">
        <v>189</v>
      </c>
      <c r="CM37" s="6" t="s">
        <v>259</v>
      </c>
      <c r="CN37" s="6" t="s">
        <v>521</v>
      </c>
      <c r="CO37" s="6" t="s">
        <v>521</v>
      </c>
      <c r="CP37" s="6" t="s">
        <v>74</v>
      </c>
      <c r="CQ37" s="6" t="s">
        <v>521</v>
      </c>
      <c r="CR37" s="6" t="s">
        <v>521</v>
      </c>
      <c r="CS37" s="6" t="s">
        <v>258</v>
      </c>
      <c r="CT37" s="6" t="s">
        <v>518</v>
      </c>
      <c r="CU37" s="6" t="s">
        <v>119</v>
      </c>
      <c r="CV37" s="6" t="s">
        <v>498</v>
      </c>
      <c r="CW37" s="6" t="s">
        <v>76</v>
      </c>
      <c r="CX37" s="6" t="s">
        <v>76</v>
      </c>
      <c r="CY37" s="6" t="s">
        <v>77</v>
      </c>
      <c r="CZ37" s="6" t="s">
        <v>119</v>
      </c>
      <c r="DA37" s="6" t="s">
        <v>110</v>
      </c>
      <c r="DB37" s="6" t="s">
        <v>75</v>
      </c>
      <c r="DC37" s="6" t="s">
        <v>521</v>
      </c>
      <c r="DD37" s="6" t="s">
        <v>263</v>
      </c>
      <c r="DE37" s="6" t="s">
        <v>496</v>
      </c>
      <c r="DF37" s="6" t="s">
        <v>73</v>
      </c>
      <c r="DG37" s="6" t="s">
        <v>263</v>
      </c>
      <c r="DH37" s="6" t="s">
        <v>189</v>
      </c>
      <c r="DI37" s="6" t="s">
        <v>78</v>
      </c>
      <c r="DJ37" s="6" t="s">
        <v>114</v>
      </c>
      <c r="DK37" s="6" t="s">
        <v>81</v>
      </c>
      <c r="DL37" s="6" t="s">
        <v>82</v>
      </c>
      <c r="DM37" s="6" t="s">
        <v>112</v>
      </c>
      <c r="DN37" s="6" t="s">
        <v>108</v>
      </c>
      <c r="DO37" s="6" t="s">
        <v>111</v>
      </c>
      <c r="DP37" s="6" t="s">
        <v>108</v>
      </c>
      <c r="DQ37" s="6" t="s">
        <v>497</v>
      </c>
      <c r="DR37" s="6" t="s">
        <v>111</v>
      </c>
      <c r="DS37" s="6" t="s">
        <v>259</v>
      </c>
      <c r="DT37" s="6" t="s">
        <v>81</v>
      </c>
      <c r="DU37" s="6" t="s">
        <v>126</v>
      </c>
      <c r="DV37" s="6" t="s">
        <v>115</v>
      </c>
      <c r="DW37" s="6" t="s">
        <v>92</v>
      </c>
      <c r="DX37" s="6" t="s">
        <v>83</v>
      </c>
      <c r="DY37" s="6" t="s">
        <v>263</v>
      </c>
      <c r="DZ37" s="6" t="s">
        <v>93</v>
      </c>
      <c r="EA37" s="6" t="s">
        <v>84</v>
      </c>
      <c r="EB37" s="6" t="s">
        <v>497</v>
      </c>
      <c r="EC37" s="6" t="s">
        <v>261</v>
      </c>
      <c r="ED37" s="6" t="s">
        <v>71</v>
      </c>
      <c r="EE37" s="6" t="s">
        <v>78</v>
      </c>
      <c r="EF37" s="6" t="s">
        <v>114</v>
      </c>
      <c r="EG37" s="6" t="s">
        <v>191</v>
      </c>
      <c r="EH37" s="6" t="s">
        <v>124</v>
      </c>
      <c r="EI37" s="6" t="s">
        <v>90</v>
      </c>
      <c r="EJ37" s="6" t="s">
        <v>98</v>
      </c>
      <c r="EK37" s="6" t="s">
        <v>80</v>
      </c>
      <c r="EL37" s="6" t="s">
        <v>85</v>
      </c>
      <c r="EM37" s="6" t="s">
        <v>112</v>
      </c>
      <c r="EN37" s="6" t="s">
        <v>83</v>
      </c>
      <c r="EO37" s="6" t="s">
        <v>263</v>
      </c>
      <c r="EP37" s="6" t="s">
        <v>113</v>
      </c>
      <c r="EQ37" s="6" t="s">
        <v>78</v>
      </c>
      <c r="ER37" s="6" t="s">
        <v>193</v>
      </c>
      <c r="ES37" s="6" t="s">
        <v>101</v>
      </c>
      <c r="ET37" s="6" t="s">
        <v>105</v>
      </c>
      <c r="EU37" s="6" t="s">
        <v>97</v>
      </c>
      <c r="EV37" s="6" t="s">
        <v>130</v>
      </c>
      <c r="EW37" s="6" t="s">
        <v>128</v>
      </c>
      <c r="EX37" s="6" t="s">
        <v>97</v>
      </c>
      <c r="EY37" s="6" t="s">
        <v>126</v>
      </c>
      <c r="EZ37" s="6" t="s">
        <v>128</v>
      </c>
      <c r="FA37" s="6" t="s">
        <v>125</v>
      </c>
      <c r="FB37" s="6" t="s">
        <v>90</v>
      </c>
      <c r="FC37" s="6" t="s">
        <v>106</v>
      </c>
    </row>
    <row r="38" spans="1:159" ht="12.5" x14ac:dyDescent="0.25">
      <c r="A38" s="6" t="s">
        <v>679</v>
      </c>
      <c r="B38" s="6" t="s">
        <v>680</v>
      </c>
      <c r="C38" s="6" t="s">
        <v>681</v>
      </c>
      <c r="D38" s="6" t="s">
        <v>638</v>
      </c>
      <c r="E38" s="6" t="s">
        <v>640</v>
      </c>
      <c r="F38" s="6" t="s">
        <v>682</v>
      </c>
      <c r="G38" s="6" t="s">
        <v>238</v>
      </c>
      <c r="H38" s="6" t="s">
        <v>242</v>
      </c>
      <c r="I38" s="6" t="s">
        <v>614</v>
      </c>
      <c r="J38" s="6" t="s">
        <v>682</v>
      </c>
      <c r="K38" s="6" t="s">
        <v>611</v>
      </c>
      <c r="L38" s="6" t="s">
        <v>644</v>
      </c>
      <c r="M38" s="6" t="s">
        <v>640</v>
      </c>
      <c r="N38" s="6" t="s">
        <v>683</v>
      </c>
      <c r="O38" s="6" t="s">
        <v>651</v>
      </c>
      <c r="P38" s="6" t="s">
        <v>236</v>
      </c>
      <c r="Q38" s="6" t="s">
        <v>611</v>
      </c>
      <c r="R38" s="6" t="s">
        <v>238</v>
      </c>
      <c r="S38" s="6" t="s">
        <v>609</v>
      </c>
      <c r="T38" s="6" t="s">
        <v>613</v>
      </c>
      <c r="U38" s="6" t="s">
        <v>245</v>
      </c>
      <c r="V38" s="6" t="s">
        <v>614</v>
      </c>
      <c r="W38" s="6" t="s">
        <v>682</v>
      </c>
      <c r="X38" s="6" t="s">
        <v>610</v>
      </c>
      <c r="Y38" s="6" t="s">
        <v>644</v>
      </c>
      <c r="Z38" s="6" t="s">
        <v>638</v>
      </c>
      <c r="AA38" s="6" t="s">
        <v>684</v>
      </c>
      <c r="AB38" s="6" t="s">
        <v>610</v>
      </c>
      <c r="AC38" s="6" t="s">
        <v>614</v>
      </c>
      <c r="AD38" s="6" t="s">
        <v>245</v>
      </c>
      <c r="AE38" s="6" t="s">
        <v>241</v>
      </c>
      <c r="AF38" s="6" t="s">
        <v>177</v>
      </c>
      <c r="AG38" s="6" t="s">
        <v>609</v>
      </c>
      <c r="AH38" s="6" t="s">
        <v>245</v>
      </c>
      <c r="AI38" s="6" t="s">
        <v>239</v>
      </c>
      <c r="AJ38" s="6" t="s">
        <v>237</v>
      </c>
      <c r="AK38" s="6" t="s">
        <v>243</v>
      </c>
      <c r="AL38" s="6" t="s">
        <v>236</v>
      </c>
      <c r="AM38" s="6" t="s">
        <v>611</v>
      </c>
      <c r="AN38" s="6" t="s">
        <v>237</v>
      </c>
      <c r="AO38" s="6" t="s">
        <v>537</v>
      </c>
      <c r="AP38" s="6" t="s">
        <v>244</v>
      </c>
      <c r="AQ38" s="6" t="s">
        <v>248</v>
      </c>
      <c r="AR38" s="6" t="s">
        <v>246</v>
      </c>
      <c r="AS38" s="6" t="s">
        <v>177</v>
      </c>
      <c r="AT38" s="6" t="s">
        <v>27</v>
      </c>
      <c r="AU38" s="6" t="s">
        <v>537</v>
      </c>
      <c r="AV38" s="6" t="s">
        <v>237</v>
      </c>
      <c r="AW38" s="6" t="s">
        <v>245</v>
      </c>
      <c r="AX38" s="6" t="s">
        <v>240</v>
      </c>
      <c r="AY38" s="6" t="s">
        <v>612</v>
      </c>
      <c r="AZ38" s="6" t="s">
        <v>604</v>
      </c>
      <c r="BA38" s="6" t="s">
        <v>177</v>
      </c>
      <c r="BB38" s="6" t="s">
        <v>19</v>
      </c>
      <c r="BC38" s="6" t="s">
        <v>33</v>
      </c>
      <c r="BD38" s="6" t="s">
        <v>24</v>
      </c>
      <c r="BE38" s="6" t="s">
        <v>18</v>
      </c>
      <c r="BF38" s="6" t="s">
        <v>246</v>
      </c>
      <c r="BG38" s="6" t="s">
        <v>241</v>
      </c>
      <c r="BH38" s="6" t="s">
        <v>177</v>
      </c>
      <c r="BI38" s="6" t="s">
        <v>613</v>
      </c>
      <c r="BJ38" s="6" t="s">
        <v>176</v>
      </c>
      <c r="BK38" s="6" t="s">
        <v>176</v>
      </c>
      <c r="BL38" s="6" t="s">
        <v>244</v>
      </c>
      <c r="BM38" s="6" t="s">
        <v>19</v>
      </c>
      <c r="BN38" s="6" t="s">
        <v>39</v>
      </c>
      <c r="BO38" s="6" t="s">
        <v>40</v>
      </c>
      <c r="BP38" s="6" t="s">
        <v>22</v>
      </c>
      <c r="BQ38" s="6" t="s">
        <v>32</v>
      </c>
      <c r="BR38" s="6" t="s">
        <v>249</v>
      </c>
      <c r="BS38" s="6" t="s">
        <v>24</v>
      </c>
      <c r="BT38" s="6" t="s">
        <v>249</v>
      </c>
      <c r="BU38" s="6" t="s">
        <v>248</v>
      </c>
      <c r="BV38" s="6" t="s">
        <v>538</v>
      </c>
      <c r="BW38" s="6" t="s">
        <v>248</v>
      </c>
      <c r="BX38" s="6" t="s">
        <v>24</v>
      </c>
      <c r="BY38" s="6" t="s">
        <v>29</v>
      </c>
      <c r="BZ38" s="6" t="s">
        <v>47</v>
      </c>
      <c r="CA38" s="6" t="s">
        <v>42</v>
      </c>
      <c r="CB38" s="6" t="s">
        <v>36</v>
      </c>
      <c r="CC38" s="6" t="s">
        <v>47</v>
      </c>
      <c r="CD38" s="6" t="s">
        <v>31</v>
      </c>
      <c r="CE38" s="6" t="s">
        <v>29</v>
      </c>
      <c r="CF38" s="6" t="s">
        <v>29</v>
      </c>
      <c r="CG38" s="6" t="s">
        <v>25</v>
      </c>
      <c r="CH38" s="6" t="s">
        <v>19</v>
      </c>
      <c r="CI38" s="6" t="s">
        <v>33</v>
      </c>
      <c r="CJ38" s="6" t="s">
        <v>17</v>
      </c>
      <c r="CK38" s="6" t="s">
        <v>36</v>
      </c>
      <c r="CL38" s="6" t="s">
        <v>41</v>
      </c>
      <c r="CM38" s="6" t="s">
        <v>53</v>
      </c>
      <c r="CN38" s="6" t="s">
        <v>45</v>
      </c>
      <c r="CO38" s="6" t="s">
        <v>43</v>
      </c>
      <c r="CP38" s="6" t="s">
        <v>42</v>
      </c>
      <c r="CQ38" s="6" t="s">
        <v>539</v>
      </c>
      <c r="CR38" s="6" t="s">
        <v>36</v>
      </c>
      <c r="CS38" s="6" t="s">
        <v>47</v>
      </c>
      <c r="CT38" s="6" t="s">
        <v>29</v>
      </c>
      <c r="CU38" s="6" t="s">
        <v>47</v>
      </c>
      <c r="CV38" s="6" t="s">
        <v>41</v>
      </c>
      <c r="CW38" s="6" t="s">
        <v>48</v>
      </c>
      <c r="CX38" s="6" t="s">
        <v>53</v>
      </c>
      <c r="CY38" s="6" t="s">
        <v>57</v>
      </c>
      <c r="CZ38" s="6" t="s">
        <v>180</v>
      </c>
      <c r="DA38" s="6" t="s">
        <v>255</v>
      </c>
      <c r="DB38" s="6" t="s">
        <v>255</v>
      </c>
      <c r="DC38" s="6" t="s">
        <v>254</v>
      </c>
      <c r="DD38" s="6" t="s">
        <v>57</v>
      </c>
      <c r="DE38" s="6" t="s">
        <v>50</v>
      </c>
      <c r="DF38" s="6" t="s">
        <v>44</v>
      </c>
      <c r="DG38" s="6" t="s">
        <v>44</v>
      </c>
      <c r="DH38" s="6" t="s">
        <v>56</v>
      </c>
      <c r="DI38" s="6" t="s">
        <v>64</v>
      </c>
      <c r="DJ38" s="6" t="s">
        <v>62</v>
      </c>
      <c r="DK38" s="6" t="s">
        <v>519</v>
      </c>
      <c r="DL38" s="6" t="s">
        <v>257</v>
      </c>
      <c r="DM38" s="6" t="s">
        <v>186</v>
      </c>
      <c r="DN38" s="6" t="s">
        <v>183</v>
      </c>
      <c r="DO38" s="6" t="s">
        <v>62</v>
      </c>
      <c r="DP38" s="6" t="s">
        <v>517</v>
      </c>
      <c r="DQ38" s="6" t="s">
        <v>181</v>
      </c>
      <c r="DR38" s="6" t="s">
        <v>55</v>
      </c>
      <c r="DS38" s="6" t="s">
        <v>495</v>
      </c>
      <c r="DT38" s="6" t="s">
        <v>183</v>
      </c>
      <c r="DU38" s="6" t="s">
        <v>71</v>
      </c>
      <c r="DV38" s="6" t="s">
        <v>261</v>
      </c>
      <c r="DW38" s="6" t="s">
        <v>190</v>
      </c>
      <c r="DX38" s="6" t="s">
        <v>260</v>
      </c>
      <c r="DY38" s="6" t="s">
        <v>498</v>
      </c>
      <c r="DZ38" s="6" t="s">
        <v>74</v>
      </c>
      <c r="EA38" s="6" t="s">
        <v>519</v>
      </c>
      <c r="EB38" s="6" t="s">
        <v>184</v>
      </c>
      <c r="EC38" s="6" t="s">
        <v>183</v>
      </c>
      <c r="ED38" s="6" t="s">
        <v>63</v>
      </c>
      <c r="EE38" s="6" t="s">
        <v>183</v>
      </c>
      <c r="EF38" s="6" t="s">
        <v>71</v>
      </c>
      <c r="EG38" s="6" t="s">
        <v>189</v>
      </c>
      <c r="EH38" s="6" t="s">
        <v>262</v>
      </c>
      <c r="EI38" s="6" t="s">
        <v>79</v>
      </c>
      <c r="EJ38" s="6" t="s">
        <v>110</v>
      </c>
      <c r="EK38" s="6" t="s">
        <v>78</v>
      </c>
      <c r="EL38" s="6" t="s">
        <v>261</v>
      </c>
      <c r="EM38" s="6" t="s">
        <v>496</v>
      </c>
      <c r="EN38" s="6" t="s">
        <v>189</v>
      </c>
      <c r="EO38" s="6" t="s">
        <v>188</v>
      </c>
      <c r="EP38" s="6" t="s">
        <v>187</v>
      </c>
      <c r="EQ38" s="6" t="s">
        <v>189</v>
      </c>
      <c r="ER38" s="6" t="s">
        <v>263</v>
      </c>
      <c r="ES38" s="6" t="s">
        <v>190</v>
      </c>
      <c r="ET38" s="6" t="s">
        <v>112</v>
      </c>
      <c r="EU38" s="6" t="s">
        <v>91</v>
      </c>
      <c r="EV38" s="6" t="s">
        <v>123</v>
      </c>
      <c r="EW38" s="6" t="s">
        <v>84</v>
      </c>
      <c r="EX38" s="6" t="s">
        <v>122</v>
      </c>
      <c r="EY38" s="6" t="s">
        <v>79</v>
      </c>
      <c r="EZ38" s="6" t="s">
        <v>79</v>
      </c>
      <c r="FA38" s="6" t="s">
        <v>79</v>
      </c>
      <c r="FB38" s="6" t="s">
        <v>521</v>
      </c>
      <c r="FC38" s="6" t="s">
        <v>111</v>
      </c>
    </row>
    <row r="39" spans="1:159" ht="12.5" x14ac:dyDescent="0.25">
      <c r="A39" s="6" t="s">
        <v>685</v>
      </c>
      <c r="B39" s="6" t="s">
        <v>239</v>
      </c>
      <c r="C39" s="6" t="s">
        <v>176</v>
      </c>
      <c r="D39" s="6" t="s">
        <v>176</v>
      </c>
      <c r="E39" s="6" t="s">
        <v>16</v>
      </c>
      <c r="F39" s="6" t="s">
        <v>28</v>
      </c>
      <c r="G39" s="6" t="s">
        <v>241</v>
      </c>
      <c r="H39" s="6" t="s">
        <v>28</v>
      </c>
      <c r="I39" s="6" t="s">
        <v>248</v>
      </c>
      <c r="J39" s="6" t="s">
        <v>177</v>
      </c>
      <c r="K39" s="6" t="s">
        <v>28</v>
      </c>
      <c r="L39" s="6" t="s">
        <v>28</v>
      </c>
      <c r="M39" s="6" t="s">
        <v>246</v>
      </c>
      <c r="N39" s="6" t="s">
        <v>16</v>
      </c>
      <c r="O39" s="6" t="s">
        <v>244</v>
      </c>
      <c r="P39" s="6" t="s">
        <v>241</v>
      </c>
      <c r="Q39" s="6" t="s">
        <v>28</v>
      </c>
      <c r="R39" s="6" t="s">
        <v>35</v>
      </c>
      <c r="S39" s="6" t="s">
        <v>33</v>
      </c>
      <c r="T39" s="6" t="s">
        <v>39</v>
      </c>
      <c r="U39" s="6" t="s">
        <v>250</v>
      </c>
      <c r="V39" s="6" t="s">
        <v>18</v>
      </c>
      <c r="W39" s="6" t="s">
        <v>177</v>
      </c>
      <c r="X39" s="6" t="s">
        <v>241</v>
      </c>
      <c r="Y39" s="6" t="s">
        <v>18</v>
      </c>
      <c r="Z39" s="6" t="s">
        <v>27</v>
      </c>
      <c r="AA39" s="6" t="s">
        <v>16</v>
      </c>
      <c r="AB39" s="6" t="s">
        <v>28</v>
      </c>
      <c r="AC39" s="6" t="s">
        <v>246</v>
      </c>
      <c r="AD39" s="6" t="s">
        <v>250</v>
      </c>
      <c r="AE39" s="6" t="s">
        <v>32</v>
      </c>
      <c r="AF39" s="6" t="s">
        <v>29</v>
      </c>
      <c r="AG39" s="6" t="s">
        <v>249</v>
      </c>
      <c r="AH39" s="6" t="s">
        <v>24</v>
      </c>
      <c r="AI39" s="6" t="s">
        <v>24</v>
      </c>
      <c r="AJ39" s="6" t="s">
        <v>35</v>
      </c>
      <c r="AK39" s="6" t="s">
        <v>24</v>
      </c>
      <c r="AL39" s="6" t="s">
        <v>241</v>
      </c>
      <c r="AM39" s="6" t="s">
        <v>248</v>
      </c>
      <c r="AN39" s="6" t="s">
        <v>35</v>
      </c>
      <c r="AO39" s="6" t="s">
        <v>249</v>
      </c>
      <c r="AP39" s="6" t="s">
        <v>25</v>
      </c>
      <c r="AQ39" s="6" t="s">
        <v>26</v>
      </c>
      <c r="AR39" s="6" t="s">
        <v>17</v>
      </c>
      <c r="AS39" s="6" t="s">
        <v>32</v>
      </c>
      <c r="AT39" s="6" t="s">
        <v>32</v>
      </c>
      <c r="AU39" s="6" t="s">
        <v>24</v>
      </c>
      <c r="AV39" s="6" t="s">
        <v>24</v>
      </c>
      <c r="AW39" s="6" t="s">
        <v>24</v>
      </c>
      <c r="AX39" s="6" t="s">
        <v>247</v>
      </c>
      <c r="AY39" s="6" t="s">
        <v>248</v>
      </c>
      <c r="AZ39" s="6" t="s">
        <v>247</v>
      </c>
      <c r="BA39" s="6" t="s">
        <v>250</v>
      </c>
      <c r="BB39" s="6" t="s">
        <v>29</v>
      </c>
      <c r="BC39" s="6" t="s">
        <v>22</v>
      </c>
      <c r="BD39" s="6" t="s">
        <v>31</v>
      </c>
      <c r="BE39" s="6" t="s">
        <v>29</v>
      </c>
      <c r="BF39" s="6" t="s">
        <v>25</v>
      </c>
      <c r="BG39" s="6" t="s">
        <v>39</v>
      </c>
      <c r="BH39" s="6" t="s">
        <v>39</v>
      </c>
      <c r="BI39" s="6" t="s">
        <v>29</v>
      </c>
      <c r="BJ39" s="6" t="s">
        <v>250</v>
      </c>
      <c r="BK39" s="6" t="s">
        <v>250</v>
      </c>
      <c r="BL39" s="6" t="s">
        <v>25</v>
      </c>
      <c r="BM39" s="6" t="s">
        <v>29</v>
      </c>
      <c r="BN39" s="6" t="s">
        <v>23</v>
      </c>
      <c r="BO39" s="6" t="s">
        <v>47</v>
      </c>
      <c r="BP39" s="6" t="s">
        <v>47</v>
      </c>
      <c r="BQ39" s="6" t="s">
        <v>31</v>
      </c>
      <c r="BR39" s="6" t="s">
        <v>40</v>
      </c>
      <c r="BS39" s="6" t="s">
        <v>17</v>
      </c>
      <c r="BT39" s="6" t="s">
        <v>22</v>
      </c>
      <c r="BU39" s="6" t="s">
        <v>22</v>
      </c>
      <c r="BV39" s="6" t="s">
        <v>249</v>
      </c>
      <c r="BW39" s="6" t="s">
        <v>29</v>
      </c>
      <c r="BX39" s="6" t="s">
        <v>20</v>
      </c>
      <c r="BY39" s="6" t="s">
        <v>47</v>
      </c>
      <c r="BZ39" s="6" t="s">
        <v>539</v>
      </c>
      <c r="CA39" s="6" t="s">
        <v>37</v>
      </c>
      <c r="CB39" s="6" t="s">
        <v>37</v>
      </c>
      <c r="CC39" s="6" t="s">
        <v>21</v>
      </c>
      <c r="CD39" s="6" t="s">
        <v>26</v>
      </c>
      <c r="CE39" s="6" t="s">
        <v>47</v>
      </c>
      <c r="CF39" s="6" t="s">
        <v>23</v>
      </c>
      <c r="CG39" s="6" t="s">
        <v>26</v>
      </c>
      <c r="CH39" s="6" t="s">
        <v>17</v>
      </c>
      <c r="CI39" s="6" t="s">
        <v>47</v>
      </c>
      <c r="CJ39" s="6" t="s">
        <v>21</v>
      </c>
      <c r="CK39" s="6" t="s">
        <v>38</v>
      </c>
      <c r="CL39" s="6" t="s">
        <v>41</v>
      </c>
      <c r="CM39" s="6" t="s">
        <v>516</v>
      </c>
      <c r="CN39" s="6" t="s">
        <v>48</v>
      </c>
      <c r="CO39" s="6" t="s">
        <v>43</v>
      </c>
      <c r="CP39" s="6" t="s">
        <v>30</v>
      </c>
      <c r="CQ39" s="6" t="s">
        <v>30</v>
      </c>
      <c r="CR39" s="6" t="s">
        <v>30</v>
      </c>
      <c r="CS39" s="6" t="s">
        <v>30</v>
      </c>
      <c r="CT39" s="6" t="s">
        <v>21</v>
      </c>
      <c r="CU39" s="6" t="s">
        <v>252</v>
      </c>
      <c r="CV39" s="6" t="s">
        <v>44</v>
      </c>
      <c r="CW39" s="6" t="s">
        <v>516</v>
      </c>
      <c r="CX39" s="6" t="s">
        <v>53</v>
      </c>
      <c r="CY39" s="6" t="s">
        <v>254</v>
      </c>
      <c r="CZ39" s="6" t="s">
        <v>180</v>
      </c>
      <c r="DA39" s="6" t="s">
        <v>67</v>
      </c>
      <c r="DB39" s="6" t="s">
        <v>66</v>
      </c>
      <c r="DC39" s="6" t="s">
        <v>67</v>
      </c>
      <c r="DD39" s="6" t="s">
        <v>66</v>
      </c>
      <c r="DE39" s="6" t="s">
        <v>59</v>
      </c>
      <c r="DF39" s="6" t="s">
        <v>178</v>
      </c>
      <c r="DG39" s="6" t="s">
        <v>60</v>
      </c>
      <c r="DH39" s="6" t="s">
        <v>495</v>
      </c>
      <c r="DI39" s="6" t="s">
        <v>181</v>
      </c>
      <c r="DJ39" s="6" t="s">
        <v>517</v>
      </c>
      <c r="DK39" s="6" t="s">
        <v>256</v>
      </c>
      <c r="DL39" s="6" t="s">
        <v>185</v>
      </c>
      <c r="DM39" s="6" t="s">
        <v>70</v>
      </c>
      <c r="DN39" s="6" t="s">
        <v>256</v>
      </c>
      <c r="DO39" s="6" t="s">
        <v>70</v>
      </c>
      <c r="DP39" s="6" t="s">
        <v>257</v>
      </c>
      <c r="DQ39" s="6" t="s">
        <v>184</v>
      </c>
      <c r="DR39" s="6" t="s">
        <v>61</v>
      </c>
      <c r="DS39" s="6" t="s">
        <v>257</v>
      </c>
      <c r="DT39" s="6" t="s">
        <v>74</v>
      </c>
      <c r="DU39" s="6" t="s">
        <v>189</v>
      </c>
      <c r="DV39" s="6" t="s">
        <v>261</v>
      </c>
      <c r="DW39" s="6" t="s">
        <v>110</v>
      </c>
      <c r="DX39" s="6" t="s">
        <v>263</v>
      </c>
      <c r="DY39" s="6" t="s">
        <v>260</v>
      </c>
      <c r="DZ39" s="6" t="s">
        <v>119</v>
      </c>
      <c r="EA39" s="6" t="s">
        <v>73</v>
      </c>
      <c r="EB39" s="6" t="s">
        <v>498</v>
      </c>
      <c r="EC39" s="6" t="s">
        <v>71</v>
      </c>
      <c r="ED39" s="6" t="s">
        <v>72</v>
      </c>
      <c r="EE39" s="6" t="s">
        <v>188</v>
      </c>
      <c r="EF39" s="6" t="s">
        <v>263</v>
      </c>
      <c r="EG39" s="6" t="s">
        <v>521</v>
      </c>
      <c r="EH39" s="6" t="s">
        <v>109</v>
      </c>
      <c r="EI39" s="6" t="s">
        <v>79</v>
      </c>
      <c r="EJ39" s="6" t="s">
        <v>79</v>
      </c>
      <c r="EK39" s="6" t="s">
        <v>262</v>
      </c>
      <c r="EL39" s="6" t="s">
        <v>521</v>
      </c>
      <c r="EM39" s="6" t="s">
        <v>263</v>
      </c>
      <c r="EN39" s="6" t="s">
        <v>119</v>
      </c>
      <c r="EO39" s="6" t="s">
        <v>521</v>
      </c>
      <c r="EP39" s="6" t="s">
        <v>73</v>
      </c>
      <c r="EQ39" s="6" t="s">
        <v>77</v>
      </c>
      <c r="ER39" s="6" t="s">
        <v>262</v>
      </c>
      <c r="ES39" s="6" t="s">
        <v>108</v>
      </c>
      <c r="ET39" s="6" t="s">
        <v>80</v>
      </c>
      <c r="EU39" s="6" t="s">
        <v>84</v>
      </c>
      <c r="EV39" s="6" t="s">
        <v>82</v>
      </c>
      <c r="EW39" s="6" t="s">
        <v>80</v>
      </c>
      <c r="EX39" s="6" t="s">
        <v>78</v>
      </c>
      <c r="EY39" s="6" t="s">
        <v>78</v>
      </c>
      <c r="EZ39" s="6" t="s">
        <v>497</v>
      </c>
      <c r="FA39" s="6" t="s">
        <v>262</v>
      </c>
      <c r="FB39" s="6" t="s">
        <v>263</v>
      </c>
      <c r="FC39" s="6" t="s">
        <v>78</v>
      </c>
    </row>
    <row r="40" spans="1:159" ht="12.5" x14ac:dyDescent="0.25">
      <c r="A40" s="6" t="s">
        <v>686</v>
      </c>
      <c r="B40" s="6" t="s">
        <v>57</v>
      </c>
      <c r="C40" s="6" t="s">
        <v>51</v>
      </c>
      <c r="D40" s="6" t="s">
        <v>255</v>
      </c>
      <c r="E40" s="6" t="s">
        <v>67</v>
      </c>
      <c r="F40" s="6" t="s">
        <v>61</v>
      </c>
      <c r="G40" s="6" t="s">
        <v>257</v>
      </c>
      <c r="H40" s="6" t="s">
        <v>258</v>
      </c>
      <c r="I40" s="6" t="s">
        <v>257</v>
      </c>
      <c r="J40" s="6" t="s">
        <v>184</v>
      </c>
      <c r="K40" s="6" t="s">
        <v>187</v>
      </c>
      <c r="L40" s="6" t="s">
        <v>186</v>
      </c>
      <c r="M40" s="6" t="s">
        <v>70</v>
      </c>
      <c r="N40" s="6" t="s">
        <v>70</v>
      </c>
      <c r="O40" s="6" t="s">
        <v>183</v>
      </c>
      <c r="P40" s="6" t="s">
        <v>72</v>
      </c>
      <c r="Q40" s="6" t="s">
        <v>119</v>
      </c>
      <c r="R40" s="6" t="s">
        <v>108</v>
      </c>
      <c r="S40" s="6" t="s">
        <v>111</v>
      </c>
      <c r="T40" s="6" t="s">
        <v>80</v>
      </c>
      <c r="U40" s="6" t="s">
        <v>497</v>
      </c>
      <c r="V40" s="6" t="s">
        <v>109</v>
      </c>
      <c r="W40" s="6" t="s">
        <v>111</v>
      </c>
      <c r="X40" s="6" t="s">
        <v>110</v>
      </c>
      <c r="Y40" s="6" t="s">
        <v>120</v>
      </c>
      <c r="Z40" s="6" t="s">
        <v>521</v>
      </c>
      <c r="AA40" s="6" t="s">
        <v>108</v>
      </c>
      <c r="AB40" s="6" t="s">
        <v>109</v>
      </c>
      <c r="AC40" s="6" t="s">
        <v>114</v>
      </c>
      <c r="AD40" s="6" t="s">
        <v>115</v>
      </c>
      <c r="AE40" s="6" t="s">
        <v>83</v>
      </c>
      <c r="AF40" s="6" t="s">
        <v>191</v>
      </c>
      <c r="AG40" s="6" t="s">
        <v>123</v>
      </c>
      <c r="AH40" s="6" t="s">
        <v>93</v>
      </c>
      <c r="AI40" s="6" t="s">
        <v>93</v>
      </c>
      <c r="AJ40" s="6" t="s">
        <v>118</v>
      </c>
      <c r="AK40" s="6" t="s">
        <v>117</v>
      </c>
      <c r="AL40" s="6" t="s">
        <v>81</v>
      </c>
      <c r="AM40" s="6" t="s">
        <v>82</v>
      </c>
      <c r="AN40" s="6" t="s">
        <v>112</v>
      </c>
      <c r="AO40" s="6" t="s">
        <v>85</v>
      </c>
      <c r="AP40" s="6" t="s">
        <v>101</v>
      </c>
      <c r="AQ40" s="6" t="s">
        <v>97</v>
      </c>
      <c r="AR40" s="6" t="s">
        <v>105</v>
      </c>
      <c r="AS40" s="6" t="s">
        <v>87</v>
      </c>
      <c r="AT40" s="6" t="s">
        <v>92</v>
      </c>
      <c r="AU40" s="6" t="s">
        <v>92</v>
      </c>
      <c r="AV40" s="6" t="s">
        <v>90</v>
      </c>
      <c r="AW40" s="6" t="s">
        <v>125</v>
      </c>
      <c r="AX40" s="6" t="s">
        <v>89</v>
      </c>
      <c r="AY40" s="6" t="s">
        <v>100</v>
      </c>
      <c r="AZ40" s="6" t="s">
        <v>129</v>
      </c>
      <c r="BA40" s="6" t="s">
        <v>522</v>
      </c>
      <c r="BB40" s="6" t="s">
        <v>133</v>
      </c>
      <c r="BC40" s="6" t="s">
        <v>130</v>
      </c>
      <c r="BD40" s="6" t="s">
        <v>132</v>
      </c>
      <c r="BE40" s="6" t="s">
        <v>377</v>
      </c>
      <c r="BF40" s="6" t="s">
        <v>133</v>
      </c>
      <c r="BG40" s="6" t="s">
        <v>596</v>
      </c>
      <c r="BH40" s="6" t="s">
        <v>130</v>
      </c>
      <c r="BI40" s="6" t="s">
        <v>596</v>
      </c>
      <c r="BJ40" s="6" t="s">
        <v>376</v>
      </c>
      <c r="BK40" s="6" t="s">
        <v>596</v>
      </c>
      <c r="BL40" s="6" t="s">
        <v>380</v>
      </c>
      <c r="BM40" s="6" t="s">
        <v>500</v>
      </c>
      <c r="BN40" s="6" t="s">
        <v>503</v>
      </c>
      <c r="BO40" s="6" t="s">
        <v>146</v>
      </c>
      <c r="BP40" s="6" t="s">
        <v>146</v>
      </c>
      <c r="BQ40" s="6" t="s">
        <v>140</v>
      </c>
      <c r="BR40" s="6" t="s">
        <v>143</v>
      </c>
      <c r="BS40" s="6" t="s">
        <v>148</v>
      </c>
      <c r="BT40" s="6" t="s">
        <v>195</v>
      </c>
      <c r="BU40" s="6" t="s">
        <v>143</v>
      </c>
      <c r="BV40" s="6" t="s">
        <v>143</v>
      </c>
      <c r="BW40" s="6" t="s">
        <v>504</v>
      </c>
      <c r="BX40" s="6" t="s">
        <v>382</v>
      </c>
      <c r="BY40" s="6" t="s">
        <v>155</v>
      </c>
      <c r="BZ40" s="6" t="s">
        <v>151</v>
      </c>
      <c r="CA40" s="6" t="s">
        <v>268</v>
      </c>
      <c r="CB40" s="6" t="s">
        <v>502</v>
      </c>
      <c r="CC40" s="6" t="s">
        <v>502</v>
      </c>
      <c r="CD40" s="6" t="s">
        <v>266</v>
      </c>
      <c r="CE40" s="6" t="s">
        <v>269</v>
      </c>
      <c r="CF40" s="6" t="s">
        <v>524</v>
      </c>
      <c r="CG40" s="6" t="s">
        <v>156</v>
      </c>
      <c r="CH40" s="6" t="s">
        <v>150</v>
      </c>
      <c r="CI40" s="6" t="s">
        <v>266</v>
      </c>
      <c r="CJ40" s="6" t="s">
        <v>155</v>
      </c>
      <c r="CK40" s="6" t="s">
        <v>620</v>
      </c>
      <c r="CL40" s="6" t="s">
        <v>505</v>
      </c>
      <c r="CM40" s="6" t="s">
        <v>505</v>
      </c>
      <c r="CN40" s="6" t="s">
        <v>525</v>
      </c>
      <c r="CO40" s="6" t="s">
        <v>525</v>
      </c>
      <c r="CP40" s="6" t="s">
        <v>506</v>
      </c>
      <c r="CQ40" s="6" t="s">
        <v>164</v>
      </c>
      <c r="CR40" s="6" t="s">
        <v>525</v>
      </c>
      <c r="CS40" s="6" t="s">
        <v>268</v>
      </c>
      <c r="CT40" s="6" t="s">
        <v>267</v>
      </c>
      <c r="CU40" s="6" t="s">
        <v>164</v>
      </c>
      <c r="CV40" s="6" t="s">
        <v>385</v>
      </c>
      <c r="CW40" s="6" t="s">
        <v>389</v>
      </c>
      <c r="CX40" s="6" t="s">
        <v>163</v>
      </c>
      <c r="CY40" s="6" t="s">
        <v>172</v>
      </c>
      <c r="CZ40" s="6" t="s">
        <v>390</v>
      </c>
      <c r="DA40" s="6" t="s">
        <v>274</v>
      </c>
      <c r="DB40" s="6" t="s">
        <v>217</v>
      </c>
      <c r="DC40" s="6" t="s">
        <v>273</v>
      </c>
      <c r="DD40" s="6" t="s">
        <v>393</v>
      </c>
      <c r="DE40" s="6" t="s">
        <v>204</v>
      </c>
      <c r="DF40" s="6" t="s">
        <v>621</v>
      </c>
      <c r="DG40" s="6" t="s">
        <v>278</v>
      </c>
      <c r="DH40" s="6" t="s">
        <v>225</v>
      </c>
      <c r="DI40" s="6" t="s">
        <v>209</v>
      </c>
      <c r="DJ40" s="6" t="s">
        <v>662</v>
      </c>
      <c r="DK40" s="6" t="s">
        <v>399</v>
      </c>
      <c r="DL40" s="6" t="s">
        <v>294</v>
      </c>
      <c r="DM40" s="6" t="s">
        <v>399</v>
      </c>
      <c r="DN40" s="6" t="s">
        <v>397</v>
      </c>
      <c r="DO40" s="6" t="s">
        <v>511</v>
      </c>
      <c r="DP40" s="6" t="s">
        <v>399</v>
      </c>
      <c r="DQ40" s="6" t="s">
        <v>283</v>
      </c>
      <c r="DR40" s="6" t="s">
        <v>439</v>
      </c>
      <c r="DS40" s="6" t="s">
        <v>290</v>
      </c>
      <c r="DT40" s="6" t="s">
        <v>666</v>
      </c>
      <c r="DU40" s="6" t="s">
        <v>687</v>
      </c>
      <c r="DV40" s="6" t="s">
        <v>402</v>
      </c>
      <c r="DW40" s="6" t="s">
        <v>658</v>
      </c>
      <c r="DX40" s="6" t="s">
        <v>687</v>
      </c>
      <c r="DY40" s="6" t="s">
        <v>436</v>
      </c>
      <c r="DZ40" s="6" t="s">
        <v>303</v>
      </c>
      <c r="EA40" s="6" t="s">
        <v>289</v>
      </c>
      <c r="EB40" s="6" t="s">
        <v>292</v>
      </c>
      <c r="EC40" s="6" t="s">
        <v>397</v>
      </c>
      <c r="ED40" s="6" t="s">
        <v>653</v>
      </c>
      <c r="EE40" s="6" t="s">
        <v>549</v>
      </c>
      <c r="EF40" s="6" t="s">
        <v>600</v>
      </c>
      <c r="EG40" s="6" t="s">
        <v>398</v>
      </c>
      <c r="EH40" s="6" t="s">
        <v>314</v>
      </c>
      <c r="EI40" s="6" t="s">
        <v>436</v>
      </c>
      <c r="EJ40" s="6" t="s">
        <v>626</v>
      </c>
      <c r="EK40" s="6" t="s">
        <v>449</v>
      </c>
      <c r="EL40" s="6" t="s">
        <v>295</v>
      </c>
      <c r="EM40" s="6" t="s">
        <v>292</v>
      </c>
      <c r="EN40" s="6" t="s">
        <v>441</v>
      </c>
      <c r="EO40" s="6" t="s">
        <v>292</v>
      </c>
      <c r="EP40" s="6" t="s">
        <v>601</v>
      </c>
      <c r="EQ40" s="6" t="s">
        <v>293</v>
      </c>
      <c r="ER40" s="6" t="s">
        <v>688</v>
      </c>
      <c r="ES40" s="6" t="s">
        <v>447</v>
      </c>
      <c r="ET40" s="6" t="s">
        <v>658</v>
      </c>
      <c r="EU40" s="6" t="s">
        <v>297</v>
      </c>
      <c r="EV40" s="6" t="s">
        <v>561</v>
      </c>
      <c r="EW40" s="6" t="s">
        <v>314</v>
      </c>
      <c r="EX40" s="6" t="s">
        <v>557</v>
      </c>
      <c r="EY40" s="6" t="s">
        <v>449</v>
      </c>
      <c r="EZ40" s="6" t="s">
        <v>295</v>
      </c>
      <c r="FA40" s="6" t="s">
        <v>440</v>
      </c>
      <c r="FB40" s="6" t="s">
        <v>557</v>
      </c>
      <c r="FC40" s="6" t="s">
        <v>442</v>
      </c>
    </row>
    <row r="41" spans="1:159" ht="12.5" x14ac:dyDescent="0.25">
      <c r="A41" s="6" t="s">
        <v>689</v>
      </c>
      <c r="B41" s="6" t="s">
        <v>17</v>
      </c>
      <c r="C41" s="6" t="s">
        <v>250</v>
      </c>
      <c r="D41" s="6" t="s">
        <v>20</v>
      </c>
      <c r="E41" s="6" t="s">
        <v>21</v>
      </c>
      <c r="F41" s="6" t="s">
        <v>41</v>
      </c>
      <c r="G41" s="6" t="s">
        <v>50</v>
      </c>
      <c r="H41" s="6" t="s">
        <v>516</v>
      </c>
      <c r="I41" s="6" t="s">
        <v>49</v>
      </c>
      <c r="J41" s="6" t="s">
        <v>251</v>
      </c>
      <c r="K41" s="6" t="s">
        <v>21</v>
      </c>
      <c r="L41" s="6" t="s">
        <v>37</v>
      </c>
      <c r="M41" s="6" t="s">
        <v>539</v>
      </c>
      <c r="N41" s="6" t="s">
        <v>22</v>
      </c>
      <c r="O41" s="6" t="s">
        <v>29</v>
      </c>
      <c r="P41" s="6" t="s">
        <v>34</v>
      </c>
      <c r="Q41" s="6" t="s">
        <v>37</v>
      </c>
      <c r="R41" s="6" t="s">
        <v>44</v>
      </c>
      <c r="S41" s="6" t="s">
        <v>180</v>
      </c>
      <c r="T41" s="6" t="s">
        <v>178</v>
      </c>
      <c r="U41" s="6" t="s">
        <v>53</v>
      </c>
      <c r="V41" s="6" t="s">
        <v>30</v>
      </c>
      <c r="W41" s="6" t="s">
        <v>42</v>
      </c>
      <c r="X41" s="6" t="s">
        <v>21</v>
      </c>
      <c r="Y41" s="6" t="s">
        <v>37</v>
      </c>
      <c r="Z41" s="6" t="s">
        <v>47</v>
      </c>
      <c r="AA41" s="6" t="s">
        <v>22</v>
      </c>
      <c r="AB41" s="6" t="s">
        <v>31</v>
      </c>
      <c r="AC41" s="6" t="s">
        <v>47</v>
      </c>
      <c r="AD41" s="6" t="s">
        <v>46</v>
      </c>
      <c r="AE41" s="6" t="s">
        <v>50</v>
      </c>
      <c r="AF41" s="6" t="s">
        <v>57</v>
      </c>
      <c r="AG41" s="6" t="s">
        <v>179</v>
      </c>
      <c r="AH41" s="6" t="s">
        <v>42</v>
      </c>
      <c r="AI41" s="6" t="s">
        <v>37</v>
      </c>
      <c r="AJ41" s="6" t="s">
        <v>42</v>
      </c>
      <c r="AK41" s="6" t="s">
        <v>251</v>
      </c>
      <c r="AL41" s="6" t="s">
        <v>23</v>
      </c>
      <c r="AM41" s="6" t="s">
        <v>29</v>
      </c>
      <c r="AN41" s="6" t="s">
        <v>34</v>
      </c>
      <c r="AO41" s="6" t="s">
        <v>251</v>
      </c>
      <c r="AP41" s="6" t="s">
        <v>516</v>
      </c>
      <c r="AQ41" s="6" t="s">
        <v>180</v>
      </c>
      <c r="AR41" s="6" t="s">
        <v>56</v>
      </c>
      <c r="AS41" s="6" t="s">
        <v>58</v>
      </c>
      <c r="AT41" s="6" t="s">
        <v>46</v>
      </c>
      <c r="AU41" s="6" t="s">
        <v>251</v>
      </c>
      <c r="AV41" s="6" t="s">
        <v>37</v>
      </c>
      <c r="AW41" s="6" t="s">
        <v>251</v>
      </c>
      <c r="AX41" s="6" t="s">
        <v>21</v>
      </c>
      <c r="AY41" s="6" t="s">
        <v>23</v>
      </c>
      <c r="AZ41" s="6" t="s">
        <v>34</v>
      </c>
      <c r="BA41" s="6" t="s">
        <v>46</v>
      </c>
      <c r="BB41" s="6" t="s">
        <v>53</v>
      </c>
      <c r="BC41" s="6" t="s">
        <v>66</v>
      </c>
      <c r="BD41" s="6" t="s">
        <v>255</v>
      </c>
      <c r="BE41" s="6" t="s">
        <v>57</v>
      </c>
      <c r="BF41" s="6" t="s">
        <v>516</v>
      </c>
      <c r="BG41" s="6" t="s">
        <v>45</v>
      </c>
      <c r="BH41" s="6" t="s">
        <v>49</v>
      </c>
      <c r="BI41" s="6" t="s">
        <v>48</v>
      </c>
      <c r="BJ41" s="6" t="s">
        <v>30</v>
      </c>
      <c r="BK41" s="6" t="s">
        <v>34</v>
      </c>
      <c r="BL41" s="6" t="s">
        <v>41</v>
      </c>
      <c r="BM41" s="6" t="s">
        <v>54</v>
      </c>
      <c r="BN41" s="6" t="s">
        <v>254</v>
      </c>
      <c r="BO41" s="6" t="s">
        <v>68</v>
      </c>
      <c r="BP41" s="6" t="s">
        <v>181</v>
      </c>
      <c r="BQ41" s="6" t="s">
        <v>60</v>
      </c>
      <c r="BR41" s="6" t="s">
        <v>57</v>
      </c>
      <c r="BS41" s="6" t="s">
        <v>179</v>
      </c>
      <c r="BT41" s="6" t="s">
        <v>179</v>
      </c>
      <c r="BU41" s="6" t="s">
        <v>179</v>
      </c>
      <c r="BV41" s="6" t="s">
        <v>53</v>
      </c>
      <c r="BW41" s="6" t="s">
        <v>48</v>
      </c>
      <c r="BX41" s="6" t="s">
        <v>51</v>
      </c>
      <c r="BY41" s="6" t="s">
        <v>178</v>
      </c>
      <c r="BZ41" s="6" t="s">
        <v>67</v>
      </c>
      <c r="CA41" s="6" t="s">
        <v>70</v>
      </c>
      <c r="CB41" s="6" t="s">
        <v>517</v>
      </c>
      <c r="CC41" s="6" t="s">
        <v>68</v>
      </c>
      <c r="CD41" s="6" t="s">
        <v>59</v>
      </c>
      <c r="CE41" s="6" t="s">
        <v>254</v>
      </c>
      <c r="CF41" s="6" t="s">
        <v>55</v>
      </c>
      <c r="CG41" s="6" t="s">
        <v>56</v>
      </c>
      <c r="CH41" s="6" t="s">
        <v>53</v>
      </c>
      <c r="CI41" s="6" t="s">
        <v>53</v>
      </c>
      <c r="CJ41" s="6" t="s">
        <v>254</v>
      </c>
      <c r="CK41" s="6" t="s">
        <v>59</v>
      </c>
      <c r="CL41" s="6" t="s">
        <v>62</v>
      </c>
      <c r="CM41" s="6" t="s">
        <v>518</v>
      </c>
      <c r="CN41" s="6" t="s">
        <v>187</v>
      </c>
      <c r="CO41" s="6" t="s">
        <v>186</v>
      </c>
      <c r="CP41" s="6" t="s">
        <v>182</v>
      </c>
      <c r="CQ41" s="6" t="s">
        <v>64</v>
      </c>
      <c r="CR41" s="6" t="s">
        <v>182</v>
      </c>
      <c r="CS41" s="6" t="s">
        <v>181</v>
      </c>
      <c r="CT41" s="6" t="s">
        <v>66</v>
      </c>
      <c r="CU41" s="6" t="s">
        <v>66</v>
      </c>
      <c r="CV41" s="6" t="s">
        <v>183</v>
      </c>
      <c r="CW41" s="6" t="s">
        <v>74</v>
      </c>
      <c r="CX41" s="6" t="s">
        <v>72</v>
      </c>
      <c r="CY41" s="6" t="s">
        <v>518</v>
      </c>
      <c r="CZ41" s="6" t="s">
        <v>189</v>
      </c>
      <c r="DA41" s="6" t="s">
        <v>260</v>
      </c>
      <c r="DB41" s="6" t="s">
        <v>520</v>
      </c>
      <c r="DC41" s="6" t="s">
        <v>520</v>
      </c>
      <c r="DD41" s="6" t="s">
        <v>520</v>
      </c>
      <c r="DE41" s="6" t="s">
        <v>259</v>
      </c>
      <c r="DF41" s="6" t="s">
        <v>73</v>
      </c>
      <c r="DG41" s="6" t="s">
        <v>188</v>
      </c>
      <c r="DH41" s="6" t="s">
        <v>261</v>
      </c>
      <c r="DI41" s="6" t="s">
        <v>262</v>
      </c>
      <c r="DJ41" s="6" t="s">
        <v>114</v>
      </c>
      <c r="DK41" s="6" t="s">
        <v>85</v>
      </c>
      <c r="DL41" s="6" t="s">
        <v>191</v>
      </c>
      <c r="DM41" s="6" t="s">
        <v>91</v>
      </c>
      <c r="DN41" s="6" t="s">
        <v>118</v>
      </c>
      <c r="DO41" s="6" t="s">
        <v>82</v>
      </c>
      <c r="DP41" s="6" t="s">
        <v>80</v>
      </c>
      <c r="DQ41" s="6" t="s">
        <v>79</v>
      </c>
      <c r="DR41" s="6" t="s">
        <v>110</v>
      </c>
      <c r="DS41" s="6" t="s">
        <v>262</v>
      </c>
      <c r="DT41" s="6" t="s">
        <v>93</v>
      </c>
      <c r="DU41" s="6" t="s">
        <v>191</v>
      </c>
      <c r="DV41" s="6" t="s">
        <v>87</v>
      </c>
      <c r="DW41" s="6" t="s">
        <v>131</v>
      </c>
      <c r="DX41" s="6" t="s">
        <v>126</v>
      </c>
      <c r="DY41" s="6" t="s">
        <v>87</v>
      </c>
      <c r="DZ41" s="6" t="s">
        <v>191</v>
      </c>
      <c r="EA41" s="6" t="s">
        <v>91</v>
      </c>
      <c r="EB41" s="6" t="s">
        <v>91</v>
      </c>
      <c r="EC41" s="6" t="s">
        <v>113</v>
      </c>
      <c r="ED41" s="6" t="s">
        <v>82</v>
      </c>
      <c r="EE41" s="6" t="s">
        <v>78</v>
      </c>
      <c r="EF41" s="6" t="s">
        <v>83</v>
      </c>
      <c r="EG41" s="6" t="s">
        <v>121</v>
      </c>
      <c r="EH41" s="6" t="s">
        <v>87</v>
      </c>
      <c r="EI41" s="6" t="s">
        <v>527</v>
      </c>
      <c r="EJ41" s="6" t="s">
        <v>131</v>
      </c>
      <c r="EK41" s="6" t="s">
        <v>103</v>
      </c>
      <c r="EL41" s="6" t="s">
        <v>90</v>
      </c>
      <c r="EM41" s="6" t="s">
        <v>90</v>
      </c>
      <c r="EN41" s="6" t="s">
        <v>85</v>
      </c>
      <c r="EO41" s="6" t="s">
        <v>100</v>
      </c>
      <c r="EP41" s="6" t="s">
        <v>121</v>
      </c>
      <c r="EQ41" s="6" t="s">
        <v>91</v>
      </c>
      <c r="ER41" s="6" t="s">
        <v>101</v>
      </c>
      <c r="ES41" s="6" t="s">
        <v>96</v>
      </c>
      <c r="ET41" s="6" t="s">
        <v>134</v>
      </c>
      <c r="EU41" s="6" t="s">
        <v>499</v>
      </c>
      <c r="EV41" s="6" t="s">
        <v>377</v>
      </c>
      <c r="EW41" s="6" t="s">
        <v>132</v>
      </c>
      <c r="EX41" s="6" t="s">
        <v>606</v>
      </c>
      <c r="EY41" s="6" t="s">
        <v>192</v>
      </c>
      <c r="EZ41" s="6" t="s">
        <v>527</v>
      </c>
      <c r="FA41" s="6" t="s">
        <v>193</v>
      </c>
      <c r="FB41" s="6" t="s">
        <v>104</v>
      </c>
      <c r="FC41" s="6" t="s">
        <v>106</v>
      </c>
    </row>
    <row r="42" spans="1:159" ht="12.5" x14ac:dyDescent="0.25">
      <c r="A42" s="6" t="s">
        <v>690</v>
      </c>
      <c r="B42" s="6" t="s">
        <v>37</v>
      </c>
      <c r="C42" s="6" t="s">
        <v>41</v>
      </c>
      <c r="D42" s="6" t="s">
        <v>42</v>
      </c>
      <c r="E42" s="6" t="s">
        <v>45</v>
      </c>
      <c r="F42" s="6" t="s">
        <v>516</v>
      </c>
      <c r="G42" s="6" t="s">
        <v>65</v>
      </c>
      <c r="H42" s="6" t="s">
        <v>66</v>
      </c>
      <c r="I42" s="6" t="s">
        <v>495</v>
      </c>
      <c r="J42" s="6" t="s">
        <v>56</v>
      </c>
      <c r="K42" s="6" t="s">
        <v>56</v>
      </c>
      <c r="L42" s="6" t="s">
        <v>60</v>
      </c>
      <c r="M42" s="6" t="s">
        <v>254</v>
      </c>
      <c r="N42" s="6" t="s">
        <v>48</v>
      </c>
      <c r="O42" s="6" t="s">
        <v>57</v>
      </c>
      <c r="P42" s="6" t="s">
        <v>52</v>
      </c>
      <c r="Q42" s="6" t="s">
        <v>516</v>
      </c>
      <c r="R42" s="6" t="s">
        <v>68</v>
      </c>
      <c r="S42" s="6" t="s">
        <v>75</v>
      </c>
      <c r="T42" s="6" t="s">
        <v>185</v>
      </c>
      <c r="U42" s="6" t="s">
        <v>70</v>
      </c>
      <c r="V42" s="6" t="s">
        <v>61</v>
      </c>
      <c r="W42" s="6" t="s">
        <v>495</v>
      </c>
      <c r="X42" s="6" t="s">
        <v>68</v>
      </c>
      <c r="Y42" s="6" t="s">
        <v>181</v>
      </c>
      <c r="Z42" s="6" t="s">
        <v>63</v>
      </c>
      <c r="AA42" s="6" t="s">
        <v>55</v>
      </c>
      <c r="AB42" s="6" t="s">
        <v>67</v>
      </c>
      <c r="AC42" s="6" t="s">
        <v>69</v>
      </c>
      <c r="AD42" s="6" t="s">
        <v>182</v>
      </c>
      <c r="AE42" s="6" t="s">
        <v>73</v>
      </c>
      <c r="AF42" s="6" t="s">
        <v>76</v>
      </c>
      <c r="AG42" s="6" t="s">
        <v>519</v>
      </c>
      <c r="AH42" s="6" t="s">
        <v>517</v>
      </c>
      <c r="AI42" s="6" t="s">
        <v>518</v>
      </c>
      <c r="AJ42" s="6" t="s">
        <v>68</v>
      </c>
      <c r="AK42" s="6" t="s">
        <v>68</v>
      </c>
      <c r="AL42" s="6" t="s">
        <v>181</v>
      </c>
      <c r="AM42" s="6" t="s">
        <v>64</v>
      </c>
      <c r="AN42" s="6" t="s">
        <v>517</v>
      </c>
      <c r="AO42" s="6" t="s">
        <v>182</v>
      </c>
      <c r="AP42" s="6" t="s">
        <v>259</v>
      </c>
      <c r="AQ42" s="6" t="s">
        <v>521</v>
      </c>
      <c r="AR42" s="6" t="s">
        <v>521</v>
      </c>
      <c r="AS42" s="6" t="s">
        <v>520</v>
      </c>
      <c r="AT42" s="6" t="s">
        <v>119</v>
      </c>
      <c r="AU42" s="6" t="s">
        <v>75</v>
      </c>
      <c r="AV42" s="6" t="s">
        <v>71</v>
      </c>
      <c r="AW42" s="6" t="s">
        <v>188</v>
      </c>
      <c r="AX42" s="6" t="s">
        <v>74</v>
      </c>
      <c r="AY42" s="6" t="s">
        <v>257</v>
      </c>
      <c r="AZ42" s="6" t="s">
        <v>518</v>
      </c>
      <c r="BA42" s="6" t="s">
        <v>77</v>
      </c>
      <c r="BB42" s="6" t="s">
        <v>496</v>
      </c>
      <c r="BC42" s="6" t="s">
        <v>78</v>
      </c>
      <c r="BD42" s="6" t="s">
        <v>122</v>
      </c>
      <c r="BE42" s="6" t="s">
        <v>81</v>
      </c>
      <c r="BF42" s="6" t="s">
        <v>521</v>
      </c>
      <c r="BG42" s="6" t="s">
        <v>77</v>
      </c>
      <c r="BH42" s="6" t="s">
        <v>262</v>
      </c>
      <c r="BI42" s="6" t="s">
        <v>263</v>
      </c>
      <c r="BJ42" s="6" t="s">
        <v>189</v>
      </c>
      <c r="BK42" s="6" t="s">
        <v>189</v>
      </c>
      <c r="BL42" s="6" t="s">
        <v>520</v>
      </c>
      <c r="BM42" s="6" t="s">
        <v>262</v>
      </c>
      <c r="BN42" s="6" t="s">
        <v>118</v>
      </c>
      <c r="BO42" s="6" t="s">
        <v>191</v>
      </c>
      <c r="BP42" s="6" t="s">
        <v>121</v>
      </c>
      <c r="BQ42" s="6" t="s">
        <v>94</v>
      </c>
      <c r="BR42" s="6" t="s">
        <v>121</v>
      </c>
      <c r="BS42" s="6" t="s">
        <v>112</v>
      </c>
      <c r="BT42" s="6" t="s">
        <v>112</v>
      </c>
      <c r="BU42" s="6" t="s">
        <v>83</v>
      </c>
      <c r="BV42" s="6" t="s">
        <v>93</v>
      </c>
      <c r="BW42" s="6" t="s">
        <v>93</v>
      </c>
      <c r="BX42" s="6" t="s">
        <v>115</v>
      </c>
      <c r="BY42" s="6" t="s">
        <v>99</v>
      </c>
      <c r="BZ42" s="6" t="s">
        <v>98</v>
      </c>
      <c r="CA42" s="6" t="s">
        <v>104</v>
      </c>
      <c r="CB42" s="6" t="s">
        <v>105</v>
      </c>
      <c r="CC42" s="6" t="s">
        <v>87</v>
      </c>
      <c r="CD42" s="6" t="s">
        <v>88</v>
      </c>
      <c r="CE42" s="6" t="s">
        <v>125</v>
      </c>
      <c r="CF42" s="6" t="s">
        <v>86</v>
      </c>
      <c r="CG42" s="6" t="s">
        <v>92</v>
      </c>
      <c r="CH42" s="6" t="s">
        <v>191</v>
      </c>
      <c r="CI42" s="6" t="s">
        <v>117</v>
      </c>
      <c r="CJ42" s="6" t="s">
        <v>100</v>
      </c>
      <c r="CK42" s="6" t="s">
        <v>97</v>
      </c>
      <c r="CL42" s="6" t="s">
        <v>103</v>
      </c>
      <c r="CM42" s="6" t="s">
        <v>606</v>
      </c>
      <c r="CN42" s="6" t="s">
        <v>103</v>
      </c>
      <c r="CO42" s="6" t="s">
        <v>128</v>
      </c>
      <c r="CP42" s="6" t="s">
        <v>134</v>
      </c>
      <c r="CQ42" s="6" t="s">
        <v>138</v>
      </c>
      <c r="CR42" s="6" t="s">
        <v>134</v>
      </c>
      <c r="CS42" s="6" t="s">
        <v>102</v>
      </c>
      <c r="CT42" s="6" t="s">
        <v>522</v>
      </c>
      <c r="CU42" s="6" t="s">
        <v>126</v>
      </c>
      <c r="CV42" s="6" t="s">
        <v>192</v>
      </c>
      <c r="CW42" s="6" t="s">
        <v>376</v>
      </c>
      <c r="CX42" s="6" t="s">
        <v>376</v>
      </c>
      <c r="CY42" s="6" t="s">
        <v>381</v>
      </c>
      <c r="CZ42" s="6" t="s">
        <v>145</v>
      </c>
      <c r="DA42" s="6" t="s">
        <v>524</v>
      </c>
      <c r="DB42" s="6" t="s">
        <v>383</v>
      </c>
      <c r="DC42" s="6" t="s">
        <v>265</v>
      </c>
      <c r="DD42" s="6" t="s">
        <v>158</v>
      </c>
      <c r="DE42" s="6" t="s">
        <v>504</v>
      </c>
      <c r="DF42" s="6" t="s">
        <v>504</v>
      </c>
      <c r="DG42" s="6" t="s">
        <v>195</v>
      </c>
      <c r="DH42" s="6" t="s">
        <v>646</v>
      </c>
      <c r="DI42" s="6" t="s">
        <v>154</v>
      </c>
      <c r="DJ42" s="6" t="s">
        <v>386</v>
      </c>
      <c r="DK42" s="6" t="s">
        <v>168</v>
      </c>
      <c r="DL42" s="6" t="s">
        <v>169</v>
      </c>
      <c r="DM42" s="6" t="s">
        <v>171</v>
      </c>
      <c r="DN42" s="6" t="s">
        <v>274</v>
      </c>
      <c r="DO42" s="6" t="s">
        <v>529</v>
      </c>
      <c r="DP42" s="6" t="s">
        <v>173</v>
      </c>
      <c r="DQ42" s="6" t="s">
        <v>529</v>
      </c>
      <c r="DR42" s="6" t="s">
        <v>161</v>
      </c>
      <c r="DS42" s="6" t="s">
        <v>390</v>
      </c>
      <c r="DT42" s="6" t="s">
        <v>390</v>
      </c>
      <c r="DU42" s="6" t="s">
        <v>278</v>
      </c>
      <c r="DV42" s="6" t="s">
        <v>507</v>
      </c>
      <c r="DW42" s="6" t="s">
        <v>225</v>
      </c>
      <c r="DX42" s="6" t="s">
        <v>277</v>
      </c>
      <c r="DY42" s="6" t="s">
        <v>621</v>
      </c>
      <c r="DZ42" s="6" t="s">
        <v>598</v>
      </c>
      <c r="EA42" s="6" t="s">
        <v>216</v>
      </c>
      <c r="EB42" s="6" t="s">
        <v>396</v>
      </c>
      <c r="EC42" s="6" t="s">
        <v>273</v>
      </c>
      <c r="ED42" s="6" t="s">
        <v>394</v>
      </c>
      <c r="EE42" s="6" t="s">
        <v>168</v>
      </c>
      <c r="EF42" s="6" t="s">
        <v>393</v>
      </c>
      <c r="EG42" s="6" t="s">
        <v>279</v>
      </c>
      <c r="EH42" s="6" t="s">
        <v>434</v>
      </c>
      <c r="EI42" s="6" t="s">
        <v>662</v>
      </c>
      <c r="EJ42" s="6" t="s">
        <v>285</v>
      </c>
      <c r="EK42" s="6" t="s">
        <v>400</v>
      </c>
      <c r="EL42" s="6" t="s">
        <v>400</v>
      </c>
      <c r="EM42" s="6" t="s">
        <v>286</v>
      </c>
      <c r="EN42" s="6" t="s">
        <v>233</v>
      </c>
      <c r="EO42" s="6" t="s">
        <v>232</v>
      </c>
      <c r="EP42" s="6" t="s">
        <v>434</v>
      </c>
      <c r="EQ42" s="6" t="s">
        <v>233</v>
      </c>
      <c r="ER42" s="6" t="s">
        <v>283</v>
      </c>
      <c r="ES42" s="6" t="s">
        <v>602</v>
      </c>
      <c r="ET42" s="6" t="s">
        <v>293</v>
      </c>
      <c r="EU42" s="6" t="s">
        <v>669</v>
      </c>
      <c r="EV42" s="6" t="s">
        <v>295</v>
      </c>
      <c r="EW42" s="6" t="s">
        <v>314</v>
      </c>
      <c r="EX42" s="6" t="s">
        <v>447</v>
      </c>
      <c r="EY42" s="6" t="s">
        <v>558</v>
      </c>
      <c r="EZ42" s="6" t="s">
        <v>292</v>
      </c>
      <c r="FA42" s="6" t="s">
        <v>443</v>
      </c>
      <c r="FB42" s="6" t="s">
        <v>449</v>
      </c>
      <c r="FC42" s="6" t="s">
        <v>599</v>
      </c>
    </row>
    <row r="43" spans="1:159" ht="12.5" x14ac:dyDescent="0.25">
      <c r="A43" s="6" t="s">
        <v>691</v>
      </c>
      <c r="B43" s="6" t="s">
        <v>539</v>
      </c>
      <c r="C43" s="6" t="s">
        <v>47</v>
      </c>
      <c r="D43" s="6" t="s">
        <v>36</v>
      </c>
      <c r="E43" s="6" t="s">
        <v>42</v>
      </c>
      <c r="F43" s="6" t="s">
        <v>48</v>
      </c>
      <c r="G43" s="6" t="s">
        <v>516</v>
      </c>
      <c r="H43" s="6" t="s">
        <v>48</v>
      </c>
      <c r="I43" s="6" t="s">
        <v>48</v>
      </c>
      <c r="J43" s="6" t="s">
        <v>43</v>
      </c>
      <c r="K43" s="6" t="s">
        <v>42</v>
      </c>
      <c r="L43" s="6" t="s">
        <v>41</v>
      </c>
      <c r="M43" s="6" t="s">
        <v>45</v>
      </c>
      <c r="N43" s="6" t="s">
        <v>37</v>
      </c>
      <c r="O43" s="6" t="s">
        <v>42</v>
      </c>
      <c r="P43" s="6" t="s">
        <v>46</v>
      </c>
      <c r="Q43" s="6" t="s">
        <v>46</v>
      </c>
      <c r="R43" s="6" t="s">
        <v>51</v>
      </c>
      <c r="S43" s="6" t="s">
        <v>57</v>
      </c>
      <c r="T43" s="6" t="s">
        <v>57</v>
      </c>
      <c r="U43" s="6" t="s">
        <v>180</v>
      </c>
      <c r="V43" s="6" t="s">
        <v>58</v>
      </c>
      <c r="W43" s="6" t="s">
        <v>49</v>
      </c>
      <c r="X43" s="6" t="s">
        <v>53</v>
      </c>
      <c r="Y43" s="6" t="s">
        <v>254</v>
      </c>
      <c r="Z43" s="6" t="s">
        <v>53</v>
      </c>
      <c r="AA43" s="6" t="s">
        <v>44</v>
      </c>
      <c r="AB43" s="6" t="s">
        <v>51</v>
      </c>
      <c r="AC43" s="6" t="s">
        <v>51</v>
      </c>
      <c r="AD43" s="6" t="s">
        <v>57</v>
      </c>
      <c r="AE43" s="6" t="s">
        <v>495</v>
      </c>
      <c r="AF43" s="6" t="s">
        <v>255</v>
      </c>
      <c r="AG43" s="6" t="s">
        <v>180</v>
      </c>
      <c r="AH43" s="6" t="s">
        <v>56</v>
      </c>
      <c r="AI43" s="6" t="s">
        <v>255</v>
      </c>
      <c r="AJ43" s="6" t="s">
        <v>178</v>
      </c>
      <c r="AK43" s="6" t="s">
        <v>255</v>
      </c>
      <c r="AL43" s="6" t="s">
        <v>54</v>
      </c>
      <c r="AM43" s="6" t="s">
        <v>254</v>
      </c>
      <c r="AN43" s="6" t="s">
        <v>180</v>
      </c>
      <c r="AO43" s="6" t="s">
        <v>59</v>
      </c>
      <c r="AP43" s="6" t="s">
        <v>64</v>
      </c>
      <c r="AQ43" s="6" t="s">
        <v>62</v>
      </c>
      <c r="AR43" s="6" t="s">
        <v>517</v>
      </c>
      <c r="AS43" s="6" t="s">
        <v>495</v>
      </c>
      <c r="AT43" s="6" t="s">
        <v>63</v>
      </c>
      <c r="AU43" s="6" t="s">
        <v>65</v>
      </c>
      <c r="AV43" s="6" t="s">
        <v>61</v>
      </c>
      <c r="AW43" s="6" t="s">
        <v>185</v>
      </c>
      <c r="AX43" s="6" t="s">
        <v>65</v>
      </c>
      <c r="AY43" s="6" t="s">
        <v>59</v>
      </c>
      <c r="AZ43" s="6" t="s">
        <v>181</v>
      </c>
      <c r="BA43" s="6" t="s">
        <v>182</v>
      </c>
      <c r="BB43" s="6" t="s">
        <v>62</v>
      </c>
      <c r="BC43" s="6" t="s">
        <v>71</v>
      </c>
      <c r="BD43" s="6" t="s">
        <v>183</v>
      </c>
      <c r="BE43" s="6" t="s">
        <v>70</v>
      </c>
      <c r="BF43" s="6" t="s">
        <v>185</v>
      </c>
      <c r="BG43" s="6" t="s">
        <v>69</v>
      </c>
      <c r="BH43" s="6" t="s">
        <v>70</v>
      </c>
      <c r="BI43" s="6" t="s">
        <v>256</v>
      </c>
      <c r="BJ43" s="6" t="s">
        <v>68</v>
      </c>
      <c r="BK43" s="6" t="s">
        <v>62</v>
      </c>
      <c r="BL43" s="6" t="s">
        <v>184</v>
      </c>
      <c r="BM43" s="6" t="s">
        <v>71</v>
      </c>
      <c r="BN43" s="6" t="s">
        <v>72</v>
      </c>
      <c r="BO43" s="6" t="s">
        <v>73</v>
      </c>
      <c r="BP43" s="6" t="s">
        <v>72</v>
      </c>
      <c r="BQ43" s="6" t="s">
        <v>187</v>
      </c>
      <c r="BR43" s="6" t="s">
        <v>258</v>
      </c>
      <c r="BS43" s="6" t="s">
        <v>187</v>
      </c>
      <c r="BT43" s="6" t="s">
        <v>71</v>
      </c>
      <c r="BU43" s="6" t="s">
        <v>520</v>
      </c>
      <c r="BV43" s="6" t="s">
        <v>76</v>
      </c>
      <c r="BW43" s="6" t="s">
        <v>519</v>
      </c>
      <c r="BX43" s="6" t="s">
        <v>498</v>
      </c>
      <c r="BY43" s="6" t="s">
        <v>259</v>
      </c>
      <c r="BZ43" s="6" t="s">
        <v>521</v>
      </c>
      <c r="CA43" s="6" t="s">
        <v>120</v>
      </c>
      <c r="CB43" s="6" t="s">
        <v>189</v>
      </c>
      <c r="CC43" s="6" t="s">
        <v>521</v>
      </c>
      <c r="CD43" s="6" t="s">
        <v>119</v>
      </c>
      <c r="CE43" s="6" t="s">
        <v>520</v>
      </c>
      <c r="CF43" s="6" t="s">
        <v>119</v>
      </c>
      <c r="CG43" s="6" t="s">
        <v>260</v>
      </c>
      <c r="CH43" s="6" t="s">
        <v>498</v>
      </c>
      <c r="CI43" s="6" t="s">
        <v>72</v>
      </c>
      <c r="CJ43" s="6" t="s">
        <v>521</v>
      </c>
      <c r="CK43" s="6" t="s">
        <v>496</v>
      </c>
      <c r="CL43" s="6" t="s">
        <v>111</v>
      </c>
      <c r="CM43" s="6" t="s">
        <v>79</v>
      </c>
      <c r="CN43" s="6" t="s">
        <v>110</v>
      </c>
      <c r="CO43" s="6" t="s">
        <v>111</v>
      </c>
      <c r="CP43" s="6" t="s">
        <v>108</v>
      </c>
      <c r="CQ43" s="6" t="s">
        <v>262</v>
      </c>
      <c r="CR43" s="6" t="s">
        <v>120</v>
      </c>
      <c r="CS43" s="6" t="s">
        <v>79</v>
      </c>
      <c r="CT43" s="6" t="s">
        <v>262</v>
      </c>
      <c r="CU43" s="6" t="s">
        <v>111</v>
      </c>
      <c r="CV43" s="6" t="s">
        <v>82</v>
      </c>
      <c r="CW43" s="6" t="s">
        <v>118</v>
      </c>
      <c r="CX43" s="6" t="s">
        <v>82</v>
      </c>
      <c r="CY43" s="6" t="s">
        <v>123</v>
      </c>
      <c r="CZ43" s="6" t="s">
        <v>100</v>
      </c>
      <c r="DA43" s="6" t="s">
        <v>98</v>
      </c>
      <c r="DB43" s="6" t="s">
        <v>125</v>
      </c>
      <c r="DC43" s="6" t="s">
        <v>105</v>
      </c>
      <c r="DD43" s="6" t="s">
        <v>95</v>
      </c>
      <c r="DE43" s="6" t="s">
        <v>97</v>
      </c>
      <c r="DF43" s="6" t="s">
        <v>97</v>
      </c>
      <c r="DG43" s="6" t="s">
        <v>97</v>
      </c>
      <c r="DH43" s="6" t="s">
        <v>104</v>
      </c>
      <c r="DI43" s="6" t="s">
        <v>138</v>
      </c>
      <c r="DJ43" s="6" t="s">
        <v>596</v>
      </c>
      <c r="DK43" s="6" t="s">
        <v>136</v>
      </c>
      <c r="DL43" s="6" t="s">
        <v>523</v>
      </c>
      <c r="DM43" s="6" t="s">
        <v>377</v>
      </c>
      <c r="DN43" s="6" t="s">
        <v>596</v>
      </c>
      <c r="DO43" s="6" t="s">
        <v>499</v>
      </c>
      <c r="DP43" s="6" t="s">
        <v>381</v>
      </c>
      <c r="DQ43" s="6" t="s">
        <v>195</v>
      </c>
      <c r="DR43" s="6" t="s">
        <v>381</v>
      </c>
      <c r="DS43" s="6" t="s">
        <v>195</v>
      </c>
      <c r="DT43" s="6" t="s">
        <v>142</v>
      </c>
      <c r="DU43" s="6" t="s">
        <v>165</v>
      </c>
      <c r="DV43" s="6" t="s">
        <v>154</v>
      </c>
      <c r="DW43" s="6" t="s">
        <v>270</v>
      </c>
      <c r="DX43" s="6" t="s">
        <v>620</v>
      </c>
      <c r="DY43" s="6" t="s">
        <v>165</v>
      </c>
      <c r="DZ43" s="6" t="s">
        <v>166</v>
      </c>
      <c r="EA43" s="6" t="s">
        <v>166</v>
      </c>
      <c r="EB43" s="6" t="s">
        <v>267</v>
      </c>
      <c r="EC43" s="6" t="s">
        <v>542</v>
      </c>
      <c r="ED43" s="6" t="s">
        <v>157</v>
      </c>
      <c r="EE43" s="6" t="s">
        <v>265</v>
      </c>
      <c r="EF43" s="6" t="s">
        <v>198</v>
      </c>
      <c r="EG43" s="6" t="s">
        <v>542</v>
      </c>
      <c r="EH43" s="6" t="s">
        <v>505</v>
      </c>
      <c r="EI43" s="6" t="s">
        <v>385</v>
      </c>
      <c r="EJ43" s="6" t="s">
        <v>505</v>
      </c>
      <c r="EK43" s="6" t="s">
        <v>384</v>
      </c>
      <c r="EL43" s="6" t="s">
        <v>152</v>
      </c>
      <c r="EM43" s="6" t="s">
        <v>505</v>
      </c>
      <c r="EN43" s="6" t="s">
        <v>542</v>
      </c>
      <c r="EO43" s="6" t="s">
        <v>387</v>
      </c>
      <c r="EP43" s="6" t="s">
        <v>153</v>
      </c>
      <c r="EQ43" s="6" t="s">
        <v>154</v>
      </c>
      <c r="ER43" s="6" t="s">
        <v>388</v>
      </c>
      <c r="ES43" s="6" t="s">
        <v>172</v>
      </c>
      <c r="ET43" s="6" t="s">
        <v>531</v>
      </c>
      <c r="EU43" s="6" t="s">
        <v>275</v>
      </c>
      <c r="EV43" s="6" t="s">
        <v>530</v>
      </c>
      <c r="EW43" s="6" t="s">
        <v>543</v>
      </c>
      <c r="EX43" s="6" t="s">
        <v>389</v>
      </c>
      <c r="EY43" s="6" t="s">
        <v>544</v>
      </c>
      <c r="EZ43" s="6" t="s">
        <v>160</v>
      </c>
      <c r="FA43" s="6" t="s">
        <v>384</v>
      </c>
      <c r="FB43" s="6" t="s">
        <v>543</v>
      </c>
      <c r="FC43" s="6" t="s">
        <v>161</v>
      </c>
    </row>
    <row r="44" spans="1:159" ht="12.5" x14ac:dyDescent="0.25">
      <c r="A44" s="6" t="s">
        <v>692</v>
      </c>
      <c r="B44" s="6" t="s">
        <v>175</v>
      </c>
      <c r="C44" s="6" t="s">
        <v>609</v>
      </c>
      <c r="D44" s="6" t="s">
        <v>246</v>
      </c>
      <c r="E44" s="6" t="s">
        <v>35</v>
      </c>
      <c r="F44" s="6" t="s">
        <v>249</v>
      </c>
      <c r="G44" s="6" t="s">
        <v>29</v>
      </c>
      <c r="H44" s="6" t="s">
        <v>25</v>
      </c>
      <c r="I44" s="6" t="s">
        <v>32</v>
      </c>
      <c r="J44" s="6" t="s">
        <v>248</v>
      </c>
      <c r="K44" s="6" t="s">
        <v>35</v>
      </c>
      <c r="L44" s="6" t="s">
        <v>250</v>
      </c>
      <c r="M44" s="6" t="s">
        <v>32</v>
      </c>
      <c r="N44" s="6" t="s">
        <v>24</v>
      </c>
      <c r="O44" s="6" t="s">
        <v>28</v>
      </c>
      <c r="P44" s="6" t="s">
        <v>249</v>
      </c>
      <c r="Q44" s="6" t="s">
        <v>29</v>
      </c>
      <c r="R44" s="6" t="s">
        <v>17</v>
      </c>
      <c r="S44" s="6" t="s">
        <v>17</v>
      </c>
      <c r="T44" s="6" t="s">
        <v>29</v>
      </c>
      <c r="U44" s="6" t="s">
        <v>32</v>
      </c>
      <c r="V44" s="6" t="s">
        <v>250</v>
      </c>
      <c r="W44" s="6" t="s">
        <v>40</v>
      </c>
      <c r="X44" s="6" t="s">
        <v>32</v>
      </c>
      <c r="Y44" s="6" t="s">
        <v>32</v>
      </c>
      <c r="Z44" s="6" t="s">
        <v>249</v>
      </c>
      <c r="AA44" s="6" t="s">
        <v>24</v>
      </c>
      <c r="AB44" s="6" t="s">
        <v>32</v>
      </c>
      <c r="AC44" s="6" t="s">
        <v>25</v>
      </c>
      <c r="AD44" s="6" t="s">
        <v>31</v>
      </c>
      <c r="AE44" s="6" t="s">
        <v>34</v>
      </c>
      <c r="AF44" s="6" t="s">
        <v>22</v>
      </c>
      <c r="AG44" s="6" t="s">
        <v>23</v>
      </c>
      <c r="AH44" s="6" t="s">
        <v>25</v>
      </c>
      <c r="AI44" s="6" t="s">
        <v>34</v>
      </c>
      <c r="AJ44" s="6" t="s">
        <v>23</v>
      </c>
      <c r="AK44" s="6" t="s">
        <v>40</v>
      </c>
      <c r="AL44" s="6" t="s">
        <v>23</v>
      </c>
      <c r="AM44" s="6" t="s">
        <v>17</v>
      </c>
      <c r="AN44" s="6" t="s">
        <v>22</v>
      </c>
      <c r="AO44" s="6" t="s">
        <v>29</v>
      </c>
      <c r="AP44" s="6" t="s">
        <v>516</v>
      </c>
      <c r="AQ44" s="6" t="s">
        <v>49</v>
      </c>
      <c r="AR44" s="6" t="s">
        <v>44</v>
      </c>
      <c r="AS44" s="6" t="s">
        <v>43</v>
      </c>
      <c r="AT44" s="6" t="s">
        <v>41</v>
      </c>
      <c r="AU44" s="6" t="s">
        <v>252</v>
      </c>
      <c r="AV44" s="6" t="s">
        <v>48</v>
      </c>
      <c r="AW44" s="6" t="s">
        <v>41</v>
      </c>
      <c r="AX44" s="6" t="s">
        <v>253</v>
      </c>
      <c r="AY44" s="6" t="s">
        <v>30</v>
      </c>
      <c r="AZ44" s="6" t="s">
        <v>46</v>
      </c>
      <c r="BA44" s="6" t="s">
        <v>516</v>
      </c>
      <c r="BB44" s="6" t="s">
        <v>179</v>
      </c>
      <c r="BC44" s="6" t="s">
        <v>57</v>
      </c>
      <c r="BD44" s="6" t="s">
        <v>254</v>
      </c>
      <c r="BE44" s="6" t="s">
        <v>50</v>
      </c>
      <c r="BF44" s="6" t="s">
        <v>50</v>
      </c>
      <c r="BG44" s="6" t="s">
        <v>53</v>
      </c>
      <c r="BH44" s="6" t="s">
        <v>50</v>
      </c>
      <c r="BI44" s="6" t="s">
        <v>49</v>
      </c>
      <c r="BJ44" s="6" t="s">
        <v>52</v>
      </c>
      <c r="BK44" s="6" t="s">
        <v>53</v>
      </c>
      <c r="BL44" s="6" t="s">
        <v>255</v>
      </c>
      <c r="BM44" s="6" t="s">
        <v>66</v>
      </c>
      <c r="BN44" s="6" t="s">
        <v>66</v>
      </c>
      <c r="BO44" s="6" t="s">
        <v>60</v>
      </c>
      <c r="BP44" s="6" t="s">
        <v>55</v>
      </c>
      <c r="BQ44" s="6" t="s">
        <v>55</v>
      </c>
      <c r="BR44" s="6" t="s">
        <v>255</v>
      </c>
      <c r="BS44" s="6" t="s">
        <v>51</v>
      </c>
      <c r="BT44" s="6" t="s">
        <v>254</v>
      </c>
      <c r="BU44" s="6" t="s">
        <v>57</v>
      </c>
      <c r="BV44" s="6" t="s">
        <v>51</v>
      </c>
      <c r="BW44" s="6" t="s">
        <v>63</v>
      </c>
      <c r="BX44" s="6" t="s">
        <v>66</v>
      </c>
      <c r="BY44" s="6" t="s">
        <v>60</v>
      </c>
      <c r="BZ44" s="6" t="s">
        <v>69</v>
      </c>
      <c r="CA44" s="6" t="s">
        <v>70</v>
      </c>
      <c r="CB44" s="6" t="s">
        <v>63</v>
      </c>
      <c r="CC44" s="6" t="s">
        <v>60</v>
      </c>
      <c r="CD44" s="6" t="s">
        <v>65</v>
      </c>
      <c r="CE44" s="6" t="s">
        <v>60</v>
      </c>
      <c r="CF44" s="6" t="s">
        <v>495</v>
      </c>
      <c r="CG44" s="6" t="s">
        <v>495</v>
      </c>
      <c r="CH44" s="6" t="s">
        <v>183</v>
      </c>
      <c r="CI44" s="6" t="s">
        <v>255</v>
      </c>
      <c r="CJ44" s="6" t="s">
        <v>63</v>
      </c>
      <c r="CK44" s="6" t="s">
        <v>61</v>
      </c>
      <c r="CL44" s="6" t="s">
        <v>183</v>
      </c>
      <c r="CM44" s="6" t="s">
        <v>186</v>
      </c>
      <c r="CN44" s="6" t="s">
        <v>186</v>
      </c>
      <c r="CO44" s="6" t="s">
        <v>70</v>
      </c>
      <c r="CP44" s="6" t="s">
        <v>69</v>
      </c>
      <c r="CQ44" s="6" t="s">
        <v>257</v>
      </c>
      <c r="CR44" s="6" t="s">
        <v>187</v>
      </c>
      <c r="CS44" s="6" t="s">
        <v>183</v>
      </c>
      <c r="CT44" s="6" t="s">
        <v>517</v>
      </c>
      <c r="CU44" s="6" t="s">
        <v>183</v>
      </c>
      <c r="CV44" s="6" t="s">
        <v>184</v>
      </c>
      <c r="CW44" s="6" t="s">
        <v>188</v>
      </c>
      <c r="CX44" s="6" t="s">
        <v>73</v>
      </c>
      <c r="CY44" s="6" t="s">
        <v>189</v>
      </c>
      <c r="CZ44" s="6" t="s">
        <v>189</v>
      </c>
      <c r="DA44" s="6" t="s">
        <v>259</v>
      </c>
      <c r="DB44" s="6" t="s">
        <v>261</v>
      </c>
      <c r="DC44" s="6" t="s">
        <v>110</v>
      </c>
      <c r="DD44" s="6" t="s">
        <v>262</v>
      </c>
      <c r="DE44" s="6" t="s">
        <v>78</v>
      </c>
      <c r="DF44" s="6" t="s">
        <v>259</v>
      </c>
      <c r="DG44" s="6" t="s">
        <v>262</v>
      </c>
      <c r="DH44" s="6" t="s">
        <v>261</v>
      </c>
      <c r="DI44" s="6" t="s">
        <v>108</v>
      </c>
      <c r="DJ44" s="6" t="s">
        <v>117</v>
      </c>
      <c r="DK44" s="6" t="s">
        <v>89</v>
      </c>
      <c r="DL44" s="6" t="s">
        <v>124</v>
      </c>
      <c r="DM44" s="6" t="s">
        <v>98</v>
      </c>
      <c r="DN44" s="6" t="s">
        <v>125</v>
      </c>
      <c r="DO44" s="6" t="s">
        <v>121</v>
      </c>
      <c r="DP44" s="6" t="s">
        <v>92</v>
      </c>
      <c r="DQ44" s="6" t="s">
        <v>89</v>
      </c>
      <c r="DR44" s="6" t="s">
        <v>104</v>
      </c>
      <c r="DS44" s="6" t="s">
        <v>85</v>
      </c>
      <c r="DT44" s="6" t="s">
        <v>103</v>
      </c>
      <c r="DU44" s="6" t="s">
        <v>192</v>
      </c>
      <c r="DV44" s="6" t="s">
        <v>376</v>
      </c>
      <c r="DW44" s="6" t="s">
        <v>540</v>
      </c>
      <c r="DX44" s="6" t="s">
        <v>137</v>
      </c>
      <c r="DY44" s="6" t="s">
        <v>596</v>
      </c>
      <c r="DZ44" s="6" t="s">
        <v>131</v>
      </c>
      <c r="EA44" s="6" t="s">
        <v>138</v>
      </c>
      <c r="EB44" s="6" t="s">
        <v>134</v>
      </c>
      <c r="EC44" s="6" t="s">
        <v>131</v>
      </c>
      <c r="ED44" s="6" t="s">
        <v>522</v>
      </c>
      <c r="EE44" s="6" t="s">
        <v>522</v>
      </c>
      <c r="EF44" s="6" t="s">
        <v>377</v>
      </c>
      <c r="EG44" s="6" t="s">
        <v>381</v>
      </c>
      <c r="EH44" s="6" t="s">
        <v>540</v>
      </c>
      <c r="EI44" s="6" t="s">
        <v>144</v>
      </c>
      <c r="EJ44" s="6" t="s">
        <v>540</v>
      </c>
      <c r="EK44" s="6" t="s">
        <v>143</v>
      </c>
      <c r="EL44" s="6" t="s">
        <v>376</v>
      </c>
      <c r="EM44" s="6" t="s">
        <v>135</v>
      </c>
      <c r="EN44" s="6" t="s">
        <v>376</v>
      </c>
      <c r="EO44" s="6" t="s">
        <v>522</v>
      </c>
      <c r="EP44" s="6" t="s">
        <v>501</v>
      </c>
      <c r="EQ44" s="6" t="s">
        <v>137</v>
      </c>
      <c r="ER44" s="6" t="s">
        <v>379</v>
      </c>
      <c r="ES44" s="6" t="s">
        <v>381</v>
      </c>
      <c r="ET44" s="6" t="s">
        <v>148</v>
      </c>
      <c r="EU44" s="6" t="s">
        <v>145</v>
      </c>
      <c r="EV44" s="6" t="s">
        <v>140</v>
      </c>
      <c r="EW44" s="6" t="s">
        <v>147</v>
      </c>
      <c r="EX44" s="6" t="s">
        <v>194</v>
      </c>
      <c r="EY44" s="6" t="s">
        <v>140</v>
      </c>
      <c r="EZ44" s="6" t="s">
        <v>194</v>
      </c>
      <c r="FA44" s="6" t="s">
        <v>130</v>
      </c>
      <c r="FB44" s="6" t="s">
        <v>381</v>
      </c>
      <c r="FC44" s="6" t="s">
        <v>541</v>
      </c>
    </row>
    <row r="45" spans="1:159" ht="12.5" x14ac:dyDescent="0.25">
      <c r="A45" s="6" t="s">
        <v>693</v>
      </c>
      <c r="B45" s="6" t="s">
        <v>644</v>
      </c>
      <c r="C45" s="6" t="s">
        <v>536</v>
      </c>
      <c r="D45" s="6" t="s">
        <v>648</v>
      </c>
      <c r="E45" s="6" t="s">
        <v>537</v>
      </c>
      <c r="F45" s="6" t="s">
        <v>27</v>
      </c>
      <c r="G45" s="6" t="s">
        <v>27</v>
      </c>
      <c r="H45" s="6" t="s">
        <v>16</v>
      </c>
      <c r="I45" s="6" t="s">
        <v>604</v>
      </c>
      <c r="J45" s="6" t="s">
        <v>27</v>
      </c>
      <c r="K45" s="6" t="s">
        <v>604</v>
      </c>
      <c r="L45" s="6" t="s">
        <v>175</v>
      </c>
      <c r="M45" s="6" t="s">
        <v>245</v>
      </c>
      <c r="N45" s="6" t="s">
        <v>240</v>
      </c>
      <c r="O45" s="6" t="s">
        <v>240</v>
      </c>
      <c r="P45" s="6" t="s">
        <v>239</v>
      </c>
      <c r="Q45" s="6" t="s">
        <v>605</v>
      </c>
      <c r="R45" s="6" t="s">
        <v>177</v>
      </c>
      <c r="S45" s="6" t="s">
        <v>18</v>
      </c>
      <c r="T45" s="6" t="s">
        <v>247</v>
      </c>
      <c r="U45" s="6" t="s">
        <v>18</v>
      </c>
      <c r="V45" s="6" t="s">
        <v>609</v>
      </c>
      <c r="W45" s="6" t="s">
        <v>609</v>
      </c>
      <c r="X45" s="6" t="s">
        <v>27</v>
      </c>
      <c r="Y45" s="6" t="s">
        <v>27</v>
      </c>
      <c r="Z45" s="6" t="s">
        <v>239</v>
      </c>
      <c r="AA45" s="6" t="s">
        <v>40</v>
      </c>
      <c r="AB45" s="6" t="s">
        <v>21</v>
      </c>
      <c r="AC45" s="6" t="s">
        <v>37</v>
      </c>
      <c r="AD45" s="6" t="s">
        <v>45</v>
      </c>
      <c r="AE45" s="6" t="s">
        <v>179</v>
      </c>
      <c r="AF45" s="6" t="s">
        <v>58</v>
      </c>
      <c r="AG45" s="6" t="s">
        <v>49</v>
      </c>
      <c r="AH45" s="6" t="s">
        <v>46</v>
      </c>
      <c r="AI45" s="6" t="s">
        <v>251</v>
      </c>
      <c r="AJ45" s="6" t="s">
        <v>41</v>
      </c>
      <c r="AK45" s="6" t="s">
        <v>45</v>
      </c>
      <c r="AL45" s="6" t="s">
        <v>539</v>
      </c>
      <c r="AM45" s="6" t="s">
        <v>42</v>
      </c>
      <c r="AN45" s="6" t="s">
        <v>48</v>
      </c>
      <c r="AO45" s="6" t="s">
        <v>49</v>
      </c>
      <c r="AP45" s="6" t="s">
        <v>57</v>
      </c>
      <c r="AQ45" s="6" t="s">
        <v>254</v>
      </c>
      <c r="AR45" s="6" t="s">
        <v>56</v>
      </c>
      <c r="AS45" s="6" t="s">
        <v>50</v>
      </c>
      <c r="AT45" s="6" t="s">
        <v>52</v>
      </c>
      <c r="AU45" s="6" t="s">
        <v>54</v>
      </c>
      <c r="AV45" s="6" t="s">
        <v>253</v>
      </c>
      <c r="AW45" s="6" t="s">
        <v>50</v>
      </c>
      <c r="AX45" s="6" t="s">
        <v>54</v>
      </c>
      <c r="AY45" s="6" t="s">
        <v>516</v>
      </c>
      <c r="AZ45" s="6" t="s">
        <v>179</v>
      </c>
      <c r="BA45" s="6" t="s">
        <v>254</v>
      </c>
      <c r="BB45" s="6" t="s">
        <v>60</v>
      </c>
      <c r="BC45" s="6" t="s">
        <v>182</v>
      </c>
      <c r="BD45" s="6" t="s">
        <v>61</v>
      </c>
      <c r="BE45" s="6" t="s">
        <v>65</v>
      </c>
      <c r="BF45" s="6" t="s">
        <v>65</v>
      </c>
      <c r="BG45" s="6" t="s">
        <v>65</v>
      </c>
      <c r="BH45" s="6" t="s">
        <v>66</v>
      </c>
      <c r="BI45" s="6" t="s">
        <v>495</v>
      </c>
      <c r="BJ45" s="6" t="s">
        <v>254</v>
      </c>
      <c r="BK45" s="6" t="s">
        <v>66</v>
      </c>
      <c r="BL45" s="6" t="s">
        <v>181</v>
      </c>
      <c r="BM45" s="6" t="s">
        <v>61</v>
      </c>
      <c r="BN45" s="6" t="s">
        <v>62</v>
      </c>
      <c r="BO45" s="6" t="s">
        <v>187</v>
      </c>
      <c r="BP45" s="6" t="s">
        <v>71</v>
      </c>
      <c r="BQ45" s="6" t="s">
        <v>186</v>
      </c>
      <c r="BR45" s="6" t="s">
        <v>184</v>
      </c>
      <c r="BS45" s="6" t="s">
        <v>62</v>
      </c>
      <c r="BT45" s="6" t="s">
        <v>184</v>
      </c>
      <c r="BU45" s="6" t="s">
        <v>258</v>
      </c>
      <c r="BV45" s="6" t="s">
        <v>69</v>
      </c>
      <c r="BW45" s="6" t="s">
        <v>256</v>
      </c>
      <c r="BX45" s="6" t="s">
        <v>76</v>
      </c>
      <c r="BY45" s="6" t="s">
        <v>519</v>
      </c>
      <c r="BZ45" s="6" t="s">
        <v>189</v>
      </c>
      <c r="CA45" s="6" t="s">
        <v>119</v>
      </c>
      <c r="CB45" s="6" t="s">
        <v>189</v>
      </c>
      <c r="CC45" s="6" t="s">
        <v>73</v>
      </c>
      <c r="CD45" s="6" t="s">
        <v>72</v>
      </c>
      <c r="CE45" s="6" t="s">
        <v>72</v>
      </c>
      <c r="CF45" s="6" t="s">
        <v>75</v>
      </c>
      <c r="CG45" s="6" t="s">
        <v>75</v>
      </c>
      <c r="CH45" s="6" t="s">
        <v>76</v>
      </c>
      <c r="CI45" s="6" t="s">
        <v>519</v>
      </c>
      <c r="CJ45" s="6" t="s">
        <v>189</v>
      </c>
      <c r="CK45" s="6" t="s">
        <v>520</v>
      </c>
      <c r="CL45" s="6" t="s">
        <v>262</v>
      </c>
      <c r="CM45" s="6" t="s">
        <v>82</v>
      </c>
      <c r="CN45" s="6" t="s">
        <v>109</v>
      </c>
      <c r="CO45" s="6" t="s">
        <v>78</v>
      </c>
      <c r="CP45" s="6" t="s">
        <v>120</v>
      </c>
      <c r="CQ45" s="6" t="s">
        <v>262</v>
      </c>
      <c r="CR45" s="6" t="s">
        <v>110</v>
      </c>
      <c r="CS45" s="6" t="s">
        <v>114</v>
      </c>
      <c r="CT45" s="6" t="s">
        <v>77</v>
      </c>
      <c r="CU45" s="6" t="s">
        <v>111</v>
      </c>
      <c r="CV45" s="6" t="s">
        <v>118</v>
      </c>
      <c r="CW45" s="6" t="s">
        <v>118</v>
      </c>
      <c r="CX45" s="6" t="s">
        <v>117</v>
      </c>
      <c r="CY45" s="6" t="s">
        <v>123</v>
      </c>
      <c r="CZ45" s="6" t="s">
        <v>92</v>
      </c>
      <c r="DA45" s="6" t="s">
        <v>116</v>
      </c>
      <c r="DB45" s="6" t="s">
        <v>90</v>
      </c>
      <c r="DC45" s="6" t="s">
        <v>88</v>
      </c>
      <c r="DD45" s="6" t="s">
        <v>116</v>
      </c>
      <c r="DE45" s="6" t="s">
        <v>125</v>
      </c>
      <c r="DF45" s="6" t="s">
        <v>85</v>
      </c>
      <c r="DG45" s="6" t="s">
        <v>116</v>
      </c>
      <c r="DH45" s="6" t="s">
        <v>95</v>
      </c>
      <c r="DI45" s="6" t="s">
        <v>134</v>
      </c>
      <c r="DJ45" s="6" t="s">
        <v>130</v>
      </c>
      <c r="DK45" s="6" t="s">
        <v>194</v>
      </c>
      <c r="DL45" s="6" t="s">
        <v>379</v>
      </c>
      <c r="DM45" s="6" t="s">
        <v>541</v>
      </c>
      <c r="DN45" s="6" t="s">
        <v>149</v>
      </c>
      <c r="DO45" s="6" t="s">
        <v>140</v>
      </c>
      <c r="DP45" s="6" t="s">
        <v>140</v>
      </c>
      <c r="DQ45" s="6" t="s">
        <v>150</v>
      </c>
      <c r="DR45" s="6" t="s">
        <v>500</v>
      </c>
      <c r="DS45" s="6" t="s">
        <v>524</v>
      </c>
      <c r="DT45" s="6" t="s">
        <v>155</v>
      </c>
      <c r="DU45" s="6" t="s">
        <v>199</v>
      </c>
      <c r="DV45" s="6" t="s">
        <v>161</v>
      </c>
      <c r="DW45" s="6" t="s">
        <v>160</v>
      </c>
      <c r="DX45" s="6" t="s">
        <v>164</v>
      </c>
      <c r="DY45" s="6" t="s">
        <v>267</v>
      </c>
      <c r="DZ45" s="6" t="s">
        <v>268</v>
      </c>
      <c r="EA45" s="6" t="s">
        <v>198</v>
      </c>
      <c r="EB45" s="6" t="s">
        <v>502</v>
      </c>
      <c r="EC45" s="6" t="s">
        <v>267</v>
      </c>
      <c r="ED45" s="6" t="s">
        <v>141</v>
      </c>
      <c r="EE45" s="6" t="s">
        <v>157</v>
      </c>
      <c r="EF45" s="6" t="s">
        <v>267</v>
      </c>
      <c r="EG45" s="6" t="s">
        <v>268</v>
      </c>
      <c r="EH45" s="6" t="s">
        <v>386</v>
      </c>
      <c r="EI45" s="6" t="s">
        <v>200</v>
      </c>
      <c r="EJ45" s="6" t="s">
        <v>200</v>
      </c>
      <c r="EK45" s="6" t="s">
        <v>543</v>
      </c>
      <c r="EL45" s="6" t="s">
        <v>387</v>
      </c>
      <c r="EM45" s="6" t="s">
        <v>199</v>
      </c>
      <c r="EN45" s="6" t="s">
        <v>387</v>
      </c>
      <c r="EO45" s="6" t="s">
        <v>545</v>
      </c>
      <c r="EP45" s="6" t="s">
        <v>387</v>
      </c>
      <c r="EQ45" s="6" t="s">
        <v>505</v>
      </c>
      <c r="ER45" s="6" t="s">
        <v>543</v>
      </c>
      <c r="ES45" s="6" t="s">
        <v>169</v>
      </c>
      <c r="ET45" s="6" t="s">
        <v>392</v>
      </c>
      <c r="EU45" s="6" t="s">
        <v>390</v>
      </c>
      <c r="EV45" s="6" t="s">
        <v>275</v>
      </c>
      <c r="EW45" s="6" t="s">
        <v>531</v>
      </c>
      <c r="EX45" s="6" t="s">
        <v>172</v>
      </c>
      <c r="EY45" s="6" t="s">
        <v>169</v>
      </c>
      <c r="EZ45" s="6" t="s">
        <v>531</v>
      </c>
      <c r="FA45" s="6" t="s">
        <v>508</v>
      </c>
      <c r="FB45" s="6" t="s">
        <v>530</v>
      </c>
      <c r="FC45" s="6" t="s">
        <v>200</v>
      </c>
    </row>
    <row r="46" spans="1:159" ht="12.5" x14ac:dyDescent="0.25">
      <c r="A46" s="6" t="s">
        <v>694</v>
      </c>
      <c r="B46" s="6" t="s">
        <v>19</v>
      </c>
      <c r="C46" s="6" t="s">
        <v>32</v>
      </c>
      <c r="D46" s="6" t="s">
        <v>34</v>
      </c>
      <c r="E46" s="6" t="s">
        <v>36</v>
      </c>
      <c r="F46" s="6" t="s">
        <v>30</v>
      </c>
      <c r="G46" s="6" t="s">
        <v>252</v>
      </c>
      <c r="H46" s="6" t="s">
        <v>43</v>
      </c>
      <c r="I46" s="6" t="s">
        <v>42</v>
      </c>
      <c r="J46" s="6" t="s">
        <v>36</v>
      </c>
      <c r="K46" s="6" t="s">
        <v>34</v>
      </c>
      <c r="L46" s="6" t="s">
        <v>21</v>
      </c>
      <c r="M46" s="6" t="s">
        <v>30</v>
      </c>
      <c r="N46" s="6" t="s">
        <v>20</v>
      </c>
      <c r="O46" s="6" t="s">
        <v>36</v>
      </c>
      <c r="P46" s="6" t="s">
        <v>252</v>
      </c>
      <c r="Q46" s="6" t="s">
        <v>52</v>
      </c>
      <c r="R46" s="6" t="s">
        <v>50</v>
      </c>
      <c r="S46" s="6" t="s">
        <v>254</v>
      </c>
      <c r="T46" s="6" t="s">
        <v>57</v>
      </c>
      <c r="U46" s="6" t="s">
        <v>51</v>
      </c>
      <c r="V46" s="6" t="s">
        <v>253</v>
      </c>
      <c r="W46" s="6" t="s">
        <v>44</v>
      </c>
      <c r="X46" s="6" t="s">
        <v>516</v>
      </c>
      <c r="Y46" s="6" t="s">
        <v>179</v>
      </c>
      <c r="Z46" s="6" t="s">
        <v>30</v>
      </c>
      <c r="AA46" s="6" t="s">
        <v>52</v>
      </c>
      <c r="AB46" s="6" t="s">
        <v>57</v>
      </c>
      <c r="AC46" s="6" t="s">
        <v>178</v>
      </c>
      <c r="AD46" s="6" t="s">
        <v>66</v>
      </c>
      <c r="AE46" s="6" t="s">
        <v>495</v>
      </c>
      <c r="AF46" s="6" t="s">
        <v>65</v>
      </c>
      <c r="AG46" s="6" t="s">
        <v>66</v>
      </c>
      <c r="AH46" s="6" t="s">
        <v>254</v>
      </c>
      <c r="AI46" s="6" t="s">
        <v>56</v>
      </c>
      <c r="AJ46" s="6" t="s">
        <v>254</v>
      </c>
      <c r="AK46" s="6" t="s">
        <v>67</v>
      </c>
      <c r="AL46" s="6" t="s">
        <v>179</v>
      </c>
      <c r="AM46" s="6" t="s">
        <v>55</v>
      </c>
      <c r="AN46" s="6" t="s">
        <v>67</v>
      </c>
      <c r="AO46" s="6" t="s">
        <v>63</v>
      </c>
      <c r="AP46" s="6" t="s">
        <v>256</v>
      </c>
      <c r="AQ46" s="6" t="s">
        <v>184</v>
      </c>
      <c r="AR46" s="6" t="s">
        <v>62</v>
      </c>
      <c r="AS46" s="6" t="s">
        <v>69</v>
      </c>
      <c r="AT46" s="6" t="s">
        <v>181</v>
      </c>
      <c r="AU46" s="6" t="s">
        <v>64</v>
      </c>
      <c r="AV46" s="6" t="s">
        <v>64</v>
      </c>
      <c r="AW46" s="6" t="s">
        <v>62</v>
      </c>
      <c r="AX46" s="6" t="s">
        <v>60</v>
      </c>
      <c r="AY46" s="6" t="s">
        <v>181</v>
      </c>
      <c r="AZ46" s="6" t="s">
        <v>183</v>
      </c>
      <c r="BA46" s="6" t="s">
        <v>186</v>
      </c>
      <c r="BB46" s="6" t="s">
        <v>72</v>
      </c>
      <c r="BC46" s="6" t="s">
        <v>73</v>
      </c>
      <c r="BD46" s="6" t="s">
        <v>188</v>
      </c>
      <c r="BE46" s="6" t="s">
        <v>76</v>
      </c>
      <c r="BF46" s="6" t="s">
        <v>186</v>
      </c>
      <c r="BG46" s="6" t="s">
        <v>186</v>
      </c>
      <c r="BH46" s="6" t="s">
        <v>519</v>
      </c>
      <c r="BI46" s="6" t="s">
        <v>76</v>
      </c>
      <c r="BJ46" s="6" t="s">
        <v>69</v>
      </c>
      <c r="BK46" s="6" t="s">
        <v>519</v>
      </c>
      <c r="BL46" s="6" t="s">
        <v>75</v>
      </c>
      <c r="BM46" s="6" t="s">
        <v>189</v>
      </c>
      <c r="BN46" s="6" t="s">
        <v>260</v>
      </c>
      <c r="BO46" s="6" t="s">
        <v>77</v>
      </c>
      <c r="BP46" s="6" t="s">
        <v>496</v>
      </c>
      <c r="BQ46" s="6" t="s">
        <v>119</v>
      </c>
      <c r="BR46" s="6" t="s">
        <v>498</v>
      </c>
      <c r="BS46" s="6" t="s">
        <v>74</v>
      </c>
      <c r="BT46" s="6" t="s">
        <v>73</v>
      </c>
      <c r="BU46" s="6" t="s">
        <v>496</v>
      </c>
      <c r="BV46" s="6" t="s">
        <v>76</v>
      </c>
      <c r="BW46" s="6" t="s">
        <v>189</v>
      </c>
      <c r="BX46" s="6" t="s">
        <v>261</v>
      </c>
      <c r="BY46" s="6" t="s">
        <v>263</v>
      </c>
      <c r="BZ46" s="6" t="s">
        <v>78</v>
      </c>
      <c r="CA46" s="6" t="s">
        <v>81</v>
      </c>
      <c r="CB46" s="6" t="s">
        <v>110</v>
      </c>
      <c r="CC46" s="6" t="s">
        <v>108</v>
      </c>
      <c r="CD46" s="6" t="s">
        <v>260</v>
      </c>
      <c r="CE46" s="6" t="s">
        <v>496</v>
      </c>
      <c r="CF46" s="6" t="s">
        <v>260</v>
      </c>
      <c r="CG46" s="6" t="s">
        <v>120</v>
      </c>
      <c r="CH46" s="6" t="s">
        <v>74</v>
      </c>
      <c r="CI46" s="6" t="s">
        <v>521</v>
      </c>
      <c r="CJ46" s="6" t="s">
        <v>108</v>
      </c>
      <c r="CK46" s="6" t="s">
        <v>497</v>
      </c>
      <c r="CL46" s="6" t="s">
        <v>118</v>
      </c>
      <c r="CM46" s="6" t="s">
        <v>115</v>
      </c>
      <c r="CN46" s="6" t="s">
        <v>80</v>
      </c>
      <c r="CO46" s="6" t="s">
        <v>114</v>
      </c>
      <c r="CP46" s="6" t="s">
        <v>109</v>
      </c>
      <c r="CQ46" s="6" t="s">
        <v>109</v>
      </c>
      <c r="CR46" s="6" t="s">
        <v>110</v>
      </c>
      <c r="CS46" s="6" t="s">
        <v>117</v>
      </c>
      <c r="CT46" s="6" t="s">
        <v>120</v>
      </c>
      <c r="CU46" s="6" t="s">
        <v>79</v>
      </c>
      <c r="CV46" s="6" t="s">
        <v>113</v>
      </c>
      <c r="CW46" s="6" t="s">
        <v>113</v>
      </c>
      <c r="CX46" s="6" t="s">
        <v>118</v>
      </c>
      <c r="CY46" s="6" t="s">
        <v>124</v>
      </c>
      <c r="CZ46" s="6" t="s">
        <v>116</v>
      </c>
      <c r="DA46" s="6" t="s">
        <v>86</v>
      </c>
      <c r="DB46" s="6" t="s">
        <v>90</v>
      </c>
      <c r="DC46" s="6" t="s">
        <v>101</v>
      </c>
      <c r="DD46" s="6" t="s">
        <v>101</v>
      </c>
      <c r="DE46" s="6" t="s">
        <v>87</v>
      </c>
      <c r="DF46" s="6" t="s">
        <v>92</v>
      </c>
      <c r="DG46" s="6" t="s">
        <v>126</v>
      </c>
      <c r="DH46" s="6" t="s">
        <v>103</v>
      </c>
      <c r="DI46" s="6" t="s">
        <v>130</v>
      </c>
      <c r="DJ46" s="6" t="s">
        <v>381</v>
      </c>
      <c r="DK46" s="6" t="s">
        <v>147</v>
      </c>
      <c r="DL46" s="6" t="s">
        <v>541</v>
      </c>
      <c r="DM46" s="6" t="s">
        <v>379</v>
      </c>
      <c r="DN46" s="6" t="s">
        <v>501</v>
      </c>
      <c r="DO46" s="6" t="s">
        <v>379</v>
      </c>
      <c r="DP46" s="6" t="s">
        <v>139</v>
      </c>
      <c r="DQ46" s="6" t="s">
        <v>145</v>
      </c>
      <c r="DR46" s="6" t="s">
        <v>541</v>
      </c>
      <c r="DS46" s="6" t="s">
        <v>196</v>
      </c>
      <c r="DT46" s="6" t="s">
        <v>383</v>
      </c>
      <c r="DU46" s="6" t="s">
        <v>268</v>
      </c>
      <c r="DV46" s="6" t="s">
        <v>545</v>
      </c>
      <c r="DW46" s="6" t="s">
        <v>199</v>
      </c>
      <c r="DX46" s="6" t="s">
        <v>267</v>
      </c>
      <c r="DY46" s="6" t="s">
        <v>151</v>
      </c>
      <c r="DZ46" s="6" t="s">
        <v>165</v>
      </c>
      <c r="EA46" s="6" t="s">
        <v>156</v>
      </c>
      <c r="EB46" s="6" t="s">
        <v>150</v>
      </c>
      <c r="EC46" s="6" t="s">
        <v>382</v>
      </c>
      <c r="ED46" s="6" t="s">
        <v>143</v>
      </c>
      <c r="EE46" s="6" t="s">
        <v>503</v>
      </c>
      <c r="EF46" s="6" t="s">
        <v>382</v>
      </c>
      <c r="EG46" s="6" t="s">
        <v>165</v>
      </c>
      <c r="EH46" s="6" t="s">
        <v>198</v>
      </c>
      <c r="EI46" s="6" t="s">
        <v>267</v>
      </c>
      <c r="EJ46" s="6" t="s">
        <v>159</v>
      </c>
      <c r="EK46" s="6" t="s">
        <v>157</v>
      </c>
      <c r="EL46" s="6" t="s">
        <v>141</v>
      </c>
      <c r="EM46" s="6" t="s">
        <v>269</v>
      </c>
      <c r="EN46" s="6" t="s">
        <v>158</v>
      </c>
      <c r="EO46" s="6" t="s">
        <v>156</v>
      </c>
      <c r="EP46" s="6" t="s">
        <v>503</v>
      </c>
      <c r="EQ46" s="6" t="s">
        <v>265</v>
      </c>
      <c r="ER46" s="6" t="s">
        <v>197</v>
      </c>
      <c r="ES46" s="6" t="s">
        <v>151</v>
      </c>
      <c r="ET46" s="6" t="s">
        <v>620</v>
      </c>
      <c r="EU46" s="6" t="s">
        <v>198</v>
      </c>
      <c r="EV46" s="6" t="s">
        <v>198</v>
      </c>
      <c r="EW46" s="6" t="s">
        <v>646</v>
      </c>
      <c r="EX46" s="6" t="s">
        <v>141</v>
      </c>
      <c r="EY46" s="6" t="s">
        <v>141</v>
      </c>
      <c r="EZ46" s="6" t="s">
        <v>197</v>
      </c>
      <c r="FA46" s="6" t="s">
        <v>151</v>
      </c>
      <c r="FB46" s="6" t="s">
        <v>150</v>
      </c>
      <c r="FC46" s="6" t="s">
        <v>382</v>
      </c>
    </row>
    <row r="47" spans="1:159" ht="12.5" x14ac:dyDescent="0.25">
      <c r="A47" s="6" t="s">
        <v>695</v>
      </c>
      <c r="B47" s="6" t="s">
        <v>49</v>
      </c>
      <c r="C47" s="6" t="s">
        <v>52</v>
      </c>
      <c r="D47" s="6" t="s">
        <v>53</v>
      </c>
      <c r="E47" s="6" t="s">
        <v>180</v>
      </c>
      <c r="F47" s="6" t="s">
        <v>65</v>
      </c>
      <c r="G47" s="6" t="s">
        <v>66</v>
      </c>
      <c r="H47" s="6" t="s">
        <v>59</v>
      </c>
      <c r="I47" s="6" t="s">
        <v>495</v>
      </c>
      <c r="J47" s="6" t="s">
        <v>64</v>
      </c>
      <c r="K47" s="6" t="s">
        <v>68</v>
      </c>
      <c r="L47" s="6" t="s">
        <v>61</v>
      </c>
      <c r="M47" s="6" t="s">
        <v>181</v>
      </c>
      <c r="N47" s="6" t="s">
        <v>181</v>
      </c>
      <c r="O47" s="6" t="s">
        <v>184</v>
      </c>
      <c r="P47" s="6" t="s">
        <v>183</v>
      </c>
      <c r="Q47" s="6" t="s">
        <v>187</v>
      </c>
      <c r="R47" s="6" t="s">
        <v>75</v>
      </c>
      <c r="S47" s="6" t="s">
        <v>75</v>
      </c>
      <c r="T47" s="6" t="s">
        <v>74</v>
      </c>
      <c r="U47" s="6" t="s">
        <v>73</v>
      </c>
      <c r="V47" s="6" t="s">
        <v>119</v>
      </c>
      <c r="W47" s="6" t="s">
        <v>72</v>
      </c>
      <c r="X47" s="6" t="s">
        <v>71</v>
      </c>
      <c r="Y47" s="6" t="s">
        <v>518</v>
      </c>
      <c r="Z47" s="6" t="s">
        <v>187</v>
      </c>
      <c r="AA47" s="6" t="s">
        <v>75</v>
      </c>
      <c r="AB47" s="6" t="s">
        <v>72</v>
      </c>
      <c r="AC47" s="6" t="s">
        <v>519</v>
      </c>
      <c r="AD47" s="6" t="s">
        <v>73</v>
      </c>
      <c r="AE47" s="6" t="s">
        <v>498</v>
      </c>
      <c r="AF47" s="6" t="s">
        <v>189</v>
      </c>
      <c r="AG47" s="6" t="s">
        <v>119</v>
      </c>
      <c r="AH47" s="6" t="s">
        <v>189</v>
      </c>
      <c r="AI47" s="6" t="s">
        <v>496</v>
      </c>
      <c r="AJ47" s="6" t="s">
        <v>263</v>
      </c>
      <c r="AK47" s="6" t="s">
        <v>496</v>
      </c>
      <c r="AL47" s="6" t="s">
        <v>520</v>
      </c>
      <c r="AM47" s="6" t="s">
        <v>521</v>
      </c>
      <c r="AN47" s="6" t="s">
        <v>520</v>
      </c>
      <c r="AO47" s="6" t="s">
        <v>77</v>
      </c>
      <c r="AP47" s="6" t="s">
        <v>108</v>
      </c>
      <c r="AQ47" s="6" t="s">
        <v>81</v>
      </c>
      <c r="AR47" s="6" t="s">
        <v>110</v>
      </c>
      <c r="AS47" s="6" t="s">
        <v>120</v>
      </c>
      <c r="AT47" s="6" t="s">
        <v>110</v>
      </c>
      <c r="AU47" s="6" t="s">
        <v>78</v>
      </c>
      <c r="AV47" s="6" t="s">
        <v>81</v>
      </c>
      <c r="AW47" s="6" t="s">
        <v>262</v>
      </c>
      <c r="AX47" s="6" t="s">
        <v>110</v>
      </c>
      <c r="AY47" s="6" t="s">
        <v>118</v>
      </c>
      <c r="AZ47" s="6" t="s">
        <v>114</v>
      </c>
      <c r="BA47" s="6" t="s">
        <v>83</v>
      </c>
      <c r="BB47" s="6" t="s">
        <v>92</v>
      </c>
      <c r="BC47" s="6" t="s">
        <v>121</v>
      </c>
      <c r="BD47" s="6" t="s">
        <v>123</v>
      </c>
      <c r="BE47" s="6" t="s">
        <v>91</v>
      </c>
      <c r="BF47" s="6" t="s">
        <v>94</v>
      </c>
      <c r="BG47" s="6" t="s">
        <v>94</v>
      </c>
      <c r="BH47" s="6" t="s">
        <v>112</v>
      </c>
      <c r="BI47" s="6" t="s">
        <v>99</v>
      </c>
      <c r="BJ47" s="6" t="s">
        <v>101</v>
      </c>
      <c r="BK47" s="6" t="s">
        <v>90</v>
      </c>
      <c r="BL47" s="6" t="s">
        <v>125</v>
      </c>
      <c r="BM47" s="6" t="s">
        <v>106</v>
      </c>
      <c r="BN47" s="6" t="s">
        <v>88</v>
      </c>
      <c r="BO47" s="6" t="s">
        <v>96</v>
      </c>
      <c r="BP47" s="6" t="s">
        <v>96</v>
      </c>
      <c r="BQ47" s="6" t="s">
        <v>131</v>
      </c>
      <c r="BR47" s="6" t="s">
        <v>104</v>
      </c>
      <c r="BS47" s="6" t="s">
        <v>129</v>
      </c>
      <c r="BT47" s="6" t="s">
        <v>128</v>
      </c>
      <c r="BU47" s="6" t="s">
        <v>193</v>
      </c>
      <c r="BV47" s="6" t="s">
        <v>128</v>
      </c>
      <c r="BW47" s="6" t="s">
        <v>378</v>
      </c>
      <c r="BX47" s="6" t="s">
        <v>133</v>
      </c>
      <c r="BY47" s="6" t="s">
        <v>523</v>
      </c>
      <c r="BZ47" s="6" t="s">
        <v>501</v>
      </c>
      <c r="CA47" s="6" t="s">
        <v>148</v>
      </c>
      <c r="CB47" s="6" t="s">
        <v>541</v>
      </c>
      <c r="CC47" s="6" t="s">
        <v>540</v>
      </c>
      <c r="CD47" s="6" t="s">
        <v>381</v>
      </c>
      <c r="CE47" s="6" t="s">
        <v>139</v>
      </c>
      <c r="CF47" s="6" t="s">
        <v>499</v>
      </c>
      <c r="CG47" s="6" t="s">
        <v>378</v>
      </c>
      <c r="CH47" s="6" t="s">
        <v>147</v>
      </c>
      <c r="CI47" s="6" t="s">
        <v>195</v>
      </c>
      <c r="CJ47" s="6" t="s">
        <v>379</v>
      </c>
      <c r="CK47" s="6" t="s">
        <v>265</v>
      </c>
      <c r="CL47" s="6" t="s">
        <v>142</v>
      </c>
      <c r="CM47" s="6" t="s">
        <v>382</v>
      </c>
      <c r="CN47" s="6" t="s">
        <v>382</v>
      </c>
      <c r="CO47" s="6" t="s">
        <v>383</v>
      </c>
      <c r="CP47" s="6" t="s">
        <v>265</v>
      </c>
      <c r="CQ47" s="6" t="s">
        <v>165</v>
      </c>
      <c r="CR47" s="6" t="s">
        <v>165</v>
      </c>
      <c r="CS47" s="6" t="s">
        <v>542</v>
      </c>
      <c r="CT47" s="6" t="s">
        <v>266</v>
      </c>
      <c r="CU47" s="6" t="s">
        <v>155</v>
      </c>
      <c r="CV47" s="6" t="s">
        <v>151</v>
      </c>
      <c r="CW47" s="6" t="s">
        <v>646</v>
      </c>
      <c r="CX47" s="6" t="s">
        <v>156</v>
      </c>
      <c r="CY47" s="6" t="s">
        <v>154</v>
      </c>
      <c r="CZ47" s="6" t="s">
        <v>161</v>
      </c>
      <c r="DA47" s="6" t="s">
        <v>275</v>
      </c>
      <c r="DB47" s="6" t="s">
        <v>514</v>
      </c>
      <c r="DC47" s="6" t="s">
        <v>215</v>
      </c>
      <c r="DD47" s="6" t="s">
        <v>507</v>
      </c>
      <c r="DE47" s="6" t="s">
        <v>393</v>
      </c>
      <c r="DF47" s="6" t="s">
        <v>217</v>
      </c>
      <c r="DG47" s="6" t="s">
        <v>510</v>
      </c>
      <c r="DH47" s="6" t="s">
        <v>598</v>
      </c>
      <c r="DI47" s="6" t="s">
        <v>553</v>
      </c>
      <c r="DJ47" s="6" t="s">
        <v>286</v>
      </c>
      <c r="DK47" s="6" t="s">
        <v>600</v>
      </c>
      <c r="DL47" s="6" t="s">
        <v>292</v>
      </c>
      <c r="DM47" s="6" t="s">
        <v>288</v>
      </c>
      <c r="DN47" s="6" t="s">
        <v>295</v>
      </c>
      <c r="DO47" s="6" t="s">
        <v>303</v>
      </c>
      <c r="DP47" s="6" t="s">
        <v>444</v>
      </c>
      <c r="DQ47" s="6" t="s">
        <v>657</v>
      </c>
      <c r="DR47" s="6" t="s">
        <v>457</v>
      </c>
      <c r="DS47" s="6" t="s">
        <v>322</v>
      </c>
      <c r="DT47" s="6" t="s">
        <v>452</v>
      </c>
      <c r="DU47" s="6" t="s">
        <v>320</v>
      </c>
      <c r="DV47" s="6" t="s">
        <v>316</v>
      </c>
      <c r="DW47" s="6" t="s">
        <v>311</v>
      </c>
      <c r="DX47" s="6" t="s">
        <v>446</v>
      </c>
      <c r="DY47" s="6" t="s">
        <v>299</v>
      </c>
      <c r="DZ47" s="6" t="s">
        <v>457</v>
      </c>
      <c r="EA47" s="6" t="s">
        <v>657</v>
      </c>
      <c r="EB47" s="6" t="s">
        <v>658</v>
      </c>
      <c r="EC47" s="6" t="s">
        <v>314</v>
      </c>
      <c r="ED47" s="6" t="s">
        <v>666</v>
      </c>
      <c r="EE47" s="6" t="s">
        <v>688</v>
      </c>
      <c r="EF47" s="6" t="s">
        <v>658</v>
      </c>
      <c r="EG47" s="6" t="s">
        <v>655</v>
      </c>
      <c r="EH47" s="6" t="s">
        <v>403</v>
      </c>
      <c r="EI47" s="6" t="s">
        <v>667</v>
      </c>
      <c r="EJ47" s="6" t="s">
        <v>402</v>
      </c>
      <c r="EK47" s="6" t="s">
        <v>299</v>
      </c>
      <c r="EL47" s="6" t="s">
        <v>312</v>
      </c>
      <c r="EM47" s="6" t="s">
        <v>555</v>
      </c>
      <c r="EN47" s="6" t="s">
        <v>450</v>
      </c>
      <c r="EO47" s="6" t="s">
        <v>298</v>
      </c>
      <c r="EP47" s="6" t="s">
        <v>300</v>
      </c>
      <c r="EQ47" s="6" t="s">
        <v>668</v>
      </c>
      <c r="ER47" s="6" t="s">
        <v>448</v>
      </c>
      <c r="ES47" s="6" t="s">
        <v>311</v>
      </c>
      <c r="ET47" s="6" t="s">
        <v>406</v>
      </c>
      <c r="EU47" s="6" t="s">
        <v>416</v>
      </c>
      <c r="EV47" s="6" t="s">
        <v>310</v>
      </c>
      <c r="EW47" s="6" t="s">
        <v>415</v>
      </c>
      <c r="EX47" s="6" t="s">
        <v>555</v>
      </c>
      <c r="EY47" s="6" t="s">
        <v>315</v>
      </c>
      <c r="EZ47" s="6" t="s">
        <v>667</v>
      </c>
      <c r="FA47" s="6" t="s">
        <v>452</v>
      </c>
      <c r="FB47" s="6" t="s">
        <v>321</v>
      </c>
      <c r="FC47" s="6" t="s">
        <v>555</v>
      </c>
    </row>
    <row r="48" spans="1:159" ht="12.5" x14ac:dyDescent="0.25">
      <c r="A48" s="6" t="s">
        <v>696</v>
      </c>
      <c r="B48" s="6" t="s">
        <v>65</v>
      </c>
      <c r="C48" s="6" t="s">
        <v>53</v>
      </c>
      <c r="D48" s="6" t="s">
        <v>254</v>
      </c>
      <c r="E48" s="6" t="s">
        <v>59</v>
      </c>
      <c r="F48" s="6" t="s">
        <v>64</v>
      </c>
      <c r="G48" s="6" t="s">
        <v>186</v>
      </c>
      <c r="H48" s="6" t="s">
        <v>186</v>
      </c>
      <c r="I48" s="6" t="s">
        <v>517</v>
      </c>
      <c r="J48" s="6" t="s">
        <v>519</v>
      </c>
      <c r="K48" s="6" t="s">
        <v>180</v>
      </c>
      <c r="L48" s="6" t="s">
        <v>64</v>
      </c>
      <c r="M48" s="6" t="s">
        <v>59</v>
      </c>
      <c r="N48" s="6" t="s">
        <v>66</v>
      </c>
      <c r="O48" s="6" t="s">
        <v>181</v>
      </c>
      <c r="P48" s="6" t="s">
        <v>182</v>
      </c>
      <c r="Q48" s="6" t="s">
        <v>183</v>
      </c>
      <c r="R48" s="6" t="s">
        <v>61</v>
      </c>
      <c r="S48" s="6" t="s">
        <v>74</v>
      </c>
      <c r="T48" s="6" t="s">
        <v>185</v>
      </c>
      <c r="U48" s="6" t="s">
        <v>258</v>
      </c>
      <c r="V48" s="6" t="s">
        <v>61</v>
      </c>
      <c r="W48" s="6" t="s">
        <v>63</v>
      </c>
      <c r="X48" s="6" t="s">
        <v>67</v>
      </c>
      <c r="Y48" s="6" t="s">
        <v>66</v>
      </c>
      <c r="Z48" s="6" t="s">
        <v>182</v>
      </c>
      <c r="AA48" s="6" t="s">
        <v>495</v>
      </c>
      <c r="AB48" s="6" t="s">
        <v>60</v>
      </c>
      <c r="AC48" s="6" t="s">
        <v>183</v>
      </c>
      <c r="AD48" s="6" t="s">
        <v>183</v>
      </c>
      <c r="AE48" s="6" t="s">
        <v>182</v>
      </c>
      <c r="AF48" s="6" t="s">
        <v>519</v>
      </c>
      <c r="AG48" s="6" t="s">
        <v>185</v>
      </c>
      <c r="AH48" s="6" t="s">
        <v>181</v>
      </c>
      <c r="AI48" s="6" t="s">
        <v>64</v>
      </c>
      <c r="AJ48" s="6" t="s">
        <v>64</v>
      </c>
      <c r="AK48" s="6" t="s">
        <v>495</v>
      </c>
      <c r="AL48" s="6" t="s">
        <v>179</v>
      </c>
      <c r="AM48" s="6" t="s">
        <v>254</v>
      </c>
      <c r="AN48" s="6" t="s">
        <v>67</v>
      </c>
      <c r="AO48" s="6" t="s">
        <v>186</v>
      </c>
      <c r="AP48" s="6" t="s">
        <v>257</v>
      </c>
      <c r="AQ48" s="6" t="s">
        <v>258</v>
      </c>
      <c r="AR48" s="6" t="s">
        <v>62</v>
      </c>
      <c r="AS48" s="6" t="s">
        <v>64</v>
      </c>
      <c r="AT48" s="6" t="s">
        <v>181</v>
      </c>
      <c r="AU48" s="6" t="s">
        <v>67</v>
      </c>
      <c r="AV48" s="6" t="s">
        <v>181</v>
      </c>
      <c r="AW48" s="6" t="s">
        <v>61</v>
      </c>
      <c r="AX48" s="6" t="s">
        <v>495</v>
      </c>
      <c r="AY48" s="6" t="s">
        <v>57</v>
      </c>
      <c r="AZ48" s="6" t="s">
        <v>180</v>
      </c>
      <c r="BA48" s="6" t="s">
        <v>62</v>
      </c>
      <c r="BB48" s="6" t="s">
        <v>69</v>
      </c>
      <c r="BC48" s="6" t="s">
        <v>518</v>
      </c>
      <c r="BD48" s="6" t="s">
        <v>71</v>
      </c>
      <c r="BE48" s="6" t="s">
        <v>183</v>
      </c>
      <c r="BF48" s="6" t="s">
        <v>185</v>
      </c>
      <c r="BG48" s="6" t="s">
        <v>184</v>
      </c>
      <c r="BH48" s="6" t="s">
        <v>256</v>
      </c>
      <c r="BI48" s="6" t="s">
        <v>76</v>
      </c>
      <c r="BJ48" s="6" t="s">
        <v>182</v>
      </c>
      <c r="BK48" s="6" t="s">
        <v>187</v>
      </c>
      <c r="BL48" s="6" t="s">
        <v>495</v>
      </c>
      <c r="BM48" s="6" t="s">
        <v>69</v>
      </c>
      <c r="BN48" s="6" t="s">
        <v>74</v>
      </c>
      <c r="BO48" s="6" t="s">
        <v>518</v>
      </c>
      <c r="BP48" s="6" t="s">
        <v>259</v>
      </c>
      <c r="BQ48" s="6" t="s">
        <v>72</v>
      </c>
      <c r="BR48" s="6" t="s">
        <v>258</v>
      </c>
      <c r="BS48" s="6" t="s">
        <v>72</v>
      </c>
      <c r="BT48" s="6" t="s">
        <v>257</v>
      </c>
      <c r="BU48" s="6" t="s">
        <v>76</v>
      </c>
      <c r="BV48" s="6" t="s">
        <v>69</v>
      </c>
      <c r="BW48" s="6" t="s">
        <v>72</v>
      </c>
      <c r="BX48" s="6" t="s">
        <v>72</v>
      </c>
      <c r="BY48" s="6" t="s">
        <v>75</v>
      </c>
      <c r="BZ48" s="6" t="s">
        <v>518</v>
      </c>
      <c r="CA48" s="6" t="s">
        <v>521</v>
      </c>
      <c r="CB48" s="6" t="s">
        <v>119</v>
      </c>
      <c r="CC48" s="6" t="s">
        <v>74</v>
      </c>
      <c r="CD48" s="6" t="s">
        <v>520</v>
      </c>
      <c r="CE48" s="6" t="s">
        <v>261</v>
      </c>
      <c r="CF48" s="6" t="s">
        <v>73</v>
      </c>
      <c r="CG48" s="6" t="s">
        <v>263</v>
      </c>
      <c r="CH48" s="6" t="s">
        <v>76</v>
      </c>
      <c r="CI48" s="6" t="s">
        <v>498</v>
      </c>
      <c r="CJ48" s="6" t="s">
        <v>520</v>
      </c>
      <c r="CK48" s="6" t="s">
        <v>518</v>
      </c>
      <c r="CL48" s="6" t="s">
        <v>110</v>
      </c>
      <c r="CM48" s="6" t="s">
        <v>78</v>
      </c>
      <c r="CN48" s="6" t="s">
        <v>82</v>
      </c>
      <c r="CO48" s="6" t="s">
        <v>81</v>
      </c>
      <c r="CP48" s="6" t="s">
        <v>262</v>
      </c>
      <c r="CQ48" s="6" t="s">
        <v>114</v>
      </c>
      <c r="CR48" s="6" t="s">
        <v>120</v>
      </c>
      <c r="CS48" s="6" t="s">
        <v>81</v>
      </c>
      <c r="CT48" s="6" t="s">
        <v>190</v>
      </c>
      <c r="CU48" s="6" t="s">
        <v>74</v>
      </c>
      <c r="CV48" s="6" t="s">
        <v>261</v>
      </c>
      <c r="CW48" s="6" t="s">
        <v>99</v>
      </c>
      <c r="CX48" s="6" t="s">
        <v>110</v>
      </c>
      <c r="CY48" s="6" t="s">
        <v>84</v>
      </c>
      <c r="CZ48" s="6" t="s">
        <v>191</v>
      </c>
      <c r="DA48" s="6" t="s">
        <v>193</v>
      </c>
      <c r="DB48" s="6" t="s">
        <v>127</v>
      </c>
      <c r="DC48" s="6" t="s">
        <v>103</v>
      </c>
      <c r="DD48" s="6" t="s">
        <v>103</v>
      </c>
      <c r="DE48" s="6" t="s">
        <v>606</v>
      </c>
      <c r="DF48" s="6" t="s">
        <v>89</v>
      </c>
      <c r="DG48" s="6" t="s">
        <v>89</v>
      </c>
      <c r="DH48" s="6" t="s">
        <v>106</v>
      </c>
      <c r="DI48" s="6" t="s">
        <v>134</v>
      </c>
      <c r="DJ48" s="6" t="s">
        <v>540</v>
      </c>
      <c r="DK48" s="6" t="s">
        <v>148</v>
      </c>
      <c r="DL48" s="6" t="s">
        <v>194</v>
      </c>
      <c r="DM48" s="6" t="s">
        <v>147</v>
      </c>
      <c r="DN48" s="6" t="s">
        <v>381</v>
      </c>
      <c r="DO48" s="6" t="s">
        <v>500</v>
      </c>
      <c r="DP48" s="6" t="s">
        <v>382</v>
      </c>
      <c r="DQ48" s="6" t="s">
        <v>196</v>
      </c>
      <c r="DR48" s="6" t="s">
        <v>142</v>
      </c>
      <c r="DS48" s="6" t="s">
        <v>522</v>
      </c>
      <c r="DT48" s="6" t="s">
        <v>196</v>
      </c>
      <c r="DU48" s="6" t="s">
        <v>171</v>
      </c>
      <c r="DV48" s="6" t="s">
        <v>152</v>
      </c>
      <c r="DW48" s="6" t="s">
        <v>392</v>
      </c>
      <c r="DX48" s="6" t="s">
        <v>505</v>
      </c>
      <c r="DY48" s="6" t="s">
        <v>151</v>
      </c>
      <c r="DZ48" s="6" t="s">
        <v>525</v>
      </c>
      <c r="EA48" s="6" t="s">
        <v>154</v>
      </c>
      <c r="EB48" s="6" t="s">
        <v>160</v>
      </c>
      <c r="EC48" s="6" t="s">
        <v>524</v>
      </c>
      <c r="ED48" s="6" t="s">
        <v>504</v>
      </c>
      <c r="EE48" s="6" t="s">
        <v>265</v>
      </c>
      <c r="EF48" s="6" t="s">
        <v>150</v>
      </c>
      <c r="EG48" s="6" t="s">
        <v>161</v>
      </c>
      <c r="EH48" s="6" t="s">
        <v>171</v>
      </c>
      <c r="EI48" s="6" t="s">
        <v>529</v>
      </c>
      <c r="EJ48" s="6" t="s">
        <v>390</v>
      </c>
      <c r="EK48" s="6" t="s">
        <v>394</v>
      </c>
      <c r="EL48" s="6" t="s">
        <v>201</v>
      </c>
      <c r="EM48" s="6" t="s">
        <v>171</v>
      </c>
      <c r="EN48" s="6" t="s">
        <v>201</v>
      </c>
      <c r="EO48" s="6" t="s">
        <v>386</v>
      </c>
      <c r="EP48" s="6" t="s">
        <v>171</v>
      </c>
      <c r="EQ48" s="6" t="s">
        <v>270</v>
      </c>
      <c r="ER48" s="6" t="s">
        <v>392</v>
      </c>
      <c r="ES48" s="6" t="s">
        <v>278</v>
      </c>
      <c r="ET48" s="6" t="s">
        <v>207</v>
      </c>
      <c r="EU48" s="6" t="s">
        <v>218</v>
      </c>
      <c r="EV48" s="6" t="s">
        <v>286</v>
      </c>
      <c r="EW48" s="6" t="s">
        <v>217</v>
      </c>
      <c r="EX48" s="6" t="s">
        <v>218</v>
      </c>
      <c r="EY48" s="6" t="s">
        <v>280</v>
      </c>
      <c r="EZ48" s="6" t="s">
        <v>277</v>
      </c>
      <c r="FA48" s="6" t="s">
        <v>531</v>
      </c>
      <c r="FB48" s="6" t="s">
        <v>395</v>
      </c>
      <c r="FC48" s="6" t="s">
        <v>169</v>
      </c>
    </row>
    <row r="49" spans="1:159" ht="12.5" x14ac:dyDescent="0.25">
      <c r="A49" s="6" t="s">
        <v>697</v>
      </c>
      <c r="B49" s="6" t="s">
        <v>109</v>
      </c>
      <c r="C49" s="6" t="s">
        <v>80</v>
      </c>
      <c r="D49" s="6" t="s">
        <v>191</v>
      </c>
      <c r="E49" s="6" t="s">
        <v>104</v>
      </c>
      <c r="F49" s="6" t="s">
        <v>527</v>
      </c>
      <c r="G49" s="6" t="s">
        <v>137</v>
      </c>
      <c r="H49" s="6" t="s">
        <v>135</v>
      </c>
      <c r="I49" s="6" t="s">
        <v>102</v>
      </c>
      <c r="J49" s="6" t="s">
        <v>96</v>
      </c>
      <c r="K49" s="6" t="s">
        <v>98</v>
      </c>
      <c r="L49" s="6" t="s">
        <v>193</v>
      </c>
      <c r="M49" s="6" t="s">
        <v>104</v>
      </c>
      <c r="N49" s="6" t="s">
        <v>191</v>
      </c>
      <c r="O49" s="6" t="s">
        <v>101</v>
      </c>
      <c r="P49" s="6" t="s">
        <v>127</v>
      </c>
      <c r="Q49" s="6" t="s">
        <v>596</v>
      </c>
      <c r="R49" s="6" t="s">
        <v>194</v>
      </c>
      <c r="S49" s="6" t="s">
        <v>158</v>
      </c>
      <c r="T49" s="6" t="s">
        <v>379</v>
      </c>
      <c r="U49" s="6" t="s">
        <v>132</v>
      </c>
      <c r="V49" s="6" t="s">
        <v>522</v>
      </c>
      <c r="W49" s="6" t="s">
        <v>131</v>
      </c>
      <c r="X49" s="6" t="s">
        <v>126</v>
      </c>
      <c r="Y49" s="6" t="s">
        <v>606</v>
      </c>
      <c r="Z49" s="6" t="s">
        <v>100</v>
      </c>
      <c r="AA49" s="6" t="s">
        <v>98</v>
      </c>
      <c r="AB49" s="6" t="s">
        <v>193</v>
      </c>
      <c r="AC49" s="6" t="s">
        <v>130</v>
      </c>
      <c r="AD49" s="6" t="s">
        <v>378</v>
      </c>
      <c r="AE49" s="6" t="s">
        <v>145</v>
      </c>
      <c r="AF49" s="6" t="s">
        <v>528</v>
      </c>
      <c r="AG49" s="6" t="s">
        <v>132</v>
      </c>
      <c r="AH49" s="6" t="s">
        <v>128</v>
      </c>
      <c r="AI49" s="6" t="s">
        <v>104</v>
      </c>
      <c r="AJ49" s="6" t="s">
        <v>127</v>
      </c>
      <c r="AK49" s="6" t="s">
        <v>135</v>
      </c>
      <c r="AL49" s="6" t="s">
        <v>88</v>
      </c>
      <c r="AM49" s="6" t="s">
        <v>92</v>
      </c>
      <c r="AN49" s="6" t="s">
        <v>87</v>
      </c>
      <c r="AO49" s="6" t="s">
        <v>193</v>
      </c>
      <c r="AP49" s="6" t="s">
        <v>596</v>
      </c>
      <c r="AQ49" s="6" t="s">
        <v>377</v>
      </c>
      <c r="AR49" s="6" t="s">
        <v>522</v>
      </c>
      <c r="AS49" s="6" t="s">
        <v>127</v>
      </c>
      <c r="AT49" s="6" t="s">
        <v>87</v>
      </c>
      <c r="AU49" s="6" t="s">
        <v>98</v>
      </c>
      <c r="AV49" s="6" t="s">
        <v>95</v>
      </c>
      <c r="AW49" s="6" t="s">
        <v>102</v>
      </c>
      <c r="AX49" s="6" t="s">
        <v>86</v>
      </c>
      <c r="AY49" s="6" t="s">
        <v>99</v>
      </c>
      <c r="AZ49" s="6" t="s">
        <v>125</v>
      </c>
      <c r="BA49" s="6" t="s">
        <v>138</v>
      </c>
      <c r="BB49" s="6" t="s">
        <v>376</v>
      </c>
      <c r="BC49" s="6" t="s">
        <v>501</v>
      </c>
      <c r="BD49" s="6" t="s">
        <v>523</v>
      </c>
      <c r="BE49" s="6" t="s">
        <v>192</v>
      </c>
      <c r="BF49" s="6" t="s">
        <v>95</v>
      </c>
      <c r="BG49" s="6" t="s">
        <v>126</v>
      </c>
      <c r="BH49" s="6" t="s">
        <v>102</v>
      </c>
      <c r="BI49" s="6" t="s">
        <v>127</v>
      </c>
      <c r="BJ49" s="6" t="s">
        <v>125</v>
      </c>
      <c r="BK49" s="6" t="s">
        <v>105</v>
      </c>
      <c r="BL49" s="6" t="s">
        <v>102</v>
      </c>
      <c r="BM49" s="6" t="s">
        <v>377</v>
      </c>
      <c r="BN49" s="6" t="s">
        <v>499</v>
      </c>
      <c r="BO49" s="6" t="s">
        <v>500</v>
      </c>
      <c r="BP49" s="6" t="s">
        <v>499</v>
      </c>
      <c r="BQ49" s="6" t="s">
        <v>133</v>
      </c>
      <c r="BR49" s="6" t="s">
        <v>128</v>
      </c>
      <c r="BS49" s="6" t="s">
        <v>193</v>
      </c>
      <c r="BT49" s="6" t="s">
        <v>134</v>
      </c>
      <c r="BU49" s="6" t="s">
        <v>527</v>
      </c>
      <c r="BV49" s="6" t="s">
        <v>126</v>
      </c>
      <c r="BW49" s="6" t="s">
        <v>102</v>
      </c>
      <c r="BX49" s="6" t="s">
        <v>130</v>
      </c>
      <c r="BY49" s="6" t="s">
        <v>499</v>
      </c>
      <c r="BZ49" s="6" t="s">
        <v>194</v>
      </c>
      <c r="CA49" s="6" t="s">
        <v>503</v>
      </c>
      <c r="CB49" s="6" t="s">
        <v>194</v>
      </c>
      <c r="CC49" s="6" t="s">
        <v>137</v>
      </c>
      <c r="CD49" s="6" t="s">
        <v>134</v>
      </c>
      <c r="CE49" s="6" t="s">
        <v>595</v>
      </c>
      <c r="CF49" s="6" t="s">
        <v>523</v>
      </c>
      <c r="CG49" s="6" t="s">
        <v>523</v>
      </c>
      <c r="CH49" s="6" t="s">
        <v>192</v>
      </c>
      <c r="CI49" s="6" t="s">
        <v>103</v>
      </c>
      <c r="CJ49" s="6" t="s">
        <v>378</v>
      </c>
      <c r="CK49" s="6" t="s">
        <v>503</v>
      </c>
      <c r="CL49" s="6" t="s">
        <v>144</v>
      </c>
      <c r="CM49" s="6" t="s">
        <v>146</v>
      </c>
      <c r="CN49" s="6" t="s">
        <v>145</v>
      </c>
      <c r="CO49" s="6" t="s">
        <v>147</v>
      </c>
      <c r="CP49" s="6" t="s">
        <v>378</v>
      </c>
      <c r="CQ49" s="6" t="s">
        <v>380</v>
      </c>
      <c r="CR49" s="6" t="s">
        <v>132</v>
      </c>
      <c r="CS49" s="6" t="s">
        <v>147</v>
      </c>
      <c r="CT49" s="6" t="s">
        <v>595</v>
      </c>
      <c r="CU49" s="6" t="s">
        <v>528</v>
      </c>
      <c r="CV49" s="6" t="s">
        <v>146</v>
      </c>
      <c r="CW49" s="6" t="s">
        <v>141</v>
      </c>
      <c r="CX49" s="6" t="s">
        <v>146</v>
      </c>
      <c r="CY49" s="6" t="s">
        <v>265</v>
      </c>
      <c r="CZ49" s="6" t="s">
        <v>154</v>
      </c>
      <c r="DA49" s="6" t="s">
        <v>542</v>
      </c>
      <c r="DB49" s="6" t="s">
        <v>198</v>
      </c>
      <c r="DC49" s="6" t="s">
        <v>542</v>
      </c>
      <c r="DD49" s="6" t="s">
        <v>159</v>
      </c>
      <c r="DE49" s="6" t="s">
        <v>383</v>
      </c>
      <c r="DF49" s="6" t="s">
        <v>150</v>
      </c>
      <c r="DG49" s="6" t="s">
        <v>646</v>
      </c>
      <c r="DH49" s="6" t="s">
        <v>387</v>
      </c>
      <c r="DI49" s="6" t="s">
        <v>275</v>
      </c>
      <c r="DJ49" s="6" t="s">
        <v>390</v>
      </c>
      <c r="DK49" s="6" t="s">
        <v>274</v>
      </c>
      <c r="DL49" s="6" t="s">
        <v>167</v>
      </c>
      <c r="DM49" s="6" t="s">
        <v>543</v>
      </c>
      <c r="DN49" s="6" t="s">
        <v>163</v>
      </c>
      <c r="DO49" s="6" t="s">
        <v>543</v>
      </c>
      <c r="DP49" s="6" t="s">
        <v>161</v>
      </c>
      <c r="DQ49" s="6" t="s">
        <v>163</v>
      </c>
      <c r="DR49" s="6" t="s">
        <v>542</v>
      </c>
      <c r="DS49" s="6" t="s">
        <v>543</v>
      </c>
      <c r="DT49" s="6" t="s">
        <v>218</v>
      </c>
      <c r="DU49" s="6" t="s">
        <v>396</v>
      </c>
      <c r="DV49" s="6" t="s">
        <v>597</v>
      </c>
      <c r="DW49" s="6" t="s">
        <v>547</v>
      </c>
      <c r="DX49" s="6" t="s">
        <v>205</v>
      </c>
      <c r="DY49" s="6" t="s">
        <v>202</v>
      </c>
      <c r="DZ49" s="6" t="s">
        <v>169</v>
      </c>
      <c r="EA49" s="6" t="s">
        <v>508</v>
      </c>
      <c r="EB49" s="6" t="s">
        <v>173</v>
      </c>
      <c r="EC49" s="6" t="s">
        <v>200</v>
      </c>
      <c r="ED49" s="6" t="s">
        <v>545</v>
      </c>
      <c r="EE49" s="6" t="s">
        <v>173</v>
      </c>
      <c r="EF49" s="6" t="s">
        <v>272</v>
      </c>
      <c r="EG49" s="6" t="s">
        <v>207</v>
      </c>
      <c r="EH49" s="6" t="s">
        <v>228</v>
      </c>
      <c r="EI49" s="6" t="s">
        <v>213</v>
      </c>
      <c r="EJ49" s="6" t="s">
        <v>215</v>
      </c>
      <c r="EK49" s="6" t="s">
        <v>221</v>
      </c>
      <c r="EL49" s="6" t="s">
        <v>395</v>
      </c>
      <c r="EM49" s="6" t="s">
        <v>206</v>
      </c>
      <c r="EN49" s="6" t="s">
        <v>219</v>
      </c>
      <c r="EO49" s="6" t="s">
        <v>204</v>
      </c>
      <c r="EP49" s="6" t="s">
        <v>661</v>
      </c>
      <c r="EQ49" s="6" t="s">
        <v>206</v>
      </c>
      <c r="ER49" s="6" t="s">
        <v>279</v>
      </c>
      <c r="ES49" s="6" t="s">
        <v>434</v>
      </c>
      <c r="ET49" s="6" t="s">
        <v>653</v>
      </c>
      <c r="EU49" s="6" t="s">
        <v>552</v>
      </c>
      <c r="EV49" s="6" t="s">
        <v>287</v>
      </c>
      <c r="EW49" s="6" t="s">
        <v>231</v>
      </c>
      <c r="EX49" s="6" t="s">
        <v>209</v>
      </c>
      <c r="EY49" s="6" t="s">
        <v>598</v>
      </c>
      <c r="EZ49" s="6" t="s">
        <v>213</v>
      </c>
      <c r="FA49" s="6" t="s">
        <v>226</v>
      </c>
      <c r="FB49" s="6" t="s">
        <v>396</v>
      </c>
      <c r="FC49" s="6" t="s">
        <v>213</v>
      </c>
    </row>
    <row r="50" spans="1:159" ht="12.5" x14ac:dyDescent="0.25">
      <c r="A50" s="6" t="s">
        <v>698</v>
      </c>
      <c r="B50" s="6" t="s">
        <v>188</v>
      </c>
      <c r="C50" s="6" t="s">
        <v>520</v>
      </c>
      <c r="D50" s="6" t="s">
        <v>261</v>
      </c>
      <c r="E50" s="6" t="s">
        <v>122</v>
      </c>
      <c r="F50" s="6" t="s">
        <v>112</v>
      </c>
      <c r="G50" s="6" t="s">
        <v>86</v>
      </c>
      <c r="H50" s="6" t="s">
        <v>124</v>
      </c>
      <c r="I50" s="6" t="s">
        <v>85</v>
      </c>
      <c r="J50" s="6" t="s">
        <v>85</v>
      </c>
      <c r="K50" s="6" t="s">
        <v>99</v>
      </c>
      <c r="L50" s="6" t="s">
        <v>101</v>
      </c>
      <c r="M50" s="6" t="s">
        <v>99</v>
      </c>
      <c r="N50" s="6" t="s">
        <v>117</v>
      </c>
      <c r="O50" s="6" t="s">
        <v>121</v>
      </c>
      <c r="P50" s="6" t="s">
        <v>116</v>
      </c>
      <c r="Q50" s="6" t="s">
        <v>105</v>
      </c>
      <c r="R50" s="6" t="s">
        <v>127</v>
      </c>
      <c r="S50" s="6" t="s">
        <v>131</v>
      </c>
      <c r="T50" s="6" t="s">
        <v>135</v>
      </c>
      <c r="U50" s="6" t="s">
        <v>522</v>
      </c>
      <c r="V50" s="6" t="s">
        <v>134</v>
      </c>
      <c r="W50" s="6" t="s">
        <v>128</v>
      </c>
      <c r="X50" s="6" t="s">
        <v>106</v>
      </c>
      <c r="Y50" s="6" t="s">
        <v>129</v>
      </c>
      <c r="Z50" s="6" t="s">
        <v>90</v>
      </c>
      <c r="AA50" s="6" t="s">
        <v>106</v>
      </c>
      <c r="AB50" s="6" t="s">
        <v>129</v>
      </c>
      <c r="AC50" s="6" t="s">
        <v>138</v>
      </c>
      <c r="AD50" s="6" t="s">
        <v>376</v>
      </c>
      <c r="AE50" s="6" t="s">
        <v>136</v>
      </c>
      <c r="AF50" s="6" t="s">
        <v>137</v>
      </c>
      <c r="AG50" s="6" t="s">
        <v>595</v>
      </c>
      <c r="AH50" s="6" t="s">
        <v>596</v>
      </c>
      <c r="AI50" s="6" t="s">
        <v>527</v>
      </c>
      <c r="AJ50" s="6" t="s">
        <v>527</v>
      </c>
      <c r="AK50" s="6" t="s">
        <v>595</v>
      </c>
      <c r="AL50" s="6" t="s">
        <v>102</v>
      </c>
      <c r="AM50" s="6" t="s">
        <v>102</v>
      </c>
      <c r="AN50" s="6" t="s">
        <v>130</v>
      </c>
      <c r="AO50" s="6" t="s">
        <v>540</v>
      </c>
      <c r="AP50" s="6" t="s">
        <v>500</v>
      </c>
      <c r="AQ50" s="6" t="s">
        <v>196</v>
      </c>
      <c r="AR50" s="6" t="s">
        <v>140</v>
      </c>
      <c r="AS50" s="6" t="s">
        <v>503</v>
      </c>
      <c r="AT50" s="6" t="s">
        <v>149</v>
      </c>
      <c r="AU50" s="6" t="s">
        <v>541</v>
      </c>
      <c r="AV50" s="6" t="s">
        <v>147</v>
      </c>
      <c r="AW50" s="6" t="s">
        <v>148</v>
      </c>
      <c r="AX50" s="6" t="s">
        <v>528</v>
      </c>
      <c r="AY50" s="6" t="s">
        <v>194</v>
      </c>
      <c r="AZ50" s="6" t="s">
        <v>146</v>
      </c>
      <c r="BA50" s="6" t="s">
        <v>266</v>
      </c>
      <c r="BB50" s="6" t="s">
        <v>383</v>
      </c>
      <c r="BC50" s="6" t="s">
        <v>268</v>
      </c>
      <c r="BD50" s="6" t="s">
        <v>159</v>
      </c>
      <c r="BE50" s="6" t="s">
        <v>159</v>
      </c>
      <c r="BF50" s="6" t="s">
        <v>266</v>
      </c>
      <c r="BG50" s="6" t="s">
        <v>165</v>
      </c>
      <c r="BH50" s="6" t="s">
        <v>383</v>
      </c>
      <c r="BI50" s="6" t="s">
        <v>155</v>
      </c>
      <c r="BJ50" s="6" t="s">
        <v>524</v>
      </c>
      <c r="BK50" s="6" t="s">
        <v>502</v>
      </c>
      <c r="BL50" s="6" t="s">
        <v>384</v>
      </c>
      <c r="BM50" s="6" t="s">
        <v>163</v>
      </c>
      <c r="BN50" s="6" t="s">
        <v>172</v>
      </c>
      <c r="BO50" s="6" t="s">
        <v>168</v>
      </c>
      <c r="BP50" s="6" t="s">
        <v>202</v>
      </c>
      <c r="BQ50" s="6" t="s">
        <v>167</v>
      </c>
      <c r="BR50" s="6" t="s">
        <v>171</v>
      </c>
      <c r="BS50" s="6" t="s">
        <v>173</v>
      </c>
      <c r="BT50" s="6" t="s">
        <v>171</v>
      </c>
      <c r="BU50" s="6" t="s">
        <v>508</v>
      </c>
      <c r="BV50" s="6" t="s">
        <v>163</v>
      </c>
      <c r="BW50" s="6" t="s">
        <v>203</v>
      </c>
      <c r="BX50" s="6" t="s">
        <v>514</v>
      </c>
      <c r="BY50" s="6" t="s">
        <v>507</v>
      </c>
      <c r="BZ50" s="6" t="s">
        <v>214</v>
      </c>
      <c r="CA50" s="6" t="s">
        <v>214</v>
      </c>
      <c r="CB50" s="6" t="s">
        <v>220</v>
      </c>
      <c r="CC50" s="6" t="s">
        <v>217</v>
      </c>
      <c r="CD50" s="6" t="s">
        <v>280</v>
      </c>
      <c r="CE50" s="6" t="s">
        <v>218</v>
      </c>
      <c r="CF50" s="6" t="s">
        <v>280</v>
      </c>
      <c r="CG50" s="6" t="s">
        <v>274</v>
      </c>
      <c r="CH50" s="6" t="s">
        <v>170</v>
      </c>
      <c r="CI50" s="6" t="s">
        <v>621</v>
      </c>
      <c r="CJ50" s="6" t="s">
        <v>547</v>
      </c>
      <c r="CK50" s="6" t="s">
        <v>223</v>
      </c>
      <c r="CL50" s="6" t="s">
        <v>598</v>
      </c>
      <c r="CM50" s="6" t="s">
        <v>226</v>
      </c>
      <c r="CN50" s="6" t="s">
        <v>214</v>
      </c>
      <c r="CO50" s="6" t="s">
        <v>624</v>
      </c>
      <c r="CP50" s="6" t="s">
        <v>509</v>
      </c>
      <c r="CQ50" s="6" t="s">
        <v>547</v>
      </c>
      <c r="CR50" s="6" t="s">
        <v>216</v>
      </c>
      <c r="CS50" s="6" t="s">
        <v>208</v>
      </c>
      <c r="CT50" s="6" t="s">
        <v>220</v>
      </c>
      <c r="CU50" s="6" t="s">
        <v>598</v>
      </c>
      <c r="CV50" s="6" t="s">
        <v>285</v>
      </c>
      <c r="CW50" s="6" t="s">
        <v>233</v>
      </c>
      <c r="CX50" s="6" t="s">
        <v>548</v>
      </c>
      <c r="CY50" s="6" t="s">
        <v>553</v>
      </c>
      <c r="CZ50" s="6" t="s">
        <v>294</v>
      </c>
      <c r="DA50" s="6" t="s">
        <v>289</v>
      </c>
      <c r="DB50" s="6" t="s">
        <v>699</v>
      </c>
      <c r="DC50" s="6" t="s">
        <v>699</v>
      </c>
      <c r="DD50" s="6" t="s">
        <v>398</v>
      </c>
      <c r="DE50" s="6" t="s">
        <v>290</v>
      </c>
      <c r="DF50" s="6" t="s">
        <v>288</v>
      </c>
      <c r="DG50" s="6" t="s">
        <v>449</v>
      </c>
      <c r="DH50" s="6" t="s">
        <v>625</v>
      </c>
      <c r="DI50" s="6" t="s">
        <v>562</v>
      </c>
      <c r="DJ50" s="6" t="s">
        <v>418</v>
      </c>
      <c r="DK50" s="6" t="s">
        <v>463</v>
      </c>
      <c r="DL50" s="6" t="s">
        <v>456</v>
      </c>
      <c r="DM50" s="6" t="s">
        <v>307</v>
      </c>
      <c r="DN50" s="6" t="s">
        <v>323</v>
      </c>
      <c r="DO50" s="6" t="s">
        <v>412</v>
      </c>
      <c r="DP50" s="6" t="s">
        <v>323</v>
      </c>
      <c r="DQ50" s="6" t="s">
        <v>321</v>
      </c>
      <c r="DR50" s="6" t="s">
        <v>452</v>
      </c>
      <c r="DS50" s="6" t="s">
        <v>463</v>
      </c>
      <c r="DT50" s="6" t="s">
        <v>331</v>
      </c>
      <c r="DU50" s="6" t="s">
        <v>476</v>
      </c>
      <c r="DV50" s="6" t="s">
        <v>700</v>
      </c>
      <c r="DW50" s="6" t="s">
        <v>630</v>
      </c>
      <c r="DX50" s="6" t="s">
        <v>461</v>
      </c>
      <c r="DY50" s="6" t="s">
        <v>419</v>
      </c>
      <c r="DZ50" s="6" t="s">
        <v>410</v>
      </c>
      <c r="EA50" s="6" t="s">
        <v>701</v>
      </c>
      <c r="EB50" s="6" t="s">
        <v>451</v>
      </c>
      <c r="EC50" s="6" t="s">
        <v>311</v>
      </c>
      <c r="ED50" s="6" t="s">
        <v>312</v>
      </c>
      <c r="EE50" s="6" t="s">
        <v>411</v>
      </c>
      <c r="EF50" s="6" t="s">
        <v>324</v>
      </c>
      <c r="EG50" s="6" t="s">
        <v>702</v>
      </c>
      <c r="EH50" s="6" t="s">
        <v>464</v>
      </c>
      <c r="EI50" s="6" t="s">
        <v>629</v>
      </c>
      <c r="EJ50" s="6" t="s">
        <v>429</v>
      </c>
      <c r="EK50" s="6" t="s">
        <v>408</v>
      </c>
      <c r="EL50" s="6" t="s">
        <v>410</v>
      </c>
      <c r="EM50" s="6" t="s">
        <v>424</v>
      </c>
      <c r="EN50" s="6" t="s">
        <v>419</v>
      </c>
      <c r="EO50" s="6" t="s">
        <v>463</v>
      </c>
      <c r="EP50" s="6" t="s">
        <v>628</v>
      </c>
      <c r="EQ50" s="6" t="s">
        <v>464</v>
      </c>
      <c r="ER50" s="6" t="s">
        <v>470</v>
      </c>
      <c r="ES50" s="6" t="s">
        <v>703</v>
      </c>
      <c r="ET50" s="6" t="s">
        <v>704</v>
      </c>
      <c r="EU50" s="6" t="s">
        <v>465</v>
      </c>
      <c r="EV50" s="6" t="s">
        <v>705</v>
      </c>
      <c r="EW50" s="6" t="s">
        <v>631</v>
      </c>
      <c r="EX50" s="6" t="s">
        <v>472</v>
      </c>
      <c r="EY50" s="6" t="s">
        <v>465</v>
      </c>
      <c r="EZ50" s="6" t="s">
        <v>473</v>
      </c>
      <c r="FA50" s="6" t="s">
        <v>429</v>
      </c>
      <c r="FB50" s="6" t="s">
        <v>419</v>
      </c>
      <c r="FC50" s="6" t="s">
        <v>565</v>
      </c>
    </row>
    <row r="51" spans="1:159" ht="12.5" x14ac:dyDescent="0.25">
      <c r="A51" s="6" t="s">
        <v>706</v>
      </c>
      <c r="B51" s="6" t="s">
        <v>682</v>
      </c>
      <c r="C51" s="6" t="s">
        <v>238</v>
      </c>
      <c r="D51" s="6" t="s">
        <v>175</v>
      </c>
      <c r="E51" s="6" t="s">
        <v>538</v>
      </c>
      <c r="F51" s="6" t="s">
        <v>240</v>
      </c>
      <c r="G51" s="6" t="s">
        <v>16</v>
      </c>
      <c r="H51" s="6" t="s">
        <v>246</v>
      </c>
      <c r="I51" s="6" t="s">
        <v>538</v>
      </c>
      <c r="J51" s="6" t="s">
        <v>35</v>
      </c>
      <c r="K51" s="6" t="s">
        <v>609</v>
      </c>
      <c r="L51" s="6" t="s">
        <v>177</v>
      </c>
      <c r="M51" s="6" t="s">
        <v>605</v>
      </c>
      <c r="N51" s="6" t="s">
        <v>16</v>
      </c>
      <c r="O51" s="6" t="s">
        <v>609</v>
      </c>
      <c r="P51" s="6" t="s">
        <v>241</v>
      </c>
      <c r="Q51" s="6" t="s">
        <v>613</v>
      </c>
      <c r="R51" s="6" t="s">
        <v>249</v>
      </c>
      <c r="S51" s="6" t="s">
        <v>249</v>
      </c>
      <c r="T51" s="6" t="s">
        <v>26</v>
      </c>
      <c r="U51" s="6" t="s">
        <v>39</v>
      </c>
      <c r="V51" s="6" t="s">
        <v>33</v>
      </c>
      <c r="W51" s="6" t="s">
        <v>246</v>
      </c>
      <c r="X51" s="6" t="s">
        <v>250</v>
      </c>
      <c r="Y51" s="6" t="s">
        <v>35</v>
      </c>
      <c r="Z51" s="6" t="s">
        <v>28</v>
      </c>
      <c r="AA51" s="6" t="s">
        <v>248</v>
      </c>
      <c r="AB51" s="6" t="s">
        <v>605</v>
      </c>
      <c r="AC51" s="6" t="s">
        <v>250</v>
      </c>
      <c r="AD51" s="6" t="s">
        <v>47</v>
      </c>
      <c r="AE51" s="6" t="s">
        <v>31</v>
      </c>
      <c r="AF51" s="6" t="s">
        <v>21</v>
      </c>
      <c r="AG51" s="6" t="s">
        <v>22</v>
      </c>
      <c r="AH51" s="6" t="s">
        <v>247</v>
      </c>
      <c r="AI51" s="6" t="s">
        <v>250</v>
      </c>
      <c r="AJ51" s="6" t="s">
        <v>33</v>
      </c>
      <c r="AK51" s="6" t="s">
        <v>18</v>
      </c>
      <c r="AL51" s="6" t="s">
        <v>18</v>
      </c>
      <c r="AM51" s="6" t="s">
        <v>246</v>
      </c>
      <c r="AN51" s="6" t="s">
        <v>246</v>
      </c>
      <c r="AO51" s="6" t="s">
        <v>31</v>
      </c>
      <c r="AP51" s="6" t="s">
        <v>539</v>
      </c>
      <c r="AQ51" s="6" t="s">
        <v>45</v>
      </c>
      <c r="AR51" s="6" t="s">
        <v>36</v>
      </c>
      <c r="AS51" s="6" t="s">
        <v>32</v>
      </c>
      <c r="AT51" s="6" t="s">
        <v>22</v>
      </c>
      <c r="AU51" s="6" t="s">
        <v>35</v>
      </c>
      <c r="AV51" s="6" t="s">
        <v>47</v>
      </c>
      <c r="AW51" s="6" t="s">
        <v>249</v>
      </c>
      <c r="AX51" s="6" t="s">
        <v>29</v>
      </c>
      <c r="AY51" s="6" t="s">
        <v>22</v>
      </c>
      <c r="AZ51" s="6" t="s">
        <v>29</v>
      </c>
      <c r="BA51" s="6" t="s">
        <v>47</v>
      </c>
      <c r="BB51" s="6" t="s">
        <v>26</v>
      </c>
      <c r="BC51" s="6" t="s">
        <v>42</v>
      </c>
      <c r="BD51" s="6" t="s">
        <v>251</v>
      </c>
      <c r="BE51" s="6" t="s">
        <v>539</v>
      </c>
      <c r="BF51" s="6" t="s">
        <v>36</v>
      </c>
      <c r="BG51" s="6" t="s">
        <v>23</v>
      </c>
      <c r="BH51" s="6" t="s">
        <v>23</v>
      </c>
      <c r="BI51" s="6" t="s">
        <v>26</v>
      </c>
      <c r="BJ51" s="6" t="s">
        <v>29</v>
      </c>
      <c r="BK51" s="6" t="s">
        <v>29</v>
      </c>
      <c r="BL51" s="6" t="s">
        <v>20</v>
      </c>
      <c r="BM51" s="6" t="s">
        <v>47</v>
      </c>
      <c r="BN51" s="6" t="s">
        <v>21</v>
      </c>
      <c r="BO51" s="6" t="s">
        <v>516</v>
      </c>
      <c r="BP51" s="6" t="s">
        <v>251</v>
      </c>
      <c r="BQ51" s="6" t="s">
        <v>38</v>
      </c>
      <c r="BR51" s="6" t="s">
        <v>251</v>
      </c>
      <c r="BS51" s="6" t="s">
        <v>34</v>
      </c>
      <c r="BT51" s="6" t="s">
        <v>36</v>
      </c>
      <c r="BU51" s="6" t="s">
        <v>46</v>
      </c>
      <c r="BV51" s="6" t="s">
        <v>23</v>
      </c>
      <c r="BW51" s="6" t="s">
        <v>31</v>
      </c>
      <c r="BX51" s="6" t="s">
        <v>26</v>
      </c>
      <c r="BY51" s="6" t="s">
        <v>26</v>
      </c>
      <c r="BZ51" s="6" t="s">
        <v>252</v>
      </c>
      <c r="CA51" s="6" t="s">
        <v>516</v>
      </c>
      <c r="CB51" s="6" t="s">
        <v>54</v>
      </c>
      <c r="CC51" s="6" t="s">
        <v>43</v>
      </c>
      <c r="CD51" s="6" t="s">
        <v>45</v>
      </c>
      <c r="CE51" s="6" t="s">
        <v>43</v>
      </c>
      <c r="CF51" s="6" t="s">
        <v>38</v>
      </c>
      <c r="CG51" s="6" t="s">
        <v>46</v>
      </c>
      <c r="CH51" s="6" t="s">
        <v>30</v>
      </c>
      <c r="CI51" s="6" t="s">
        <v>23</v>
      </c>
      <c r="CJ51" s="6" t="s">
        <v>46</v>
      </c>
      <c r="CK51" s="6" t="s">
        <v>48</v>
      </c>
      <c r="CL51" s="6" t="s">
        <v>179</v>
      </c>
      <c r="CM51" s="6" t="s">
        <v>178</v>
      </c>
      <c r="CN51" s="6" t="s">
        <v>178</v>
      </c>
      <c r="CO51" s="6" t="s">
        <v>179</v>
      </c>
      <c r="CP51" s="6" t="s">
        <v>253</v>
      </c>
      <c r="CQ51" s="6" t="s">
        <v>41</v>
      </c>
      <c r="CR51" s="6" t="s">
        <v>252</v>
      </c>
      <c r="CS51" s="6" t="s">
        <v>53</v>
      </c>
      <c r="CT51" s="6" t="s">
        <v>48</v>
      </c>
      <c r="CU51" s="6" t="s">
        <v>44</v>
      </c>
      <c r="CV51" s="6" t="s">
        <v>178</v>
      </c>
      <c r="CW51" s="6" t="s">
        <v>254</v>
      </c>
      <c r="CX51" s="6" t="s">
        <v>57</v>
      </c>
      <c r="CY51" s="6" t="s">
        <v>50</v>
      </c>
      <c r="CZ51" s="6" t="s">
        <v>60</v>
      </c>
      <c r="DA51" s="6" t="s">
        <v>65</v>
      </c>
      <c r="DB51" s="6" t="s">
        <v>59</v>
      </c>
      <c r="DC51" s="6" t="s">
        <v>180</v>
      </c>
      <c r="DD51" s="6" t="s">
        <v>60</v>
      </c>
      <c r="DE51" s="6" t="s">
        <v>64</v>
      </c>
      <c r="DF51" s="6" t="s">
        <v>68</v>
      </c>
      <c r="DG51" s="6" t="s">
        <v>55</v>
      </c>
      <c r="DH51" s="6" t="s">
        <v>69</v>
      </c>
      <c r="DI51" s="6" t="s">
        <v>63</v>
      </c>
      <c r="DJ51" s="6" t="s">
        <v>519</v>
      </c>
      <c r="DK51" s="6" t="s">
        <v>75</v>
      </c>
      <c r="DL51" s="6" t="s">
        <v>73</v>
      </c>
      <c r="DM51" s="6" t="s">
        <v>74</v>
      </c>
      <c r="DN51" s="6" t="s">
        <v>76</v>
      </c>
      <c r="DO51" s="6" t="s">
        <v>73</v>
      </c>
      <c r="DP51" s="6" t="s">
        <v>72</v>
      </c>
      <c r="DQ51" s="6" t="s">
        <v>256</v>
      </c>
      <c r="DR51" s="6" t="s">
        <v>76</v>
      </c>
      <c r="DS51" s="6" t="s">
        <v>76</v>
      </c>
      <c r="DT51" s="6" t="s">
        <v>72</v>
      </c>
      <c r="DU51" s="6" t="s">
        <v>263</v>
      </c>
      <c r="DV51" s="6" t="s">
        <v>108</v>
      </c>
      <c r="DW51" s="6" t="s">
        <v>261</v>
      </c>
      <c r="DX51" s="6" t="s">
        <v>73</v>
      </c>
      <c r="DY51" s="6" t="s">
        <v>521</v>
      </c>
      <c r="DZ51" s="6" t="s">
        <v>263</v>
      </c>
      <c r="EA51" s="6" t="s">
        <v>521</v>
      </c>
      <c r="EB51" s="6" t="s">
        <v>518</v>
      </c>
      <c r="EC51" s="6" t="s">
        <v>188</v>
      </c>
      <c r="ED51" s="6" t="s">
        <v>519</v>
      </c>
      <c r="EE51" s="6" t="s">
        <v>75</v>
      </c>
      <c r="EF51" s="6" t="s">
        <v>518</v>
      </c>
      <c r="EG51" s="6" t="s">
        <v>521</v>
      </c>
      <c r="EH51" s="6" t="s">
        <v>77</v>
      </c>
      <c r="EI51" s="6" t="s">
        <v>497</v>
      </c>
      <c r="EJ51" s="6" t="s">
        <v>110</v>
      </c>
      <c r="EK51" s="6" t="s">
        <v>109</v>
      </c>
      <c r="EL51" s="6" t="s">
        <v>263</v>
      </c>
      <c r="EM51" s="6" t="s">
        <v>74</v>
      </c>
      <c r="EN51" s="6" t="s">
        <v>263</v>
      </c>
      <c r="EO51" s="6" t="s">
        <v>190</v>
      </c>
      <c r="EP51" s="6" t="s">
        <v>261</v>
      </c>
      <c r="EQ51" s="6" t="s">
        <v>81</v>
      </c>
      <c r="ER51" s="6" t="s">
        <v>122</v>
      </c>
      <c r="ES51" s="6" t="s">
        <v>117</v>
      </c>
      <c r="ET51" s="6" t="s">
        <v>84</v>
      </c>
      <c r="EU51" s="6" t="s">
        <v>118</v>
      </c>
      <c r="EV51" s="6" t="s">
        <v>78</v>
      </c>
      <c r="EW51" s="6" t="s">
        <v>82</v>
      </c>
      <c r="EX51" s="6" t="s">
        <v>93</v>
      </c>
      <c r="EY51" s="6" t="s">
        <v>118</v>
      </c>
      <c r="EZ51" s="6" t="s">
        <v>94</v>
      </c>
      <c r="FA51" s="6" t="s">
        <v>109</v>
      </c>
      <c r="FB51" s="6" t="s">
        <v>497</v>
      </c>
      <c r="FC51" s="6" t="s">
        <v>114</v>
      </c>
    </row>
    <row r="52" spans="1:159" ht="12.5" x14ac:dyDescent="0.25">
      <c r="A52" s="6" t="s">
        <v>707</v>
      </c>
      <c r="B52" s="6" t="s">
        <v>608</v>
      </c>
      <c r="C52" s="6" t="s">
        <v>643</v>
      </c>
      <c r="D52" s="6" t="s">
        <v>641</v>
      </c>
      <c r="E52" s="6" t="s">
        <v>682</v>
      </c>
      <c r="F52" s="6" t="s">
        <v>614</v>
      </c>
      <c r="G52" s="6" t="s">
        <v>243</v>
      </c>
      <c r="H52" s="6" t="s">
        <v>245</v>
      </c>
      <c r="I52" s="6" t="s">
        <v>175</v>
      </c>
      <c r="J52" s="6" t="s">
        <v>614</v>
      </c>
      <c r="K52" s="6" t="s">
        <v>237</v>
      </c>
      <c r="L52" s="6" t="s">
        <v>237</v>
      </c>
      <c r="M52" s="6" t="s">
        <v>239</v>
      </c>
      <c r="N52" s="6" t="s">
        <v>611</v>
      </c>
      <c r="O52" s="6" t="s">
        <v>650</v>
      </c>
      <c r="P52" s="6" t="s">
        <v>648</v>
      </c>
      <c r="Q52" s="6" t="s">
        <v>243</v>
      </c>
      <c r="R52" s="6" t="s">
        <v>242</v>
      </c>
      <c r="S52" s="6" t="s">
        <v>609</v>
      </c>
      <c r="T52" s="6" t="s">
        <v>177</v>
      </c>
      <c r="U52" s="6" t="s">
        <v>609</v>
      </c>
      <c r="V52" s="6" t="s">
        <v>27</v>
      </c>
      <c r="W52" s="6" t="s">
        <v>604</v>
      </c>
      <c r="X52" s="6" t="s">
        <v>245</v>
      </c>
      <c r="Y52" s="6" t="s">
        <v>604</v>
      </c>
      <c r="Z52" s="6" t="s">
        <v>610</v>
      </c>
      <c r="AA52" s="6" t="s">
        <v>536</v>
      </c>
      <c r="AB52" s="6" t="s">
        <v>614</v>
      </c>
      <c r="AC52" s="6" t="s">
        <v>614</v>
      </c>
      <c r="AD52" s="6" t="s">
        <v>609</v>
      </c>
      <c r="AE52" s="6" t="s">
        <v>177</v>
      </c>
      <c r="AF52" s="6" t="s">
        <v>241</v>
      </c>
      <c r="AG52" s="6" t="s">
        <v>246</v>
      </c>
      <c r="AH52" s="6" t="s">
        <v>609</v>
      </c>
      <c r="AI52" s="6" t="s">
        <v>177</v>
      </c>
      <c r="AJ52" s="6" t="s">
        <v>605</v>
      </c>
      <c r="AK52" s="6" t="s">
        <v>175</v>
      </c>
      <c r="AL52" s="6" t="s">
        <v>648</v>
      </c>
      <c r="AM52" s="6" t="s">
        <v>242</v>
      </c>
      <c r="AN52" s="6" t="s">
        <v>613</v>
      </c>
      <c r="AO52" s="6" t="s">
        <v>538</v>
      </c>
      <c r="AP52" s="6" t="s">
        <v>246</v>
      </c>
      <c r="AQ52" s="6" t="s">
        <v>249</v>
      </c>
      <c r="AR52" s="6" t="s">
        <v>35</v>
      </c>
      <c r="AS52" s="6" t="s">
        <v>247</v>
      </c>
      <c r="AT52" s="6" t="s">
        <v>247</v>
      </c>
      <c r="AU52" s="6" t="s">
        <v>28</v>
      </c>
      <c r="AV52" s="6" t="s">
        <v>40</v>
      </c>
      <c r="AW52" s="6" t="s">
        <v>22</v>
      </c>
      <c r="AX52" s="6" t="s">
        <v>29</v>
      </c>
      <c r="AY52" s="6" t="s">
        <v>33</v>
      </c>
      <c r="AZ52" s="6" t="s">
        <v>26</v>
      </c>
      <c r="BA52" s="6" t="s">
        <v>21</v>
      </c>
      <c r="BB52" s="6" t="s">
        <v>30</v>
      </c>
      <c r="BC52" s="6" t="s">
        <v>516</v>
      </c>
      <c r="BD52" s="6" t="s">
        <v>252</v>
      </c>
      <c r="BE52" s="6" t="s">
        <v>49</v>
      </c>
      <c r="BF52" s="6" t="s">
        <v>41</v>
      </c>
      <c r="BG52" s="6" t="s">
        <v>251</v>
      </c>
      <c r="BH52" s="6" t="s">
        <v>38</v>
      </c>
      <c r="BI52" s="6" t="s">
        <v>37</v>
      </c>
      <c r="BJ52" s="6" t="s">
        <v>26</v>
      </c>
      <c r="BK52" s="6" t="s">
        <v>26</v>
      </c>
      <c r="BL52" s="6" t="s">
        <v>251</v>
      </c>
      <c r="BM52" s="6" t="s">
        <v>44</v>
      </c>
      <c r="BN52" s="6" t="s">
        <v>516</v>
      </c>
      <c r="BO52" s="6" t="s">
        <v>178</v>
      </c>
      <c r="BP52" s="6" t="s">
        <v>56</v>
      </c>
      <c r="BQ52" s="6" t="s">
        <v>51</v>
      </c>
      <c r="BR52" s="6" t="s">
        <v>44</v>
      </c>
      <c r="BS52" s="6" t="s">
        <v>253</v>
      </c>
      <c r="BT52" s="6" t="s">
        <v>45</v>
      </c>
      <c r="BU52" s="6" t="s">
        <v>44</v>
      </c>
      <c r="BV52" s="6" t="s">
        <v>44</v>
      </c>
      <c r="BW52" s="6" t="s">
        <v>46</v>
      </c>
      <c r="BX52" s="6" t="s">
        <v>53</v>
      </c>
      <c r="BY52" s="6" t="s">
        <v>50</v>
      </c>
      <c r="BZ52" s="6" t="s">
        <v>180</v>
      </c>
      <c r="CA52" s="6" t="s">
        <v>63</v>
      </c>
      <c r="CB52" s="6" t="s">
        <v>64</v>
      </c>
      <c r="CC52" s="6" t="s">
        <v>66</v>
      </c>
      <c r="CD52" s="6" t="s">
        <v>254</v>
      </c>
      <c r="CE52" s="6" t="s">
        <v>56</v>
      </c>
      <c r="CF52" s="6" t="s">
        <v>56</v>
      </c>
      <c r="CG52" s="6" t="s">
        <v>179</v>
      </c>
      <c r="CH52" s="6" t="s">
        <v>179</v>
      </c>
      <c r="CI52" s="6" t="s">
        <v>52</v>
      </c>
      <c r="CJ52" s="6" t="s">
        <v>255</v>
      </c>
      <c r="CK52" s="6" t="s">
        <v>181</v>
      </c>
      <c r="CL52" s="6" t="s">
        <v>62</v>
      </c>
      <c r="CM52" s="6" t="s">
        <v>258</v>
      </c>
      <c r="CN52" s="6" t="s">
        <v>256</v>
      </c>
      <c r="CO52" s="6" t="s">
        <v>256</v>
      </c>
      <c r="CP52" s="6" t="s">
        <v>181</v>
      </c>
      <c r="CQ52" s="6" t="s">
        <v>181</v>
      </c>
      <c r="CR52" s="6" t="s">
        <v>64</v>
      </c>
      <c r="CS52" s="6" t="s">
        <v>64</v>
      </c>
      <c r="CT52" s="6" t="s">
        <v>66</v>
      </c>
      <c r="CU52" s="6" t="s">
        <v>65</v>
      </c>
      <c r="CV52" s="6" t="s">
        <v>256</v>
      </c>
      <c r="CW52" s="6" t="s">
        <v>258</v>
      </c>
      <c r="CX52" s="6" t="s">
        <v>519</v>
      </c>
      <c r="CY52" s="6" t="s">
        <v>73</v>
      </c>
      <c r="CZ52" s="6" t="s">
        <v>520</v>
      </c>
      <c r="DA52" s="6" t="s">
        <v>261</v>
      </c>
      <c r="DB52" s="6" t="s">
        <v>119</v>
      </c>
      <c r="DC52" s="6" t="s">
        <v>521</v>
      </c>
      <c r="DD52" s="6" t="s">
        <v>75</v>
      </c>
      <c r="DE52" s="6" t="s">
        <v>72</v>
      </c>
      <c r="DF52" s="6" t="s">
        <v>187</v>
      </c>
      <c r="DG52" s="6" t="s">
        <v>71</v>
      </c>
      <c r="DH52" s="6" t="s">
        <v>260</v>
      </c>
      <c r="DI52" s="6" t="s">
        <v>108</v>
      </c>
      <c r="DJ52" s="6" t="s">
        <v>82</v>
      </c>
      <c r="DK52" s="6" t="s">
        <v>123</v>
      </c>
      <c r="DL52" s="6" t="s">
        <v>93</v>
      </c>
      <c r="DM52" s="6" t="s">
        <v>122</v>
      </c>
      <c r="DN52" s="6" t="s">
        <v>80</v>
      </c>
      <c r="DO52" s="6" t="s">
        <v>79</v>
      </c>
      <c r="DP52" s="6" t="s">
        <v>78</v>
      </c>
      <c r="DQ52" s="6" t="s">
        <v>262</v>
      </c>
      <c r="DR52" s="6" t="s">
        <v>190</v>
      </c>
      <c r="DS52" s="6" t="s">
        <v>78</v>
      </c>
      <c r="DT52" s="6" t="s">
        <v>83</v>
      </c>
      <c r="DU52" s="6" t="s">
        <v>86</v>
      </c>
      <c r="DV52" s="6" t="s">
        <v>105</v>
      </c>
      <c r="DW52" s="6" t="s">
        <v>102</v>
      </c>
      <c r="DX52" s="6" t="s">
        <v>126</v>
      </c>
      <c r="DY52" s="6" t="s">
        <v>105</v>
      </c>
      <c r="DZ52" s="6" t="s">
        <v>101</v>
      </c>
      <c r="EA52" s="6" t="s">
        <v>85</v>
      </c>
      <c r="EB52" s="6" t="s">
        <v>99</v>
      </c>
      <c r="EC52" s="6" t="s">
        <v>123</v>
      </c>
      <c r="ED52" s="6" t="s">
        <v>112</v>
      </c>
      <c r="EE52" s="6" t="s">
        <v>191</v>
      </c>
      <c r="EF52" s="6" t="s">
        <v>88</v>
      </c>
      <c r="EG52" s="6" t="s">
        <v>96</v>
      </c>
      <c r="EH52" s="6" t="s">
        <v>527</v>
      </c>
      <c r="EI52" s="6" t="s">
        <v>377</v>
      </c>
      <c r="EJ52" s="6" t="s">
        <v>376</v>
      </c>
      <c r="EK52" s="6" t="s">
        <v>376</v>
      </c>
      <c r="EL52" s="6" t="s">
        <v>134</v>
      </c>
      <c r="EM52" s="6" t="s">
        <v>128</v>
      </c>
      <c r="EN52" s="6" t="s">
        <v>104</v>
      </c>
      <c r="EO52" s="6" t="s">
        <v>101</v>
      </c>
      <c r="EP52" s="6" t="s">
        <v>116</v>
      </c>
      <c r="EQ52" s="6" t="s">
        <v>104</v>
      </c>
      <c r="ER52" s="6" t="s">
        <v>376</v>
      </c>
      <c r="ES52" s="6" t="s">
        <v>381</v>
      </c>
      <c r="ET52" s="6" t="s">
        <v>195</v>
      </c>
      <c r="EU52" s="6" t="s">
        <v>503</v>
      </c>
      <c r="EV52" s="6" t="s">
        <v>145</v>
      </c>
      <c r="EW52" s="6" t="s">
        <v>143</v>
      </c>
      <c r="EX52" s="6" t="s">
        <v>499</v>
      </c>
      <c r="EY52" s="6" t="s">
        <v>540</v>
      </c>
      <c r="EZ52" s="6" t="s">
        <v>379</v>
      </c>
      <c r="FA52" s="6" t="s">
        <v>528</v>
      </c>
      <c r="FB52" s="6" t="s">
        <v>133</v>
      </c>
      <c r="FC52" s="6" t="s">
        <v>378</v>
      </c>
    </row>
    <row r="53" spans="1:159" ht="12.5" x14ac:dyDescent="0.25">
      <c r="A53" s="6" t="s">
        <v>708</v>
      </c>
      <c r="B53" s="6" t="s">
        <v>252</v>
      </c>
      <c r="C53" s="6" t="s">
        <v>65</v>
      </c>
      <c r="D53" s="6" t="s">
        <v>252</v>
      </c>
      <c r="E53" s="6" t="s">
        <v>68</v>
      </c>
      <c r="F53" s="6" t="s">
        <v>69</v>
      </c>
      <c r="G53" s="6" t="s">
        <v>20</v>
      </c>
      <c r="H53" s="6" t="s">
        <v>46</v>
      </c>
      <c r="I53" s="6" t="s">
        <v>253</v>
      </c>
      <c r="J53" s="6" t="s">
        <v>179</v>
      </c>
      <c r="K53" s="6" t="s">
        <v>63</v>
      </c>
      <c r="L53" s="6" t="s">
        <v>67</v>
      </c>
      <c r="M53" s="6" t="s">
        <v>189</v>
      </c>
      <c r="N53" s="6" t="s">
        <v>41</v>
      </c>
      <c r="O53" s="6" t="s">
        <v>20</v>
      </c>
      <c r="P53" s="6" t="s">
        <v>255</v>
      </c>
      <c r="Q53" s="6" t="s">
        <v>519</v>
      </c>
      <c r="R53" s="6" t="s">
        <v>50</v>
      </c>
      <c r="S53" s="6" t="s">
        <v>68</v>
      </c>
      <c r="T53" s="6" t="s">
        <v>178</v>
      </c>
      <c r="U53" s="6" t="s">
        <v>69</v>
      </c>
      <c r="V53" s="6" t="s">
        <v>66</v>
      </c>
      <c r="W53" s="6" t="s">
        <v>66</v>
      </c>
      <c r="X53" s="6" t="s">
        <v>63</v>
      </c>
      <c r="Y53" s="6" t="s">
        <v>69</v>
      </c>
      <c r="Z53" s="6" t="s">
        <v>182</v>
      </c>
      <c r="AA53" s="6" t="s">
        <v>69</v>
      </c>
      <c r="AB53" s="6" t="s">
        <v>516</v>
      </c>
      <c r="AC53" s="6" t="s">
        <v>254</v>
      </c>
      <c r="AD53" s="6" t="s">
        <v>66</v>
      </c>
      <c r="AE53" s="6" t="s">
        <v>496</v>
      </c>
      <c r="AF53" s="6" t="s">
        <v>45</v>
      </c>
      <c r="AG53" s="6" t="s">
        <v>187</v>
      </c>
      <c r="AH53" s="6" t="s">
        <v>520</v>
      </c>
      <c r="AI53" s="6" t="s">
        <v>595</v>
      </c>
      <c r="AJ53" s="6" t="s">
        <v>106</v>
      </c>
      <c r="AK53" s="6" t="s">
        <v>104</v>
      </c>
      <c r="AL53" s="6" t="s">
        <v>92</v>
      </c>
      <c r="AM53" s="6" t="s">
        <v>158</v>
      </c>
      <c r="AN53" s="6" t="s">
        <v>101</v>
      </c>
      <c r="AO53" s="6" t="s">
        <v>90</v>
      </c>
      <c r="AP53" s="6" t="s">
        <v>116</v>
      </c>
      <c r="AQ53" s="6" t="s">
        <v>96</v>
      </c>
      <c r="AR53" s="6" t="s">
        <v>80</v>
      </c>
      <c r="AS53" s="6" t="s">
        <v>92</v>
      </c>
      <c r="AT53" s="6" t="s">
        <v>137</v>
      </c>
      <c r="AU53" s="6" t="s">
        <v>380</v>
      </c>
      <c r="AV53" s="6" t="s">
        <v>595</v>
      </c>
      <c r="AW53" s="6" t="s">
        <v>117</v>
      </c>
      <c r="AX53" s="6" t="s">
        <v>95</v>
      </c>
      <c r="AY53" s="6" t="s">
        <v>113</v>
      </c>
      <c r="AZ53" s="6" t="s">
        <v>116</v>
      </c>
      <c r="BA53" s="6" t="s">
        <v>91</v>
      </c>
      <c r="BB53" s="6" t="s">
        <v>93</v>
      </c>
      <c r="BC53" s="6" t="s">
        <v>89</v>
      </c>
      <c r="BD53" s="6" t="s">
        <v>114</v>
      </c>
      <c r="BE53" s="6" t="s">
        <v>90</v>
      </c>
      <c r="BF53" s="6" t="s">
        <v>109</v>
      </c>
      <c r="BG53" s="6" t="s">
        <v>91</v>
      </c>
      <c r="BH53" s="6" t="s">
        <v>110</v>
      </c>
      <c r="BI53" s="6" t="s">
        <v>111</v>
      </c>
      <c r="BJ53" s="6" t="s">
        <v>79</v>
      </c>
      <c r="BK53" s="6" t="s">
        <v>261</v>
      </c>
      <c r="BL53" s="6" t="s">
        <v>82</v>
      </c>
      <c r="BM53" s="6" t="s">
        <v>93</v>
      </c>
      <c r="BN53" s="6" t="s">
        <v>110</v>
      </c>
      <c r="BO53" s="6" t="s">
        <v>110</v>
      </c>
      <c r="BP53" s="6" t="s">
        <v>94</v>
      </c>
      <c r="BQ53" s="6" t="s">
        <v>94</v>
      </c>
      <c r="BR53" s="6" t="s">
        <v>114</v>
      </c>
      <c r="BS53" s="6" t="s">
        <v>114</v>
      </c>
      <c r="BT53" s="6" t="s">
        <v>113</v>
      </c>
      <c r="BU53" s="6" t="s">
        <v>527</v>
      </c>
      <c r="BV53" s="6" t="s">
        <v>111</v>
      </c>
      <c r="BW53" s="6" t="s">
        <v>112</v>
      </c>
      <c r="BX53" s="6" t="s">
        <v>190</v>
      </c>
      <c r="BY53" s="6" t="s">
        <v>98</v>
      </c>
      <c r="BZ53" s="6" t="s">
        <v>124</v>
      </c>
      <c r="CA53" s="6" t="s">
        <v>105</v>
      </c>
      <c r="CB53" s="6" t="s">
        <v>88</v>
      </c>
      <c r="CC53" s="6" t="s">
        <v>85</v>
      </c>
      <c r="CD53" s="6" t="s">
        <v>96</v>
      </c>
      <c r="CE53" s="6" t="s">
        <v>105</v>
      </c>
      <c r="CF53" s="6" t="s">
        <v>104</v>
      </c>
      <c r="CG53" s="6" t="s">
        <v>86</v>
      </c>
      <c r="CH53" s="6" t="s">
        <v>143</v>
      </c>
      <c r="CI53" s="6" t="s">
        <v>96</v>
      </c>
      <c r="CJ53" s="6" t="s">
        <v>87</v>
      </c>
      <c r="CK53" s="6" t="s">
        <v>120</v>
      </c>
      <c r="CL53" s="6" t="s">
        <v>121</v>
      </c>
      <c r="CM53" s="6" t="s">
        <v>92</v>
      </c>
      <c r="CN53" s="6" t="s">
        <v>125</v>
      </c>
      <c r="CO53" s="6" t="s">
        <v>134</v>
      </c>
      <c r="CP53" s="6" t="s">
        <v>596</v>
      </c>
      <c r="CQ53" s="6" t="s">
        <v>377</v>
      </c>
      <c r="CR53" s="6" t="s">
        <v>377</v>
      </c>
      <c r="CS53" s="6" t="s">
        <v>134</v>
      </c>
      <c r="CT53" s="6" t="s">
        <v>522</v>
      </c>
      <c r="CU53" s="6" t="s">
        <v>131</v>
      </c>
      <c r="CV53" s="6" t="s">
        <v>131</v>
      </c>
      <c r="CW53" s="6" t="s">
        <v>106</v>
      </c>
      <c r="CX53" s="6" t="s">
        <v>86</v>
      </c>
      <c r="CY53" s="6" t="s">
        <v>86</v>
      </c>
      <c r="CZ53" s="6" t="s">
        <v>197</v>
      </c>
      <c r="DA53" s="6" t="s">
        <v>161</v>
      </c>
      <c r="DB53" s="6" t="s">
        <v>505</v>
      </c>
      <c r="DC53" s="6" t="s">
        <v>389</v>
      </c>
      <c r="DD53" s="6" t="s">
        <v>206</v>
      </c>
      <c r="DE53" s="6" t="s">
        <v>268</v>
      </c>
      <c r="DF53" s="6" t="s">
        <v>196</v>
      </c>
      <c r="DG53" s="6" t="s">
        <v>163</v>
      </c>
      <c r="DH53" s="6" t="s">
        <v>504</v>
      </c>
      <c r="DI53" s="6" t="s">
        <v>502</v>
      </c>
      <c r="DJ53" s="6" t="s">
        <v>541</v>
      </c>
      <c r="DK53" s="6" t="s">
        <v>524</v>
      </c>
      <c r="DL53" s="6" t="s">
        <v>384</v>
      </c>
      <c r="DM53" s="6" t="s">
        <v>152</v>
      </c>
      <c r="DN53" s="6" t="s">
        <v>386</v>
      </c>
      <c r="DO53" s="6" t="s">
        <v>219</v>
      </c>
      <c r="DP53" s="6" t="s">
        <v>553</v>
      </c>
      <c r="DQ53" s="6" t="s">
        <v>544</v>
      </c>
      <c r="DR53" s="6" t="s">
        <v>528</v>
      </c>
      <c r="DS53" s="6" t="s">
        <v>169</v>
      </c>
      <c r="DT53" s="6" t="s">
        <v>162</v>
      </c>
      <c r="DU53" s="6" t="s">
        <v>530</v>
      </c>
      <c r="DV53" s="6" t="s">
        <v>624</v>
      </c>
      <c r="DW53" s="6" t="s">
        <v>543</v>
      </c>
      <c r="DX53" s="6" t="s">
        <v>154</v>
      </c>
      <c r="DY53" s="6" t="s">
        <v>173</v>
      </c>
      <c r="DZ53" s="6" t="s">
        <v>217</v>
      </c>
      <c r="EA53" s="6" t="s">
        <v>232</v>
      </c>
      <c r="EB53" s="6" t="s">
        <v>284</v>
      </c>
      <c r="EC53" s="6" t="s">
        <v>157</v>
      </c>
      <c r="ED53" s="6" t="s">
        <v>229</v>
      </c>
      <c r="EE53" s="6" t="s">
        <v>525</v>
      </c>
      <c r="EF53" s="6" t="s">
        <v>209</v>
      </c>
      <c r="EG53" s="6" t="s">
        <v>141</v>
      </c>
      <c r="EH53" s="6" t="s">
        <v>216</v>
      </c>
      <c r="EI53" s="6" t="s">
        <v>433</v>
      </c>
      <c r="EJ53" s="6" t="s">
        <v>394</v>
      </c>
      <c r="EK53" s="6" t="s">
        <v>219</v>
      </c>
      <c r="EL53" s="6" t="s">
        <v>278</v>
      </c>
      <c r="EM53" s="6" t="s">
        <v>662</v>
      </c>
      <c r="EN53" s="6" t="s">
        <v>510</v>
      </c>
      <c r="EO53" s="6" t="s">
        <v>391</v>
      </c>
      <c r="EP53" s="6" t="s">
        <v>545</v>
      </c>
      <c r="EQ53" s="6" t="s">
        <v>206</v>
      </c>
      <c r="ER53" s="6" t="s">
        <v>152</v>
      </c>
      <c r="ES53" s="6" t="s">
        <v>219</v>
      </c>
      <c r="ET53" s="6" t="s">
        <v>201</v>
      </c>
      <c r="EU53" s="6" t="s">
        <v>514</v>
      </c>
      <c r="EV53" s="6" t="s">
        <v>394</v>
      </c>
      <c r="EW53" s="6" t="s">
        <v>217</v>
      </c>
      <c r="EX53" s="6" t="s">
        <v>599</v>
      </c>
      <c r="EY53" s="6" t="s">
        <v>314</v>
      </c>
      <c r="EZ53" s="6" t="s">
        <v>214</v>
      </c>
      <c r="FA53" s="6" t="s">
        <v>284</v>
      </c>
      <c r="FB53" s="6" t="s">
        <v>514</v>
      </c>
      <c r="FC53" s="6" t="s">
        <v>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A48"/>
  <sheetViews>
    <sheetView workbookViewId="0"/>
  </sheetViews>
  <sheetFormatPr defaultColWidth="12.6328125" defaultRowHeight="15.75" customHeight="1" x14ac:dyDescent="0.25"/>
  <sheetData>
    <row r="1" spans="1:313" ht="15.75" customHeight="1" x14ac:dyDescent="0.25">
      <c r="A1" s="6" t="s">
        <v>709</v>
      </c>
      <c r="B1" s="6" t="s">
        <v>710</v>
      </c>
      <c r="C1" s="6" t="s">
        <v>711</v>
      </c>
      <c r="D1" s="6" t="s">
        <v>712</v>
      </c>
      <c r="E1" s="6" t="s">
        <v>713</v>
      </c>
      <c r="F1" s="6" t="s">
        <v>714</v>
      </c>
      <c r="G1" s="6" t="s">
        <v>715</v>
      </c>
      <c r="H1" s="6" t="s">
        <v>716</v>
      </c>
      <c r="I1" s="6" t="s">
        <v>717</v>
      </c>
      <c r="J1" s="6" t="s">
        <v>718</v>
      </c>
      <c r="K1" s="6" t="s">
        <v>719</v>
      </c>
      <c r="L1" s="6" t="s">
        <v>720</v>
      </c>
      <c r="M1" s="6" t="s">
        <v>721</v>
      </c>
      <c r="N1" s="6" t="s">
        <v>722</v>
      </c>
      <c r="O1" s="6" t="s">
        <v>723</v>
      </c>
      <c r="P1" s="6" t="s">
        <v>724</v>
      </c>
      <c r="Q1" s="6" t="s">
        <v>725</v>
      </c>
      <c r="R1" s="6" t="s">
        <v>726</v>
      </c>
      <c r="S1" s="6" t="s">
        <v>727</v>
      </c>
      <c r="T1" s="6" t="s">
        <v>728</v>
      </c>
      <c r="U1" s="6" t="s">
        <v>729</v>
      </c>
      <c r="V1" s="6" t="s">
        <v>730</v>
      </c>
      <c r="W1" s="6" t="s">
        <v>731</v>
      </c>
      <c r="X1" s="6" t="s">
        <v>732</v>
      </c>
      <c r="Y1" s="6" t="s">
        <v>733</v>
      </c>
      <c r="Z1" s="6" t="s">
        <v>734</v>
      </c>
      <c r="AA1" s="6" t="s">
        <v>735</v>
      </c>
      <c r="AB1" s="6" t="s">
        <v>736</v>
      </c>
      <c r="AC1" s="6" t="s">
        <v>737</v>
      </c>
      <c r="AD1" s="6" t="s">
        <v>738</v>
      </c>
      <c r="AE1" s="6" t="s">
        <v>739</v>
      </c>
      <c r="AF1" s="6" t="s">
        <v>740</v>
      </c>
      <c r="AG1" s="6" t="s">
        <v>741</v>
      </c>
      <c r="AH1" s="6" t="s">
        <v>742</v>
      </c>
      <c r="AI1" s="6" t="s">
        <v>743</v>
      </c>
      <c r="AJ1" s="6" t="s">
        <v>744</v>
      </c>
      <c r="AK1" s="6" t="s">
        <v>745</v>
      </c>
      <c r="AL1" s="6" t="s">
        <v>746</v>
      </c>
      <c r="AM1" s="6" t="s">
        <v>747</v>
      </c>
      <c r="AN1" s="6" t="s">
        <v>748</v>
      </c>
      <c r="AO1" s="6" t="s">
        <v>749</v>
      </c>
      <c r="AP1" s="6" t="s">
        <v>750</v>
      </c>
      <c r="AQ1" s="6" t="s">
        <v>751</v>
      </c>
      <c r="AR1" s="6" t="s">
        <v>752</v>
      </c>
      <c r="AS1" s="6" t="s">
        <v>753</v>
      </c>
      <c r="AT1" s="6" t="s">
        <v>754</v>
      </c>
      <c r="AU1" s="6" t="s">
        <v>755</v>
      </c>
      <c r="AV1" s="6" t="s">
        <v>756</v>
      </c>
      <c r="AW1" s="6" t="s">
        <v>757</v>
      </c>
      <c r="AX1" s="6" t="s">
        <v>758</v>
      </c>
      <c r="AY1" s="6" t="s">
        <v>759</v>
      </c>
      <c r="AZ1" s="6" t="s">
        <v>760</v>
      </c>
      <c r="BA1" s="6" t="s">
        <v>761</v>
      </c>
      <c r="BB1" s="6" t="s">
        <v>762</v>
      </c>
      <c r="BC1" s="6" t="s">
        <v>763</v>
      </c>
      <c r="BD1" s="6" t="s">
        <v>764</v>
      </c>
      <c r="BE1" s="6" t="s">
        <v>765</v>
      </c>
      <c r="BF1" s="6" t="s">
        <v>766</v>
      </c>
      <c r="BG1" s="6" t="s">
        <v>767</v>
      </c>
      <c r="BH1" s="6" t="s">
        <v>768</v>
      </c>
      <c r="BI1" s="6" t="s">
        <v>769</v>
      </c>
      <c r="BJ1" s="6" t="s">
        <v>770</v>
      </c>
      <c r="BK1" s="6" t="s">
        <v>771</v>
      </c>
      <c r="BL1" s="6" t="s">
        <v>772</v>
      </c>
      <c r="BM1" s="6" t="s">
        <v>773</v>
      </c>
      <c r="BN1" s="6" t="s">
        <v>774</v>
      </c>
      <c r="BO1" s="6" t="s">
        <v>775</v>
      </c>
      <c r="BP1" s="6" t="s">
        <v>776</v>
      </c>
      <c r="BQ1" s="6" t="s">
        <v>777</v>
      </c>
      <c r="BR1" s="6" t="s">
        <v>778</v>
      </c>
      <c r="BS1" s="6" t="s">
        <v>779</v>
      </c>
      <c r="BT1" s="6" t="s">
        <v>780</v>
      </c>
      <c r="BU1" s="6" t="s">
        <v>781</v>
      </c>
      <c r="BV1" s="6" t="s">
        <v>782</v>
      </c>
      <c r="BW1" s="6" t="s">
        <v>783</v>
      </c>
      <c r="BX1" s="6" t="s">
        <v>784</v>
      </c>
      <c r="BY1" s="6" t="s">
        <v>785</v>
      </c>
      <c r="BZ1" s="6" t="s">
        <v>786</v>
      </c>
      <c r="CA1" s="6" t="s">
        <v>787</v>
      </c>
      <c r="CB1" s="6" t="s">
        <v>788</v>
      </c>
      <c r="CC1" s="6" t="s">
        <v>789</v>
      </c>
      <c r="CD1" s="6" t="s">
        <v>790</v>
      </c>
      <c r="CE1" s="6" t="s">
        <v>791</v>
      </c>
      <c r="CF1" s="6" t="s">
        <v>792</v>
      </c>
      <c r="CG1" s="6" t="s">
        <v>793</v>
      </c>
      <c r="CH1" s="6" t="s">
        <v>794</v>
      </c>
      <c r="CI1" s="6" t="s">
        <v>795</v>
      </c>
      <c r="CJ1" s="6" t="s">
        <v>796</v>
      </c>
      <c r="CK1" s="6" t="s">
        <v>797</v>
      </c>
      <c r="CL1" s="6" t="s">
        <v>798</v>
      </c>
      <c r="CM1" s="6" t="s">
        <v>799</v>
      </c>
      <c r="CN1" s="6" t="s">
        <v>800</v>
      </c>
      <c r="CO1" s="6" t="s">
        <v>801</v>
      </c>
      <c r="CP1" s="6" t="s">
        <v>802</v>
      </c>
      <c r="CQ1" s="6" t="s">
        <v>803</v>
      </c>
      <c r="CR1" s="6" t="s">
        <v>804</v>
      </c>
      <c r="CS1" s="6" t="s">
        <v>805</v>
      </c>
      <c r="CT1" s="6" t="s">
        <v>806</v>
      </c>
      <c r="CU1" s="6" t="s">
        <v>807</v>
      </c>
      <c r="CV1" s="6" t="s">
        <v>808</v>
      </c>
      <c r="CW1" s="6" t="s">
        <v>809</v>
      </c>
      <c r="CX1" s="6" t="s">
        <v>810</v>
      </c>
      <c r="CY1" s="6" t="s">
        <v>811</v>
      </c>
      <c r="CZ1" s="6" t="s">
        <v>812</v>
      </c>
      <c r="DA1" s="6" t="s">
        <v>813</v>
      </c>
      <c r="DB1" s="6" t="s">
        <v>814</v>
      </c>
      <c r="DC1" s="6" t="s">
        <v>815</v>
      </c>
      <c r="DD1" s="6" t="s">
        <v>816</v>
      </c>
      <c r="DE1" s="6" t="s">
        <v>817</v>
      </c>
      <c r="DF1" s="6" t="s">
        <v>818</v>
      </c>
      <c r="DG1" s="6" t="s">
        <v>819</v>
      </c>
      <c r="DH1" s="6" t="s">
        <v>820</v>
      </c>
      <c r="DI1" s="6" t="s">
        <v>821</v>
      </c>
      <c r="DJ1" s="6" t="s">
        <v>822</v>
      </c>
      <c r="DK1" s="6" t="s">
        <v>823</v>
      </c>
      <c r="DL1" s="6" t="s">
        <v>824</v>
      </c>
      <c r="DM1" s="6" t="s">
        <v>825</v>
      </c>
      <c r="DN1" s="6" t="s">
        <v>826</v>
      </c>
      <c r="DO1" s="6" t="s">
        <v>827</v>
      </c>
      <c r="DP1" s="6" t="s">
        <v>828</v>
      </c>
      <c r="DQ1" s="6" t="s">
        <v>829</v>
      </c>
      <c r="DR1" s="6" t="s">
        <v>830</v>
      </c>
      <c r="DS1" s="6" t="s">
        <v>831</v>
      </c>
      <c r="DT1" s="6" t="s">
        <v>832</v>
      </c>
      <c r="DU1" s="6" t="s">
        <v>833</v>
      </c>
      <c r="DV1" s="6" t="s">
        <v>834</v>
      </c>
      <c r="DW1" s="6" t="s">
        <v>835</v>
      </c>
      <c r="DX1" s="6" t="s">
        <v>836</v>
      </c>
      <c r="DY1" s="6" t="s">
        <v>837</v>
      </c>
      <c r="DZ1" s="6" t="s">
        <v>838</v>
      </c>
      <c r="EA1" s="6" t="s">
        <v>839</v>
      </c>
      <c r="EB1" s="6" t="s">
        <v>840</v>
      </c>
      <c r="EC1" s="6" t="s">
        <v>841</v>
      </c>
      <c r="ED1" s="6" t="s">
        <v>842</v>
      </c>
      <c r="EE1" s="6" t="s">
        <v>843</v>
      </c>
      <c r="EF1" s="6" t="s">
        <v>844</v>
      </c>
      <c r="EG1" s="6" t="s">
        <v>845</v>
      </c>
      <c r="EH1" s="6" t="s">
        <v>846</v>
      </c>
      <c r="EI1" s="6" t="s">
        <v>847</v>
      </c>
      <c r="EJ1" s="6" t="s">
        <v>848</v>
      </c>
      <c r="EK1" s="6" t="s">
        <v>849</v>
      </c>
      <c r="EL1" s="6" t="s">
        <v>850</v>
      </c>
      <c r="EM1" s="6" t="s">
        <v>851</v>
      </c>
      <c r="EN1" s="6" t="s">
        <v>852</v>
      </c>
      <c r="EO1" s="6" t="s">
        <v>853</v>
      </c>
      <c r="EP1" s="6" t="s">
        <v>854</v>
      </c>
      <c r="EQ1" s="6" t="s">
        <v>855</v>
      </c>
      <c r="ER1" s="6" t="s">
        <v>856</v>
      </c>
      <c r="ES1" s="6" t="s">
        <v>857</v>
      </c>
      <c r="ET1" s="6" t="s">
        <v>858</v>
      </c>
      <c r="EU1" s="6" t="s">
        <v>859</v>
      </c>
      <c r="EV1" s="6" t="s">
        <v>860</v>
      </c>
      <c r="EW1" s="6" t="s">
        <v>861</v>
      </c>
      <c r="EX1" s="6" t="s">
        <v>862</v>
      </c>
      <c r="EY1" s="6" t="s">
        <v>863</v>
      </c>
      <c r="EZ1" s="6" t="s">
        <v>864</v>
      </c>
      <c r="FA1" s="6" t="s">
        <v>865</v>
      </c>
      <c r="FB1" s="6" t="s">
        <v>866</v>
      </c>
      <c r="FC1" s="6" t="s">
        <v>867</v>
      </c>
      <c r="FD1" s="6" t="s">
        <v>868</v>
      </c>
      <c r="FE1" s="6" t="s">
        <v>869</v>
      </c>
      <c r="FF1" s="6" t="s">
        <v>870</v>
      </c>
      <c r="FG1" s="6" t="s">
        <v>871</v>
      </c>
      <c r="FH1" s="6" t="s">
        <v>872</v>
      </c>
      <c r="FI1" s="6" t="s">
        <v>873</v>
      </c>
      <c r="FJ1" s="6" t="s">
        <v>874</v>
      </c>
      <c r="FK1" s="6" t="s">
        <v>875</v>
      </c>
      <c r="FL1" s="6" t="s">
        <v>876</v>
      </c>
      <c r="FM1" s="6" t="s">
        <v>877</v>
      </c>
      <c r="FN1" s="6" t="s">
        <v>878</v>
      </c>
      <c r="FO1" s="6" t="s">
        <v>879</v>
      </c>
      <c r="FP1" s="6" t="s">
        <v>880</v>
      </c>
      <c r="FQ1" s="6" t="s">
        <v>881</v>
      </c>
      <c r="FR1" s="6" t="s">
        <v>882</v>
      </c>
      <c r="FS1" s="6" t="s">
        <v>883</v>
      </c>
      <c r="FT1" s="6" t="s">
        <v>884</v>
      </c>
      <c r="FU1" s="6" t="s">
        <v>885</v>
      </c>
      <c r="FV1" s="6" t="s">
        <v>886</v>
      </c>
      <c r="FW1" s="6" t="s">
        <v>887</v>
      </c>
      <c r="FX1" s="6" t="s">
        <v>888</v>
      </c>
      <c r="FY1" s="6" t="s">
        <v>889</v>
      </c>
      <c r="FZ1" s="6" t="s">
        <v>890</v>
      </c>
      <c r="GA1" s="6" t="s">
        <v>891</v>
      </c>
      <c r="GB1" s="6" t="s">
        <v>892</v>
      </c>
      <c r="GC1" s="6" t="s">
        <v>893</v>
      </c>
      <c r="GD1" s="6" t="s">
        <v>894</v>
      </c>
      <c r="GE1" s="6" t="s">
        <v>895</v>
      </c>
      <c r="GF1" s="6" t="s">
        <v>896</v>
      </c>
      <c r="GG1" s="6" t="s">
        <v>897</v>
      </c>
      <c r="GH1" s="6" t="s">
        <v>898</v>
      </c>
      <c r="GI1" s="6" t="s">
        <v>899</v>
      </c>
      <c r="GJ1" s="6" t="s">
        <v>900</v>
      </c>
      <c r="GK1" s="6" t="s">
        <v>901</v>
      </c>
      <c r="GL1" s="6" t="s">
        <v>902</v>
      </c>
      <c r="GM1" s="6" t="s">
        <v>903</v>
      </c>
      <c r="GN1" s="6" t="s">
        <v>904</v>
      </c>
      <c r="GO1" s="6" t="s">
        <v>905</v>
      </c>
      <c r="GP1" s="6" t="s">
        <v>906</v>
      </c>
      <c r="GQ1" s="6" t="s">
        <v>907</v>
      </c>
      <c r="GR1" s="6" t="s">
        <v>908</v>
      </c>
      <c r="GS1" s="6" t="s">
        <v>909</v>
      </c>
      <c r="GT1" s="6" t="s">
        <v>910</v>
      </c>
      <c r="GU1" s="6" t="s">
        <v>911</v>
      </c>
      <c r="GV1" s="6" t="s">
        <v>912</v>
      </c>
      <c r="GW1" s="6" t="s">
        <v>913</v>
      </c>
      <c r="GX1" s="6" t="s">
        <v>914</v>
      </c>
      <c r="GY1" s="6" t="s">
        <v>915</v>
      </c>
      <c r="GZ1" s="6" t="s">
        <v>916</v>
      </c>
      <c r="HA1" s="6" t="s">
        <v>917</v>
      </c>
      <c r="HB1" s="6" t="s">
        <v>918</v>
      </c>
      <c r="HC1" s="6" t="s">
        <v>919</v>
      </c>
      <c r="HD1" s="6" t="s">
        <v>920</v>
      </c>
      <c r="HE1" s="6" t="s">
        <v>921</v>
      </c>
      <c r="HF1" s="6" t="s">
        <v>922</v>
      </c>
      <c r="HG1" s="6" t="s">
        <v>923</v>
      </c>
      <c r="HH1" s="6" t="s">
        <v>924</v>
      </c>
      <c r="HI1" s="6" t="s">
        <v>925</v>
      </c>
      <c r="HJ1" s="6" t="s">
        <v>926</v>
      </c>
      <c r="HK1" s="6" t="s">
        <v>927</v>
      </c>
      <c r="HL1" s="6" t="s">
        <v>928</v>
      </c>
      <c r="HM1" s="6" t="s">
        <v>929</v>
      </c>
      <c r="HN1" s="6" t="s">
        <v>930</v>
      </c>
      <c r="HO1" s="6" t="s">
        <v>931</v>
      </c>
      <c r="HP1" s="6" t="s">
        <v>932</v>
      </c>
      <c r="HQ1" s="6" t="s">
        <v>933</v>
      </c>
      <c r="HR1" s="6" t="s">
        <v>934</v>
      </c>
      <c r="HS1" s="6" t="s">
        <v>935</v>
      </c>
      <c r="HT1" s="6" t="s">
        <v>936</v>
      </c>
      <c r="HU1" s="6" t="s">
        <v>937</v>
      </c>
      <c r="HV1" s="6" t="s">
        <v>938</v>
      </c>
      <c r="HW1" s="6" t="s">
        <v>939</v>
      </c>
      <c r="HX1" s="6" t="s">
        <v>940</v>
      </c>
      <c r="HY1" s="6" t="s">
        <v>941</v>
      </c>
      <c r="HZ1" s="6" t="s">
        <v>942</v>
      </c>
      <c r="IA1" s="6" t="s">
        <v>943</v>
      </c>
      <c r="IB1" s="6" t="s">
        <v>944</v>
      </c>
      <c r="IC1" s="6" t="s">
        <v>945</v>
      </c>
      <c r="ID1" s="6" t="s">
        <v>946</v>
      </c>
      <c r="IE1" s="6" t="s">
        <v>947</v>
      </c>
      <c r="IF1" s="6" t="s">
        <v>948</v>
      </c>
      <c r="IG1" s="6" t="s">
        <v>949</v>
      </c>
      <c r="IH1" s="6" t="s">
        <v>950</v>
      </c>
      <c r="II1" s="6" t="s">
        <v>951</v>
      </c>
      <c r="IJ1" s="6" t="s">
        <v>952</v>
      </c>
      <c r="IK1" s="6" t="s">
        <v>953</v>
      </c>
      <c r="IL1" s="6" t="s">
        <v>954</v>
      </c>
      <c r="IM1" s="6" t="s">
        <v>955</v>
      </c>
      <c r="IN1" s="6" t="s">
        <v>956</v>
      </c>
      <c r="IO1" s="6" t="s">
        <v>957</v>
      </c>
      <c r="IP1" s="6" t="s">
        <v>958</v>
      </c>
      <c r="IQ1" s="6" t="s">
        <v>959</v>
      </c>
      <c r="IR1" s="6" t="s">
        <v>960</v>
      </c>
      <c r="IS1" s="6" t="s">
        <v>961</v>
      </c>
      <c r="IT1" s="6" t="s">
        <v>962</v>
      </c>
      <c r="IU1" s="6" t="s">
        <v>963</v>
      </c>
      <c r="IV1" s="6" t="s">
        <v>964</v>
      </c>
      <c r="IW1" s="6" t="s">
        <v>965</v>
      </c>
      <c r="IX1" s="6" t="s">
        <v>966</v>
      </c>
      <c r="IY1" s="6" t="s">
        <v>967</v>
      </c>
      <c r="IZ1" s="6" t="s">
        <v>968</v>
      </c>
      <c r="JA1" s="6" t="s">
        <v>969</v>
      </c>
      <c r="JB1" s="6" t="s">
        <v>970</v>
      </c>
      <c r="JC1" s="6" t="s">
        <v>971</v>
      </c>
      <c r="JD1" s="6" t="s">
        <v>972</v>
      </c>
      <c r="JE1" s="6" t="s">
        <v>973</v>
      </c>
      <c r="JF1" s="6" t="s">
        <v>974</v>
      </c>
      <c r="JG1" s="6" t="s">
        <v>975</v>
      </c>
      <c r="JH1" s="6" t="s">
        <v>976</v>
      </c>
      <c r="JI1" s="6" t="s">
        <v>977</v>
      </c>
      <c r="JJ1" s="6" t="s">
        <v>978</v>
      </c>
      <c r="JK1" s="6" t="s">
        <v>979</v>
      </c>
      <c r="JL1" s="6" t="s">
        <v>980</v>
      </c>
      <c r="JM1" s="6" t="s">
        <v>981</v>
      </c>
      <c r="JN1" s="6" t="s">
        <v>982</v>
      </c>
      <c r="JO1" s="6" t="s">
        <v>983</v>
      </c>
      <c r="JP1" s="6" t="s">
        <v>984</v>
      </c>
      <c r="JQ1" s="6" t="s">
        <v>985</v>
      </c>
      <c r="JR1" s="6" t="s">
        <v>986</v>
      </c>
      <c r="JS1" s="6" t="s">
        <v>987</v>
      </c>
      <c r="JT1" s="6" t="s">
        <v>988</v>
      </c>
      <c r="JU1" s="6" t="s">
        <v>989</v>
      </c>
      <c r="JV1" s="6" t="s">
        <v>990</v>
      </c>
      <c r="JW1" s="6" t="s">
        <v>991</v>
      </c>
      <c r="JX1" s="6" t="s">
        <v>992</v>
      </c>
      <c r="JY1" s="6" t="s">
        <v>993</v>
      </c>
      <c r="JZ1" s="6" t="s">
        <v>994</v>
      </c>
      <c r="KA1" s="6" t="s">
        <v>995</v>
      </c>
      <c r="KB1" s="6" t="s">
        <v>996</v>
      </c>
      <c r="KC1" s="6" t="s">
        <v>997</v>
      </c>
      <c r="KD1" s="6" t="s">
        <v>998</v>
      </c>
      <c r="KE1" s="6" t="s">
        <v>999</v>
      </c>
      <c r="KF1" s="6" t="s">
        <v>1000</v>
      </c>
      <c r="KG1" s="6" t="s">
        <v>1001</v>
      </c>
      <c r="KH1" s="6" t="s">
        <v>1002</v>
      </c>
      <c r="KI1" s="6" t="s">
        <v>1003</v>
      </c>
      <c r="KJ1" s="6" t="s">
        <v>1004</v>
      </c>
      <c r="KK1" s="6" t="s">
        <v>1005</v>
      </c>
      <c r="KL1" s="6" t="s">
        <v>1006</v>
      </c>
      <c r="KM1" s="6" t="s">
        <v>1007</v>
      </c>
      <c r="KN1" s="6" t="s">
        <v>1008</v>
      </c>
      <c r="KO1" s="6" t="s">
        <v>1009</v>
      </c>
      <c r="KP1" s="6" t="s">
        <v>1010</v>
      </c>
      <c r="KQ1" s="6" t="s">
        <v>1011</v>
      </c>
      <c r="KR1" s="6" t="s">
        <v>1012</v>
      </c>
      <c r="KS1" s="6" t="s">
        <v>1013</v>
      </c>
      <c r="KT1" s="6" t="s">
        <v>1014</v>
      </c>
      <c r="KU1" s="6" t="s">
        <v>1015</v>
      </c>
      <c r="KV1" s="6" t="s">
        <v>1016</v>
      </c>
      <c r="KW1" s="6" t="s">
        <v>1017</v>
      </c>
      <c r="KX1" s="6" t="s">
        <v>1018</v>
      </c>
      <c r="KY1" s="6" t="s">
        <v>1019</v>
      </c>
      <c r="KZ1" s="6" t="s">
        <v>1020</v>
      </c>
      <c r="LA1" s="6" t="s">
        <v>1021</v>
      </c>
    </row>
    <row r="2" spans="1:313" ht="15.75" customHeight="1" x14ac:dyDescent="0.25">
      <c r="A2" s="6" t="s">
        <v>1022</v>
      </c>
    </row>
    <row r="3" spans="1:313" ht="15.75" customHeight="1" x14ac:dyDescent="0.25">
      <c r="A3" s="6" t="s">
        <v>1023</v>
      </c>
      <c r="B3" s="8">
        <v>1969105</v>
      </c>
      <c r="C3" s="6" t="s">
        <v>1024</v>
      </c>
      <c r="D3" s="8">
        <v>1969105</v>
      </c>
      <c r="E3" s="6" t="s">
        <v>1024</v>
      </c>
      <c r="F3" s="8">
        <v>62027</v>
      </c>
      <c r="G3" s="6" t="s">
        <v>1025</v>
      </c>
      <c r="H3" s="8">
        <v>267865</v>
      </c>
      <c r="I3" s="6" t="s">
        <v>1026</v>
      </c>
      <c r="J3" s="8">
        <v>267865</v>
      </c>
      <c r="K3" s="6" t="s">
        <v>1026</v>
      </c>
      <c r="L3" s="8">
        <v>89336</v>
      </c>
      <c r="M3" s="6" t="s">
        <v>1027</v>
      </c>
      <c r="N3" s="8">
        <v>2796790</v>
      </c>
      <c r="O3" s="6" t="s">
        <v>1028</v>
      </c>
      <c r="P3" s="8">
        <v>2796790</v>
      </c>
      <c r="Q3" s="6" t="s">
        <v>1028</v>
      </c>
      <c r="R3" s="8">
        <v>76872</v>
      </c>
      <c r="S3" s="6" t="s">
        <v>1029</v>
      </c>
      <c r="T3" s="8">
        <v>1189160</v>
      </c>
      <c r="U3" s="6" t="s">
        <v>1030</v>
      </c>
      <c r="V3" s="8">
        <v>1189160</v>
      </c>
      <c r="W3" s="6" t="s">
        <v>1030</v>
      </c>
      <c r="X3" s="8">
        <v>58773</v>
      </c>
      <c r="Y3" s="6" t="s">
        <v>1031</v>
      </c>
      <c r="Z3" s="8">
        <v>13434847</v>
      </c>
      <c r="AA3" s="6" t="s">
        <v>1032</v>
      </c>
      <c r="AB3" s="8">
        <v>13434847</v>
      </c>
      <c r="AC3" s="6" t="s">
        <v>1032</v>
      </c>
      <c r="AD3" s="8">
        <v>96334</v>
      </c>
      <c r="AE3" s="6" t="s">
        <v>1033</v>
      </c>
      <c r="AF3" s="8">
        <v>2325576</v>
      </c>
      <c r="AG3" s="6" t="s">
        <v>1034</v>
      </c>
      <c r="AH3" s="8">
        <v>2325576</v>
      </c>
      <c r="AI3" s="6" t="s">
        <v>1034</v>
      </c>
      <c r="AJ3" s="8">
        <v>92470</v>
      </c>
      <c r="AK3" s="6" t="s">
        <v>1035</v>
      </c>
      <c r="AL3" s="8">
        <v>1420170</v>
      </c>
      <c r="AM3" s="6" t="s">
        <v>1036</v>
      </c>
      <c r="AN3" s="8">
        <v>1420170</v>
      </c>
      <c r="AO3" s="6" t="s">
        <v>1036</v>
      </c>
      <c r="AP3" s="8">
        <v>93760</v>
      </c>
      <c r="AQ3" s="6" t="s">
        <v>1037</v>
      </c>
      <c r="AR3" s="8">
        <v>396209</v>
      </c>
      <c r="AS3" s="6" t="s">
        <v>1038</v>
      </c>
      <c r="AT3" s="8">
        <v>396209</v>
      </c>
      <c r="AU3" s="6" t="s">
        <v>1038</v>
      </c>
      <c r="AV3" s="8">
        <v>82855</v>
      </c>
      <c r="AW3" s="6" t="s">
        <v>1039</v>
      </c>
      <c r="AX3" s="8">
        <v>321556</v>
      </c>
      <c r="AY3" s="6" t="s">
        <v>1040</v>
      </c>
      <c r="AZ3" s="8">
        <v>321556</v>
      </c>
      <c r="BA3" s="6" t="s">
        <v>1040</v>
      </c>
      <c r="BB3" s="8">
        <v>106287</v>
      </c>
      <c r="BC3" s="6" t="s">
        <v>1041</v>
      </c>
      <c r="BD3" s="8">
        <v>8550911</v>
      </c>
      <c r="BE3" s="6" t="s">
        <v>1042</v>
      </c>
      <c r="BF3" s="8">
        <v>8550911</v>
      </c>
      <c r="BG3" s="6" t="s">
        <v>1042</v>
      </c>
      <c r="BH3" s="8">
        <v>71711</v>
      </c>
      <c r="BI3" s="6" t="s">
        <v>1043</v>
      </c>
      <c r="BJ3" s="8">
        <v>4008013</v>
      </c>
      <c r="BK3" s="6" t="s">
        <v>1044</v>
      </c>
      <c r="BL3" s="8">
        <v>4008013</v>
      </c>
      <c r="BM3" s="6" t="s">
        <v>1044</v>
      </c>
      <c r="BN3" s="8">
        <v>74664</v>
      </c>
      <c r="BO3" s="6" t="s">
        <v>1045</v>
      </c>
      <c r="BP3" s="8">
        <v>488991</v>
      </c>
      <c r="BQ3" s="6" t="s">
        <v>1046</v>
      </c>
      <c r="BR3" s="8">
        <v>488991</v>
      </c>
      <c r="BS3" s="6" t="s">
        <v>1046</v>
      </c>
      <c r="BT3" s="8">
        <v>98317</v>
      </c>
      <c r="BU3" s="6" t="s">
        <v>1047</v>
      </c>
      <c r="BV3" s="8">
        <v>693821</v>
      </c>
      <c r="BW3" s="6" t="s">
        <v>1048</v>
      </c>
      <c r="BX3" s="8">
        <v>693821</v>
      </c>
      <c r="BY3" s="6" t="s">
        <v>1048</v>
      </c>
      <c r="BZ3" s="8">
        <v>74636</v>
      </c>
      <c r="CA3" s="6" t="s">
        <v>1049</v>
      </c>
      <c r="CB3" s="8">
        <v>5001904</v>
      </c>
      <c r="CC3" s="6" t="s">
        <v>1050</v>
      </c>
      <c r="CD3" s="8">
        <v>5001904</v>
      </c>
      <c r="CE3" s="6" t="s">
        <v>1050</v>
      </c>
      <c r="CF3" s="8">
        <v>81702</v>
      </c>
      <c r="CG3" s="6" t="s">
        <v>1051</v>
      </c>
      <c r="CH3" s="8">
        <v>2681537</v>
      </c>
      <c r="CI3" s="6" t="s">
        <v>1052</v>
      </c>
      <c r="CJ3" s="8">
        <v>2681537</v>
      </c>
      <c r="CK3" s="6" t="s">
        <v>1052</v>
      </c>
      <c r="CL3" s="8">
        <v>70051</v>
      </c>
      <c r="CM3" s="6" t="s">
        <v>1053</v>
      </c>
      <c r="CN3" s="8">
        <v>1303763</v>
      </c>
      <c r="CO3" s="6" t="s">
        <v>1054</v>
      </c>
      <c r="CP3" s="8">
        <v>1303763</v>
      </c>
      <c r="CQ3" s="6" t="s">
        <v>1054</v>
      </c>
      <c r="CR3" s="8">
        <v>73147</v>
      </c>
      <c r="CS3" s="6" t="s">
        <v>1055</v>
      </c>
      <c r="CT3" s="8">
        <v>1160715</v>
      </c>
      <c r="CU3" s="6" t="s">
        <v>1056</v>
      </c>
      <c r="CV3" s="8">
        <v>1160715</v>
      </c>
      <c r="CW3" s="6" t="s">
        <v>1056</v>
      </c>
      <c r="CX3" s="8">
        <v>72639</v>
      </c>
      <c r="CY3" s="6" t="s">
        <v>1057</v>
      </c>
      <c r="CZ3" s="8">
        <v>1791991</v>
      </c>
      <c r="DA3" s="6" t="s">
        <v>1058</v>
      </c>
      <c r="DB3" s="8">
        <v>1791991</v>
      </c>
      <c r="DC3" s="6" t="s">
        <v>1058</v>
      </c>
      <c r="DD3" s="8">
        <v>62417</v>
      </c>
      <c r="DE3" s="6" t="s">
        <v>1059</v>
      </c>
      <c r="DF3" s="8">
        <v>1783168</v>
      </c>
      <c r="DG3" s="6" t="s">
        <v>1060</v>
      </c>
      <c r="DH3" s="8">
        <v>1783168</v>
      </c>
      <c r="DI3" s="6" t="s">
        <v>1060</v>
      </c>
      <c r="DJ3" s="8">
        <v>60023</v>
      </c>
      <c r="DK3" s="6" t="s">
        <v>1061</v>
      </c>
      <c r="DL3" s="8">
        <v>589085</v>
      </c>
      <c r="DM3" s="6" t="s">
        <v>1062</v>
      </c>
      <c r="DN3" s="8">
        <v>589085</v>
      </c>
      <c r="DO3" s="6" t="s">
        <v>1062</v>
      </c>
      <c r="DP3" s="8">
        <v>71773</v>
      </c>
      <c r="DQ3" s="6" t="s">
        <v>1063</v>
      </c>
      <c r="DR3" s="8">
        <v>2339510</v>
      </c>
      <c r="DS3" s="6" t="s">
        <v>1064</v>
      </c>
      <c r="DT3" s="8">
        <v>2339510</v>
      </c>
      <c r="DU3" s="6" t="s">
        <v>1064</v>
      </c>
      <c r="DV3" s="8">
        <v>101652</v>
      </c>
      <c r="DW3" s="6" t="s">
        <v>1065</v>
      </c>
      <c r="DX3" s="8">
        <v>2762070</v>
      </c>
      <c r="DY3" s="6" t="s">
        <v>1066</v>
      </c>
      <c r="DZ3" s="8">
        <v>2762070</v>
      </c>
      <c r="EA3" s="6" t="s">
        <v>1066</v>
      </c>
      <c r="EB3" s="8">
        <v>101341</v>
      </c>
      <c r="EC3" s="6" t="s">
        <v>1067</v>
      </c>
      <c r="ED3" s="8">
        <v>4040168</v>
      </c>
      <c r="EE3" s="6" t="s">
        <v>1068</v>
      </c>
      <c r="EF3" s="8">
        <v>4040168</v>
      </c>
      <c r="EG3" s="6" t="s">
        <v>1068</v>
      </c>
      <c r="EH3" s="8">
        <v>71149</v>
      </c>
      <c r="EI3" s="6" t="s">
        <v>1069</v>
      </c>
      <c r="EJ3" s="8">
        <v>2282967</v>
      </c>
      <c r="EK3" s="6" t="s">
        <v>1070</v>
      </c>
      <c r="EL3" s="8">
        <v>2282967</v>
      </c>
      <c r="EM3" s="6" t="s">
        <v>1070</v>
      </c>
      <c r="EN3" s="8">
        <v>87556</v>
      </c>
      <c r="EO3" s="6" t="s">
        <v>1071</v>
      </c>
      <c r="EP3" s="8">
        <v>1131760</v>
      </c>
      <c r="EQ3" s="6" t="s">
        <v>1072</v>
      </c>
      <c r="ER3" s="8">
        <v>1131760</v>
      </c>
      <c r="ES3" s="6" t="s">
        <v>1072</v>
      </c>
      <c r="ET3" s="8">
        <v>54915</v>
      </c>
      <c r="EU3" s="6" t="s">
        <v>1073</v>
      </c>
      <c r="EV3" s="8">
        <v>2484834</v>
      </c>
      <c r="EW3" s="6" t="s">
        <v>1074</v>
      </c>
      <c r="EX3" s="8">
        <v>2484834</v>
      </c>
      <c r="EY3" s="6" t="s">
        <v>1074</v>
      </c>
      <c r="EZ3" s="8">
        <v>68920</v>
      </c>
      <c r="FA3" s="6" t="s">
        <v>1075</v>
      </c>
      <c r="FB3" s="8">
        <v>452683</v>
      </c>
      <c r="FC3" s="6" t="s">
        <v>1076</v>
      </c>
      <c r="FD3" s="8">
        <v>452683</v>
      </c>
      <c r="FE3" s="6" t="s">
        <v>1076</v>
      </c>
      <c r="FF3" s="8">
        <v>69922</v>
      </c>
      <c r="FG3" s="6" t="s">
        <v>1077</v>
      </c>
      <c r="FH3" s="8">
        <v>786885</v>
      </c>
      <c r="FI3" s="6" t="s">
        <v>1078</v>
      </c>
      <c r="FJ3" s="8">
        <v>786885</v>
      </c>
      <c r="FK3" s="6" t="s">
        <v>1078</v>
      </c>
      <c r="FL3" s="8">
        <v>74985</v>
      </c>
      <c r="FM3" s="6" t="s">
        <v>1079</v>
      </c>
      <c r="FN3" s="8">
        <v>1183393</v>
      </c>
      <c r="FO3" s="6" t="s">
        <v>1080</v>
      </c>
      <c r="FP3" s="8">
        <v>1183393</v>
      </c>
      <c r="FQ3" s="6" t="s">
        <v>1080</v>
      </c>
      <c r="FR3" s="8">
        <v>75561</v>
      </c>
      <c r="FS3" s="6" t="s">
        <v>1081</v>
      </c>
      <c r="FT3" s="8">
        <v>551186</v>
      </c>
      <c r="FU3" s="6" t="s">
        <v>1082</v>
      </c>
      <c r="FV3" s="8">
        <v>551186</v>
      </c>
      <c r="FW3" s="6" t="s">
        <v>1082</v>
      </c>
      <c r="FX3" s="8">
        <v>95628</v>
      </c>
      <c r="FY3" s="6" t="s">
        <v>1083</v>
      </c>
      <c r="FZ3" s="8">
        <v>3478355</v>
      </c>
      <c r="GA3" s="6" t="s">
        <v>1084</v>
      </c>
      <c r="GB3" s="8">
        <v>3478355</v>
      </c>
      <c r="GC3" s="6" t="s">
        <v>1084</v>
      </c>
      <c r="GD3" s="8">
        <v>101050</v>
      </c>
      <c r="GE3" s="6" t="s">
        <v>1085</v>
      </c>
      <c r="GF3" s="8">
        <v>825021</v>
      </c>
      <c r="GG3" s="6" t="s">
        <v>1086</v>
      </c>
      <c r="GH3" s="8">
        <v>825021</v>
      </c>
      <c r="GI3" s="6" t="s">
        <v>1086</v>
      </c>
      <c r="GJ3" s="8">
        <v>62125</v>
      </c>
      <c r="GK3" s="6" t="s">
        <v>1087</v>
      </c>
      <c r="GL3" s="8">
        <v>7668956</v>
      </c>
      <c r="GM3" s="6" t="s">
        <v>1088</v>
      </c>
      <c r="GN3" s="8">
        <v>7668956</v>
      </c>
      <c r="GO3" s="6" t="s">
        <v>1088</v>
      </c>
      <c r="GP3" s="8">
        <v>84578</v>
      </c>
      <c r="GQ3" s="6" t="s">
        <v>1089</v>
      </c>
      <c r="GR3" s="8">
        <v>4186924</v>
      </c>
      <c r="GS3" s="6" t="s">
        <v>1090</v>
      </c>
      <c r="GT3" s="8">
        <v>4186924</v>
      </c>
      <c r="GU3" s="6" t="s">
        <v>1090</v>
      </c>
      <c r="GV3" s="8">
        <v>69904</v>
      </c>
      <c r="GW3" s="6" t="s">
        <v>1091</v>
      </c>
      <c r="GX3" s="8">
        <v>325079</v>
      </c>
      <c r="GY3" s="6" t="s">
        <v>1092</v>
      </c>
      <c r="GZ3" s="8">
        <v>325079</v>
      </c>
      <c r="HA3" s="6" t="s">
        <v>1092</v>
      </c>
      <c r="HB3" s="8">
        <v>75949</v>
      </c>
      <c r="HC3" s="6" t="s">
        <v>1093</v>
      </c>
      <c r="HD3" s="8">
        <v>4829571</v>
      </c>
      <c r="HE3" s="6" t="s">
        <v>1094</v>
      </c>
      <c r="HF3" s="8">
        <v>4829571</v>
      </c>
      <c r="HG3" s="6" t="s">
        <v>1094</v>
      </c>
      <c r="HH3" s="8">
        <v>69680</v>
      </c>
      <c r="HI3" s="6" t="s">
        <v>1095</v>
      </c>
      <c r="HJ3" s="8">
        <v>1542780</v>
      </c>
      <c r="HK3" s="6" t="s">
        <v>1096</v>
      </c>
      <c r="HL3" s="8">
        <v>1542780</v>
      </c>
      <c r="HM3" s="6" t="s">
        <v>1096</v>
      </c>
      <c r="HN3" s="8">
        <v>63603</v>
      </c>
      <c r="HO3" s="6" t="s">
        <v>1097</v>
      </c>
      <c r="HP3" s="8">
        <v>1701548</v>
      </c>
      <c r="HQ3" s="6" t="s">
        <v>1098</v>
      </c>
      <c r="HR3" s="8">
        <v>1701548</v>
      </c>
      <c r="HS3" s="6" t="s">
        <v>1098</v>
      </c>
      <c r="HT3" s="8">
        <v>80426</v>
      </c>
      <c r="HU3" s="6" t="s">
        <v>1099</v>
      </c>
      <c r="HV3" s="8">
        <v>5235339</v>
      </c>
      <c r="HW3" s="6" t="s">
        <v>1100</v>
      </c>
      <c r="HX3" s="8">
        <v>5235339</v>
      </c>
      <c r="HY3" s="6" t="s">
        <v>1100</v>
      </c>
      <c r="HZ3" s="8">
        <v>76081</v>
      </c>
      <c r="IA3" s="6" t="s">
        <v>1101</v>
      </c>
      <c r="IB3" s="8">
        <v>436902</v>
      </c>
      <c r="IC3" s="6" t="s">
        <v>1102</v>
      </c>
      <c r="ID3" s="8">
        <v>436902</v>
      </c>
      <c r="IE3" s="6" t="s">
        <v>1102</v>
      </c>
      <c r="IF3" s="8">
        <v>86372</v>
      </c>
      <c r="IG3" s="6" t="s">
        <v>1103</v>
      </c>
      <c r="IH3" s="8">
        <v>2070390</v>
      </c>
      <c r="II3" s="6" t="s">
        <v>1104</v>
      </c>
      <c r="IJ3" s="8">
        <v>2070390</v>
      </c>
      <c r="IK3" s="6" t="s">
        <v>1104</v>
      </c>
      <c r="IL3" s="8">
        <v>66818</v>
      </c>
      <c r="IM3" s="6" t="s">
        <v>1105</v>
      </c>
      <c r="IN3" s="8">
        <v>358552</v>
      </c>
      <c r="IO3" s="6" t="s">
        <v>1106</v>
      </c>
      <c r="IP3" s="8">
        <v>358552</v>
      </c>
      <c r="IQ3" s="6" t="s">
        <v>1106</v>
      </c>
      <c r="IR3" s="8">
        <v>72421</v>
      </c>
      <c r="IS3" s="6" t="s">
        <v>1107</v>
      </c>
      <c r="IT3" s="8">
        <v>2768743</v>
      </c>
      <c r="IU3" s="6" t="s">
        <v>1108</v>
      </c>
      <c r="IV3" s="8">
        <v>2768743</v>
      </c>
      <c r="IW3" s="6" t="s">
        <v>1108</v>
      </c>
      <c r="IX3" s="8">
        <v>67097</v>
      </c>
      <c r="IY3" s="6" t="s">
        <v>1109</v>
      </c>
      <c r="IZ3" s="8">
        <v>10747240</v>
      </c>
      <c r="JA3" s="6" t="s">
        <v>1110</v>
      </c>
      <c r="JB3" s="8">
        <v>10747240</v>
      </c>
      <c r="JC3" s="6" t="s">
        <v>1110</v>
      </c>
      <c r="JD3" s="8">
        <v>76292</v>
      </c>
      <c r="JE3" s="6" t="s">
        <v>1111</v>
      </c>
      <c r="JF3" s="8">
        <v>1094896</v>
      </c>
      <c r="JG3" s="6" t="s">
        <v>1112</v>
      </c>
      <c r="JH3" s="8">
        <v>1094896</v>
      </c>
      <c r="JI3" s="6" t="s">
        <v>1112</v>
      </c>
      <c r="JJ3" s="8">
        <v>91750</v>
      </c>
      <c r="JK3" s="6" t="s">
        <v>1113</v>
      </c>
      <c r="JL3" s="8">
        <v>269466</v>
      </c>
      <c r="JM3" s="6" t="s">
        <v>1114</v>
      </c>
      <c r="JN3" s="8">
        <v>269466</v>
      </c>
      <c r="JO3" s="6" t="s">
        <v>1114</v>
      </c>
      <c r="JP3" s="8">
        <v>78024</v>
      </c>
      <c r="JQ3" s="6" t="s">
        <v>1115</v>
      </c>
      <c r="JR3" s="8">
        <v>3326260</v>
      </c>
      <c r="JS3" s="6" t="s">
        <v>1116</v>
      </c>
      <c r="JT3" s="8">
        <v>3326260</v>
      </c>
      <c r="JU3" s="6" t="s">
        <v>1116</v>
      </c>
      <c r="JV3" s="8">
        <v>90974</v>
      </c>
      <c r="JW3" s="6" t="s">
        <v>1117</v>
      </c>
      <c r="JX3" s="8">
        <v>3020558</v>
      </c>
      <c r="JY3" s="6" t="s">
        <v>1118</v>
      </c>
      <c r="JZ3" s="8">
        <v>3020558</v>
      </c>
      <c r="KA3" s="6" t="s">
        <v>1118</v>
      </c>
      <c r="KB3" s="8">
        <v>94952</v>
      </c>
      <c r="KC3" s="6" t="s">
        <v>1119</v>
      </c>
      <c r="KD3" s="8">
        <v>721448</v>
      </c>
      <c r="KE3" s="6" t="s">
        <v>1120</v>
      </c>
      <c r="KF3" s="8">
        <v>721448</v>
      </c>
      <c r="KG3" s="6" t="s">
        <v>1120</v>
      </c>
      <c r="KH3" s="8">
        <v>57917</v>
      </c>
      <c r="KI3" s="6" t="s">
        <v>1121</v>
      </c>
      <c r="KJ3" s="8">
        <v>2446028</v>
      </c>
      <c r="KK3" s="6" t="s">
        <v>1122</v>
      </c>
      <c r="KL3" s="8">
        <v>2446028</v>
      </c>
      <c r="KM3" s="6" t="s">
        <v>1122</v>
      </c>
      <c r="KN3" s="8">
        <v>75670</v>
      </c>
      <c r="KO3" s="6" t="s">
        <v>1123</v>
      </c>
      <c r="KP3" s="8">
        <v>238176</v>
      </c>
      <c r="KQ3" s="6" t="s">
        <v>1124</v>
      </c>
      <c r="KR3" s="8">
        <v>238176</v>
      </c>
      <c r="KS3" s="6" t="s">
        <v>1124</v>
      </c>
      <c r="KT3" s="8">
        <v>74815</v>
      </c>
      <c r="KU3" s="6" t="s">
        <v>1125</v>
      </c>
      <c r="KV3" s="8">
        <v>1239243</v>
      </c>
      <c r="KW3" s="6" t="s">
        <v>1126</v>
      </c>
      <c r="KX3" s="8">
        <v>1239243</v>
      </c>
      <c r="KY3" s="6" t="s">
        <v>1126</v>
      </c>
      <c r="KZ3" s="8">
        <v>25096</v>
      </c>
      <c r="LA3" s="6" t="s">
        <v>1127</v>
      </c>
    </row>
    <row r="4" spans="1:313" ht="15.75" customHeight="1" x14ac:dyDescent="0.25">
      <c r="A4" s="6" t="s">
        <v>1128</v>
      </c>
    </row>
    <row r="5" spans="1:313" ht="15.75" customHeight="1" x14ac:dyDescent="0.25">
      <c r="A5" s="6" t="s">
        <v>1129</v>
      </c>
      <c r="B5" s="8">
        <v>1327559</v>
      </c>
      <c r="C5" s="6" t="s">
        <v>1130</v>
      </c>
      <c r="D5" s="9">
        <v>0.67400000000000004</v>
      </c>
      <c r="E5" s="6" t="s">
        <v>1131</v>
      </c>
      <c r="F5" s="8">
        <v>71604</v>
      </c>
      <c r="G5" s="6" t="s">
        <v>1132</v>
      </c>
      <c r="H5" s="8">
        <v>185313</v>
      </c>
      <c r="I5" s="6" t="s">
        <v>1133</v>
      </c>
      <c r="J5" s="9">
        <v>0.69199999999999995</v>
      </c>
      <c r="K5" s="6" t="s">
        <v>1134</v>
      </c>
      <c r="L5" s="8">
        <v>96587</v>
      </c>
      <c r="M5" s="6" t="s">
        <v>1135</v>
      </c>
      <c r="N5" s="8">
        <v>1978194</v>
      </c>
      <c r="O5" s="6" t="s">
        <v>1136</v>
      </c>
      <c r="P5" s="9">
        <v>0.70699999999999996</v>
      </c>
      <c r="Q5" s="6" t="s">
        <v>1131</v>
      </c>
      <c r="R5" s="8">
        <v>80708</v>
      </c>
      <c r="S5" s="6" t="s">
        <v>1067</v>
      </c>
      <c r="T5" s="8">
        <v>883409</v>
      </c>
      <c r="U5" s="6" t="s">
        <v>1137</v>
      </c>
      <c r="V5" s="9">
        <v>0.74299999999999999</v>
      </c>
      <c r="W5" s="6" t="s">
        <v>1131</v>
      </c>
      <c r="X5" s="8">
        <v>63298</v>
      </c>
      <c r="Y5" s="6" t="s">
        <v>1138</v>
      </c>
      <c r="Z5" s="8">
        <v>6951814</v>
      </c>
      <c r="AA5" s="6" t="s">
        <v>1139</v>
      </c>
      <c r="AB5" s="9">
        <v>0.51700000000000002</v>
      </c>
      <c r="AC5" s="6" t="s">
        <v>1140</v>
      </c>
      <c r="AD5" s="8">
        <v>104027</v>
      </c>
      <c r="AE5" s="6" t="s">
        <v>1141</v>
      </c>
      <c r="AF5" s="8">
        <v>1830962</v>
      </c>
      <c r="AG5" s="6" t="s">
        <v>1142</v>
      </c>
      <c r="AH5" s="9">
        <v>0.78700000000000003</v>
      </c>
      <c r="AI5" s="6" t="s">
        <v>1131</v>
      </c>
      <c r="AJ5" s="8">
        <v>96764</v>
      </c>
      <c r="AK5" s="6" t="s">
        <v>1143</v>
      </c>
      <c r="AL5" s="8">
        <v>1029323</v>
      </c>
      <c r="AM5" s="6" t="s">
        <v>1144</v>
      </c>
      <c r="AN5" s="9">
        <v>0.72499999999999998</v>
      </c>
      <c r="AO5" s="6" t="s">
        <v>1131</v>
      </c>
      <c r="AP5" s="8">
        <v>103032</v>
      </c>
      <c r="AQ5" s="6" t="s">
        <v>1145</v>
      </c>
      <c r="AR5" s="8">
        <v>265023</v>
      </c>
      <c r="AS5" s="6" t="s">
        <v>1146</v>
      </c>
      <c r="AT5" s="9">
        <v>0.66900000000000004</v>
      </c>
      <c r="AU5" s="6" t="s">
        <v>1147</v>
      </c>
      <c r="AV5" s="8">
        <v>89816</v>
      </c>
      <c r="AW5" s="6" t="s">
        <v>1148</v>
      </c>
      <c r="AX5" s="8">
        <v>141114</v>
      </c>
      <c r="AY5" s="6" t="s">
        <v>1149</v>
      </c>
      <c r="AZ5" s="9">
        <v>0.439</v>
      </c>
      <c r="BA5" s="6" t="s">
        <v>1147</v>
      </c>
      <c r="BB5" s="8">
        <v>166774</v>
      </c>
      <c r="BC5" s="6" t="s">
        <v>1150</v>
      </c>
      <c r="BD5" s="8">
        <v>5638759</v>
      </c>
      <c r="BE5" s="6" t="s">
        <v>1151</v>
      </c>
      <c r="BF5" s="9">
        <v>0.65900000000000003</v>
      </c>
      <c r="BG5" s="6" t="s">
        <v>1140</v>
      </c>
      <c r="BH5" s="8">
        <v>76644</v>
      </c>
      <c r="BI5" s="6" t="s">
        <v>1051</v>
      </c>
      <c r="BJ5" s="8">
        <v>2250803</v>
      </c>
      <c r="BK5" s="6" t="s">
        <v>1152</v>
      </c>
      <c r="BL5" s="9">
        <v>0.56200000000000006</v>
      </c>
      <c r="BM5" s="6" t="s">
        <v>1140</v>
      </c>
      <c r="BN5" s="8">
        <v>85384</v>
      </c>
      <c r="BO5" s="6" t="s">
        <v>1153</v>
      </c>
      <c r="BP5" s="8">
        <v>142968</v>
      </c>
      <c r="BQ5" s="6" t="s">
        <v>1154</v>
      </c>
      <c r="BR5" s="9">
        <v>0.29199999999999998</v>
      </c>
      <c r="BS5" s="6" t="s">
        <v>1155</v>
      </c>
      <c r="BT5" s="8">
        <v>96912</v>
      </c>
      <c r="BU5" s="6" t="s">
        <v>1156</v>
      </c>
      <c r="BV5" s="8">
        <v>603433</v>
      </c>
      <c r="BW5" s="6" t="s">
        <v>1157</v>
      </c>
      <c r="BX5" s="9">
        <v>0.87</v>
      </c>
      <c r="BY5" s="6" t="s">
        <v>1155</v>
      </c>
      <c r="BZ5" s="8">
        <v>76208</v>
      </c>
      <c r="CA5" s="6" t="s">
        <v>1158</v>
      </c>
      <c r="CB5" s="8">
        <v>3426686</v>
      </c>
      <c r="CC5" s="6" t="s">
        <v>1159</v>
      </c>
      <c r="CD5" s="9">
        <v>0.68500000000000005</v>
      </c>
      <c r="CE5" s="6" t="s">
        <v>1140</v>
      </c>
      <c r="CF5" s="8">
        <v>88732</v>
      </c>
      <c r="CG5" s="6" t="s">
        <v>1160</v>
      </c>
      <c r="CH5" s="8">
        <v>2190974</v>
      </c>
      <c r="CI5" s="6" t="s">
        <v>1161</v>
      </c>
      <c r="CJ5" s="9">
        <v>0.81699999999999995</v>
      </c>
      <c r="CK5" s="6" t="s">
        <v>1140</v>
      </c>
      <c r="CL5" s="8">
        <v>73680</v>
      </c>
      <c r="CM5" s="6" t="s">
        <v>1162</v>
      </c>
      <c r="CN5" s="8">
        <v>1162862</v>
      </c>
      <c r="CO5" s="6" t="s">
        <v>1163</v>
      </c>
      <c r="CP5" s="9">
        <v>0.89200000000000002</v>
      </c>
      <c r="CQ5" s="6" t="s">
        <v>1140</v>
      </c>
      <c r="CR5" s="8">
        <v>75007</v>
      </c>
      <c r="CS5" s="6" t="s">
        <v>1164</v>
      </c>
      <c r="CT5" s="8">
        <v>953720</v>
      </c>
      <c r="CU5" s="6" t="s">
        <v>1165</v>
      </c>
      <c r="CV5" s="9">
        <v>0.82199999999999995</v>
      </c>
      <c r="CW5" s="6" t="s">
        <v>1131</v>
      </c>
      <c r="CX5" s="8">
        <v>75516</v>
      </c>
      <c r="CY5" s="6" t="s">
        <v>1065</v>
      </c>
      <c r="CZ5" s="8">
        <v>1541731</v>
      </c>
      <c r="DA5" s="6" t="s">
        <v>1166</v>
      </c>
      <c r="DB5" s="9">
        <v>0.86</v>
      </c>
      <c r="DC5" s="6" t="s">
        <v>1140</v>
      </c>
      <c r="DD5" s="8">
        <v>64547</v>
      </c>
      <c r="DE5" s="6" t="s">
        <v>1167</v>
      </c>
      <c r="DF5" s="8">
        <v>1094933</v>
      </c>
      <c r="DG5" s="6" t="s">
        <v>1168</v>
      </c>
      <c r="DH5" s="9">
        <v>0.61399999999999999</v>
      </c>
      <c r="DI5" s="6" t="s">
        <v>1131</v>
      </c>
      <c r="DJ5" s="8">
        <v>72467</v>
      </c>
      <c r="DK5" s="6" t="s">
        <v>1169</v>
      </c>
      <c r="DL5" s="8">
        <v>550240</v>
      </c>
      <c r="DM5" s="6" t="s">
        <v>1170</v>
      </c>
      <c r="DN5" s="9">
        <v>0.93400000000000005</v>
      </c>
      <c r="DO5" s="6" t="s">
        <v>1131</v>
      </c>
      <c r="DP5" s="8">
        <v>72272</v>
      </c>
      <c r="DQ5" s="6" t="s">
        <v>1171</v>
      </c>
      <c r="DR5" s="8">
        <v>1271000</v>
      </c>
      <c r="DS5" s="6" t="s">
        <v>1172</v>
      </c>
      <c r="DT5" s="9">
        <v>0.54300000000000004</v>
      </c>
      <c r="DU5" s="6" t="s">
        <v>1131</v>
      </c>
      <c r="DV5" s="8">
        <v>113334</v>
      </c>
      <c r="DW5" s="6" t="s">
        <v>1173</v>
      </c>
      <c r="DX5" s="8">
        <v>2092811</v>
      </c>
      <c r="DY5" s="6" t="s">
        <v>1174</v>
      </c>
      <c r="DZ5" s="9">
        <v>0.75800000000000001</v>
      </c>
      <c r="EA5" s="6" t="s">
        <v>1131</v>
      </c>
      <c r="EB5" s="8">
        <v>108161</v>
      </c>
      <c r="EC5" s="6" t="s">
        <v>1175</v>
      </c>
      <c r="ED5" s="8">
        <v>3151917</v>
      </c>
      <c r="EE5" s="6" t="s">
        <v>1176</v>
      </c>
      <c r="EF5" s="9">
        <v>0.78</v>
      </c>
      <c r="EG5" s="6" t="s">
        <v>1140</v>
      </c>
      <c r="EH5" s="8">
        <v>75833</v>
      </c>
      <c r="EI5" s="6" t="s">
        <v>1177</v>
      </c>
      <c r="EJ5" s="8">
        <v>1918657</v>
      </c>
      <c r="EK5" s="6" t="s">
        <v>1178</v>
      </c>
      <c r="EL5" s="9">
        <v>0.84</v>
      </c>
      <c r="EM5" s="6" t="s">
        <v>1140</v>
      </c>
      <c r="EN5" s="8">
        <v>90751</v>
      </c>
      <c r="EO5" s="6" t="s">
        <v>1179</v>
      </c>
      <c r="EP5" s="8">
        <v>662647</v>
      </c>
      <c r="EQ5" s="6" t="s">
        <v>1180</v>
      </c>
      <c r="ER5" s="9">
        <v>0.58599999999999997</v>
      </c>
      <c r="ES5" s="6" t="s">
        <v>1131</v>
      </c>
      <c r="ET5" s="8">
        <v>68018</v>
      </c>
      <c r="EU5" s="6" t="s">
        <v>1181</v>
      </c>
      <c r="EV5" s="8">
        <v>2007972</v>
      </c>
      <c r="EW5" s="6" t="s">
        <v>1182</v>
      </c>
      <c r="EX5" s="9">
        <v>0.80800000000000005</v>
      </c>
      <c r="EY5" s="6" t="s">
        <v>1140</v>
      </c>
      <c r="EZ5" s="8">
        <v>72475</v>
      </c>
      <c r="FA5" s="6" t="s">
        <v>1183</v>
      </c>
      <c r="FB5" s="8">
        <v>405788</v>
      </c>
      <c r="FC5" s="6" t="s">
        <v>1184</v>
      </c>
      <c r="FD5" s="9">
        <v>0.89600000000000002</v>
      </c>
      <c r="FE5" s="6" t="s">
        <v>1131</v>
      </c>
      <c r="FF5" s="8">
        <v>71397</v>
      </c>
      <c r="FG5" s="6" t="s">
        <v>1185</v>
      </c>
      <c r="FH5" s="8">
        <v>667505</v>
      </c>
      <c r="FI5" s="6" t="s">
        <v>1186</v>
      </c>
      <c r="FJ5" s="9">
        <v>0.84799999999999998</v>
      </c>
      <c r="FK5" s="6" t="s">
        <v>1131</v>
      </c>
      <c r="FL5" s="8">
        <v>77418</v>
      </c>
      <c r="FM5" s="6" t="s">
        <v>1187</v>
      </c>
      <c r="FN5" s="8">
        <v>722009</v>
      </c>
      <c r="FO5" s="6" t="s">
        <v>1188</v>
      </c>
      <c r="FP5" s="9">
        <v>0.61</v>
      </c>
      <c r="FQ5" s="6" t="s">
        <v>1155</v>
      </c>
      <c r="FR5" s="8">
        <v>81785</v>
      </c>
      <c r="FS5" s="6" t="s">
        <v>1189</v>
      </c>
      <c r="FT5" s="8">
        <v>504773</v>
      </c>
      <c r="FU5" s="6" t="s">
        <v>1190</v>
      </c>
      <c r="FV5" s="9">
        <v>0.91600000000000004</v>
      </c>
      <c r="FW5" s="6" t="s">
        <v>1155</v>
      </c>
      <c r="FX5" s="8">
        <v>96250</v>
      </c>
      <c r="FY5" s="6" t="s">
        <v>1191</v>
      </c>
      <c r="FZ5" s="8">
        <v>2161903</v>
      </c>
      <c r="GA5" s="6" t="s">
        <v>1192</v>
      </c>
      <c r="GB5" s="9">
        <v>0.622</v>
      </c>
      <c r="GC5" s="6" t="s">
        <v>1131</v>
      </c>
      <c r="GD5" s="8">
        <v>110086</v>
      </c>
      <c r="GE5" s="6" t="s">
        <v>1113</v>
      </c>
      <c r="GF5" s="8">
        <v>498063</v>
      </c>
      <c r="GG5" s="6" t="s">
        <v>1193</v>
      </c>
      <c r="GH5" s="9">
        <v>0.60399999999999998</v>
      </c>
      <c r="GI5" s="6" t="s">
        <v>1147</v>
      </c>
      <c r="GJ5" s="8">
        <v>68748</v>
      </c>
      <c r="GK5" s="6" t="s">
        <v>1194</v>
      </c>
      <c r="GL5" s="8">
        <v>4803522</v>
      </c>
      <c r="GM5" s="6" t="s">
        <v>1195</v>
      </c>
      <c r="GN5" s="9">
        <v>0.626</v>
      </c>
      <c r="GO5" s="6" t="s">
        <v>1140</v>
      </c>
      <c r="GP5" s="8">
        <v>94737</v>
      </c>
      <c r="GQ5" s="6" t="s">
        <v>1196</v>
      </c>
      <c r="GR5" s="8">
        <v>2823927</v>
      </c>
      <c r="GS5" s="6" t="s">
        <v>1197</v>
      </c>
      <c r="GT5" s="9">
        <v>0.67400000000000004</v>
      </c>
      <c r="GU5" s="6" t="s">
        <v>1140</v>
      </c>
      <c r="GV5" s="8">
        <v>77601</v>
      </c>
      <c r="GW5" s="6" t="s">
        <v>1198</v>
      </c>
      <c r="GX5" s="8">
        <v>284162</v>
      </c>
      <c r="GY5" s="6" t="s">
        <v>1199</v>
      </c>
      <c r="GZ5" s="9">
        <v>0.874</v>
      </c>
      <c r="HA5" s="6" t="s">
        <v>1155</v>
      </c>
      <c r="HB5" s="8">
        <v>79958</v>
      </c>
      <c r="HC5" s="6" t="s">
        <v>1200</v>
      </c>
      <c r="HD5" s="8">
        <v>3879092</v>
      </c>
      <c r="HE5" s="6" t="s">
        <v>1201</v>
      </c>
      <c r="HF5" s="9">
        <v>0.80300000000000005</v>
      </c>
      <c r="HG5" s="6" t="s">
        <v>1140</v>
      </c>
      <c r="HH5" s="8">
        <v>74650</v>
      </c>
      <c r="HI5" s="6" t="s">
        <v>1069</v>
      </c>
      <c r="HJ5" s="8">
        <v>1112811</v>
      </c>
      <c r="HK5" s="6" t="s">
        <v>1202</v>
      </c>
      <c r="HL5" s="9">
        <v>0.72099999999999997</v>
      </c>
      <c r="HM5" s="6" t="s">
        <v>1140</v>
      </c>
      <c r="HN5" s="8">
        <v>67855</v>
      </c>
      <c r="HO5" s="6" t="s">
        <v>1203</v>
      </c>
      <c r="HP5" s="8">
        <v>1387896</v>
      </c>
      <c r="HQ5" s="6" t="s">
        <v>1204</v>
      </c>
      <c r="HR5" s="9">
        <v>0.81599999999999995</v>
      </c>
      <c r="HS5" s="6" t="s">
        <v>1131</v>
      </c>
      <c r="HT5" s="8">
        <v>81323</v>
      </c>
      <c r="HU5" s="6" t="s">
        <v>1079</v>
      </c>
      <c r="HV5" s="8">
        <v>4164886</v>
      </c>
      <c r="HW5" s="6" t="s">
        <v>1205</v>
      </c>
      <c r="HX5" s="9">
        <v>0.79600000000000004</v>
      </c>
      <c r="HY5" s="6" t="s">
        <v>1140</v>
      </c>
      <c r="HZ5" s="8">
        <v>81199</v>
      </c>
      <c r="IA5" s="6" t="s">
        <v>1206</v>
      </c>
      <c r="IB5" s="8">
        <v>338882</v>
      </c>
      <c r="IC5" s="6" t="s">
        <v>1207</v>
      </c>
      <c r="ID5" s="9">
        <v>0.77600000000000002</v>
      </c>
      <c r="IE5" s="6" t="s">
        <v>1147</v>
      </c>
      <c r="IF5" s="8">
        <v>92346</v>
      </c>
      <c r="IG5" s="6" t="s">
        <v>1208</v>
      </c>
      <c r="IH5" s="8">
        <v>1396685</v>
      </c>
      <c r="II5" s="6" t="s">
        <v>1209</v>
      </c>
      <c r="IJ5" s="9">
        <v>0.67500000000000004</v>
      </c>
      <c r="IK5" s="6" t="s">
        <v>1131</v>
      </c>
      <c r="IL5" s="8">
        <v>76932</v>
      </c>
      <c r="IM5" s="6" t="s">
        <v>1087</v>
      </c>
      <c r="IN5" s="8">
        <v>312580</v>
      </c>
      <c r="IO5" s="6" t="s">
        <v>1038</v>
      </c>
      <c r="IP5" s="9">
        <v>0.872</v>
      </c>
      <c r="IQ5" s="6" t="s">
        <v>1155</v>
      </c>
      <c r="IR5" s="8">
        <v>75558</v>
      </c>
      <c r="IS5" s="6" t="s">
        <v>1210</v>
      </c>
      <c r="IT5" s="8">
        <v>2115076</v>
      </c>
      <c r="IU5" s="6" t="s">
        <v>1211</v>
      </c>
      <c r="IV5" s="9">
        <v>0.76400000000000001</v>
      </c>
      <c r="IW5" s="6" t="s">
        <v>1140</v>
      </c>
      <c r="IX5" s="8">
        <v>71762</v>
      </c>
      <c r="IY5" s="6" t="s">
        <v>1212</v>
      </c>
      <c r="IZ5" s="8">
        <v>6280063</v>
      </c>
      <c r="JA5" s="6" t="s">
        <v>1213</v>
      </c>
      <c r="JB5" s="9">
        <v>0.58399999999999996</v>
      </c>
      <c r="JC5" s="6" t="s">
        <v>1140</v>
      </c>
      <c r="JD5" s="8">
        <v>85168</v>
      </c>
      <c r="JE5" s="6" t="s">
        <v>1214</v>
      </c>
      <c r="JF5" s="8">
        <v>926592</v>
      </c>
      <c r="JG5" s="6" t="s">
        <v>1215</v>
      </c>
      <c r="JH5" s="9">
        <v>0.84599999999999997</v>
      </c>
      <c r="JI5" s="6" t="s">
        <v>1155</v>
      </c>
      <c r="JJ5" s="8">
        <v>94403</v>
      </c>
      <c r="JK5" s="6" t="s">
        <v>1216</v>
      </c>
      <c r="JL5" s="8">
        <v>252348</v>
      </c>
      <c r="JM5" s="6" t="s">
        <v>1217</v>
      </c>
      <c r="JN5" s="9">
        <v>0.93600000000000005</v>
      </c>
      <c r="JO5" s="6" t="s">
        <v>1155</v>
      </c>
      <c r="JP5" s="8">
        <v>78402</v>
      </c>
      <c r="JQ5" s="6" t="s">
        <v>1218</v>
      </c>
      <c r="JR5" s="8">
        <v>2208915</v>
      </c>
      <c r="JS5" s="6" t="s">
        <v>1219</v>
      </c>
      <c r="JT5" s="9">
        <v>0.66400000000000003</v>
      </c>
      <c r="JU5" s="6" t="s">
        <v>1140</v>
      </c>
      <c r="JV5" s="8">
        <v>97470</v>
      </c>
      <c r="JW5" s="6" t="s">
        <v>1220</v>
      </c>
      <c r="JX5" s="8">
        <v>2235650</v>
      </c>
      <c r="JY5" s="6" t="s">
        <v>1221</v>
      </c>
      <c r="JZ5" s="9">
        <v>0.74</v>
      </c>
      <c r="KA5" s="6" t="s">
        <v>1131</v>
      </c>
      <c r="KB5" s="8">
        <v>96107</v>
      </c>
      <c r="KC5" s="6" t="s">
        <v>1222</v>
      </c>
      <c r="KD5" s="8">
        <v>668330</v>
      </c>
      <c r="KE5" s="6" t="s">
        <v>1223</v>
      </c>
      <c r="KF5" s="9">
        <v>0.92600000000000005</v>
      </c>
      <c r="KG5" s="6" t="s">
        <v>1131</v>
      </c>
      <c r="KH5" s="8">
        <v>58553</v>
      </c>
      <c r="KI5" s="6" t="s">
        <v>1224</v>
      </c>
      <c r="KJ5" s="8">
        <v>2097356</v>
      </c>
      <c r="KK5" s="6" t="s">
        <v>1225</v>
      </c>
      <c r="KL5" s="9">
        <v>0.85699999999999998</v>
      </c>
      <c r="KM5" s="6" t="s">
        <v>1140</v>
      </c>
      <c r="KN5" s="8">
        <v>79046</v>
      </c>
      <c r="KO5" s="6" t="s">
        <v>1226</v>
      </c>
      <c r="KP5" s="8">
        <v>213438</v>
      </c>
      <c r="KQ5" s="6" t="s">
        <v>1227</v>
      </c>
      <c r="KR5" s="9">
        <v>0.89600000000000002</v>
      </c>
      <c r="KS5" s="6" t="s">
        <v>1155</v>
      </c>
      <c r="KT5" s="8">
        <v>75867</v>
      </c>
      <c r="KU5" s="6" t="s">
        <v>1228</v>
      </c>
      <c r="KV5" s="8">
        <v>425472</v>
      </c>
      <c r="KW5" s="6" t="s">
        <v>1229</v>
      </c>
      <c r="KX5" s="9">
        <v>0.34300000000000003</v>
      </c>
      <c r="KY5" s="6" t="s">
        <v>1155</v>
      </c>
      <c r="KZ5" s="8">
        <v>25679</v>
      </c>
      <c r="LA5" s="6" t="s">
        <v>1230</v>
      </c>
    </row>
    <row r="6" spans="1:313" ht="15.75" customHeight="1" x14ac:dyDescent="0.25">
      <c r="A6" s="6" t="s">
        <v>1231</v>
      </c>
      <c r="B6" s="8">
        <v>513880</v>
      </c>
      <c r="C6" s="6" t="s">
        <v>1232</v>
      </c>
      <c r="D6" s="9">
        <v>0.26100000000000001</v>
      </c>
      <c r="E6" s="6" t="s">
        <v>1131</v>
      </c>
      <c r="F6" s="8">
        <v>42373</v>
      </c>
      <c r="G6" s="6" t="s">
        <v>1233</v>
      </c>
      <c r="H6" s="8">
        <v>8124</v>
      </c>
      <c r="I6" s="6" t="s">
        <v>1099</v>
      </c>
      <c r="J6" s="9">
        <v>0.03</v>
      </c>
      <c r="K6" s="6" t="s">
        <v>1131</v>
      </c>
      <c r="L6" s="8">
        <v>73780</v>
      </c>
      <c r="M6" s="6" t="s">
        <v>1234</v>
      </c>
      <c r="N6" s="8">
        <v>120220</v>
      </c>
      <c r="O6" s="6" t="s">
        <v>1235</v>
      </c>
      <c r="P6" s="9">
        <v>4.2999999999999997E-2</v>
      </c>
      <c r="Q6" s="6" t="s">
        <v>1140</v>
      </c>
      <c r="R6" s="8">
        <v>61061</v>
      </c>
      <c r="S6" s="6" t="s">
        <v>1236</v>
      </c>
      <c r="T6" s="8">
        <v>178161</v>
      </c>
      <c r="U6" s="6" t="s">
        <v>1237</v>
      </c>
      <c r="V6" s="9">
        <v>0.15</v>
      </c>
      <c r="W6" s="6" t="s">
        <v>1140</v>
      </c>
      <c r="X6" s="8">
        <v>38415</v>
      </c>
      <c r="Y6" s="6" t="s">
        <v>1238</v>
      </c>
      <c r="Z6" s="8">
        <v>811555</v>
      </c>
      <c r="AA6" s="6" t="s">
        <v>1239</v>
      </c>
      <c r="AB6" s="9">
        <v>0.06</v>
      </c>
      <c r="AC6" s="6" t="s">
        <v>1140</v>
      </c>
      <c r="AD6" s="8">
        <v>67365</v>
      </c>
      <c r="AE6" s="6" t="s">
        <v>1240</v>
      </c>
      <c r="AF6" s="8">
        <v>86631</v>
      </c>
      <c r="AG6" s="6" t="s">
        <v>1241</v>
      </c>
      <c r="AH6" s="9">
        <v>3.6999999999999998E-2</v>
      </c>
      <c r="AI6" s="6" t="s">
        <v>1140</v>
      </c>
      <c r="AJ6" s="8">
        <v>64391</v>
      </c>
      <c r="AK6" s="6" t="s">
        <v>1242</v>
      </c>
      <c r="AL6" s="8">
        <v>145077</v>
      </c>
      <c r="AM6" s="6" t="s">
        <v>1243</v>
      </c>
      <c r="AN6" s="9">
        <v>0.10199999999999999</v>
      </c>
      <c r="AO6" s="6" t="s">
        <v>1131</v>
      </c>
      <c r="AP6" s="8">
        <v>62712</v>
      </c>
      <c r="AQ6" s="6" t="s">
        <v>1244</v>
      </c>
      <c r="AR6" s="8">
        <v>82232</v>
      </c>
      <c r="AS6" s="6" t="s">
        <v>1245</v>
      </c>
      <c r="AT6" s="9">
        <v>0.20799999999999999</v>
      </c>
      <c r="AU6" s="6" t="s">
        <v>1147</v>
      </c>
      <c r="AV6" s="8">
        <v>62462</v>
      </c>
      <c r="AW6" s="6" t="s">
        <v>1246</v>
      </c>
      <c r="AX6" s="8">
        <v>132272</v>
      </c>
      <c r="AY6" s="6" t="s">
        <v>1247</v>
      </c>
      <c r="AZ6" s="9">
        <v>0.41099999999999998</v>
      </c>
      <c r="BA6" s="6" t="s">
        <v>1134</v>
      </c>
      <c r="BB6" s="8">
        <v>60089</v>
      </c>
      <c r="BC6" s="6" t="s">
        <v>1248</v>
      </c>
      <c r="BD6" s="8">
        <v>1155699</v>
      </c>
      <c r="BE6" s="6" t="s">
        <v>1249</v>
      </c>
      <c r="BF6" s="9">
        <v>0.13500000000000001</v>
      </c>
      <c r="BG6" s="6" t="s">
        <v>1140</v>
      </c>
      <c r="BH6" s="8">
        <v>54426</v>
      </c>
      <c r="BI6" s="6" t="s">
        <v>1250</v>
      </c>
      <c r="BJ6" s="8">
        <v>1250654</v>
      </c>
      <c r="BK6" s="6" t="s">
        <v>1251</v>
      </c>
      <c r="BL6" s="9">
        <v>0.312</v>
      </c>
      <c r="BM6" s="6" t="s">
        <v>1140</v>
      </c>
      <c r="BN6" s="8">
        <v>57694</v>
      </c>
      <c r="BO6" s="6" t="s">
        <v>1252</v>
      </c>
      <c r="BP6" s="8">
        <v>11377</v>
      </c>
      <c r="BQ6" s="6" t="s">
        <v>1253</v>
      </c>
      <c r="BR6" s="9">
        <v>2.3E-2</v>
      </c>
      <c r="BS6" s="6" t="s">
        <v>1140</v>
      </c>
      <c r="BT6" s="8">
        <v>81517</v>
      </c>
      <c r="BU6" s="6" t="s">
        <v>1254</v>
      </c>
      <c r="BV6" s="8">
        <v>3352</v>
      </c>
      <c r="BW6" s="6" t="s">
        <v>1179</v>
      </c>
      <c r="BX6" s="9">
        <v>5.0000000000000001E-3</v>
      </c>
      <c r="BY6" s="6" t="s">
        <v>1140</v>
      </c>
      <c r="BZ6" s="8">
        <v>61214</v>
      </c>
      <c r="CA6" s="6" t="s">
        <v>1255</v>
      </c>
      <c r="CB6" s="8">
        <v>691520</v>
      </c>
      <c r="CC6" s="6" t="s">
        <v>1256</v>
      </c>
      <c r="CD6" s="9">
        <v>0.13800000000000001</v>
      </c>
      <c r="CE6" s="6" t="s">
        <v>1140</v>
      </c>
      <c r="CF6" s="8">
        <v>49100</v>
      </c>
      <c r="CG6" s="6" t="s">
        <v>1257</v>
      </c>
      <c r="CH6" s="8">
        <v>249496</v>
      </c>
      <c r="CI6" s="6" t="s">
        <v>1258</v>
      </c>
      <c r="CJ6" s="9">
        <v>9.2999999999999999E-2</v>
      </c>
      <c r="CK6" s="6" t="s">
        <v>1140</v>
      </c>
      <c r="CL6" s="8">
        <v>45022</v>
      </c>
      <c r="CM6" s="6" t="s">
        <v>1259</v>
      </c>
      <c r="CN6" s="8">
        <v>42706</v>
      </c>
      <c r="CO6" s="6" t="s">
        <v>1260</v>
      </c>
      <c r="CP6" s="9">
        <v>3.3000000000000002E-2</v>
      </c>
      <c r="CQ6" s="6" t="s">
        <v>1140</v>
      </c>
      <c r="CR6" s="8">
        <v>43759</v>
      </c>
      <c r="CS6" s="6" t="s">
        <v>1261</v>
      </c>
      <c r="CT6" s="8">
        <v>61478</v>
      </c>
      <c r="CU6" s="6" t="s">
        <v>1262</v>
      </c>
      <c r="CV6" s="9">
        <v>5.2999999999999999E-2</v>
      </c>
      <c r="CW6" s="6" t="s">
        <v>1140</v>
      </c>
      <c r="CX6" s="8">
        <v>49484</v>
      </c>
      <c r="CY6" s="6" t="s">
        <v>1263</v>
      </c>
      <c r="CZ6" s="8">
        <v>139996</v>
      </c>
      <c r="DA6" s="6" t="s">
        <v>1264</v>
      </c>
      <c r="DB6" s="9">
        <v>7.8E-2</v>
      </c>
      <c r="DC6" s="6" t="s">
        <v>1140</v>
      </c>
      <c r="DD6" s="8">
        <v>45862</v>
      </c>
      <c r="DE6" s="6" t="s">
        <v>1265</v>
      </c>
      <c r="DF6" s="8">
        <v>530732</v>
      </c>
      <c r="DG6" s="6" t="s">
        <v>1266</v>
      </c>
      <c r="DH6" s="9">
        <v>0.29799999999999999</v>
      </c>
      <c r="DI6" s="6" t="s">
        <v>1131</v>
      </c>
      <c r="DJ6" s="8">
        <v>38968</v>
      </c>
      <c r="DK6" s="6" t="s">
        <v>1267</v>
      </c>
      <c r="DL6" s="8">
        <v>6772</v>
      </c>
      <c r="DM6" s="6" t="s">
        <v>1268</v>
      </c>
      <c r="DN6" s="9">
        <v>1.0999999999999999E-2</v>
      </c>
      <c r="DO6" s="6" t="s">
        <v>1140</v>
      </c>
      <c r="DP6" s="8">
        <v>54615</v>
      </c>
      <c r="DQ6" s="6" t="s">
        <v>1269</v>
      </c>
      <c r="DR6" s="8">
        <v>702946</v>
      </c>
      <c r="DS6" s="6" t="s">
        <v>1270</v>
      </c>
      <c r="DT6" s="9">
        <v>0.3</v>
      </c>
      <c r="DU6" s="6" t="s">
        <v>1131</v>
      </c>
      <c r="DV6" s="8">
        <v>81904</v>
      </c>
      <c r="DW6" s="6" t="s">
        <v>1271</v>
      </c>
      <c r="DX6" s="8">
        <v>169157</v>
      </c>
      <c r="DY6" s="6" t="s">
        <v>1272</v>
      </c>
      <c r="DZ6" s="9">
        <v>6.0999999999999999E-2</v>
      </c>
      <c r="EA6" s="6" t="s">
        <v>1140</v>
      </c>
      <c r="EB6" s="8">
        <v>71393</v>
      </c>
      <c r="EC6" s="6" t="s">
        <v>1273</v>
      </c>
      <c r="ED6" s="8">
        <v>527528</v>
      </c>
      <c r="EE6" s="6" t="s">
        <v>1274</v>
      </c>
      <c r="EF6" s="9">
        <v>0.13100000000000001</v>
      </c>
      <c r="EG6" s="6" t="s">
        <v>1140</v>
      </c>
      <c r="EH6" s="8">
        <v>44133</v>
      </c>
      <c r="EI6" s="6" t="s">
        <v>1275</v>
      </c>
      <c r="EJ6" s="8">
        <v>125390</v>
      </c>
      <c r="EK6" s="6" t="s">
        <v>1276</v>
      </c>
      <c r="EL6" s="9">
        <v>5.5E-2</v>
      </c>
      <c r="EM6" s="6" t="s">
        <v>1140</v>
      </c>
      <c r="EN6" s="8">
        <v>54038</v>
      </c>
      <c r="EO6" s="6" t="s">
        <v>1277</v>
      </c>
      <c r="EP6" s="8">
        <v>410393</v>
      </c>
      <c r="EQ6" s="6" t="s">
        <v>1278</v>
      </c>
      <c r="ER6" s="9">
        <v>0.36299999999999999</v>
      </c>
      <c r="ES6" s="6" t="s">
        <v>1131</v>
      </c>
      <c r="ET6" s="8">
        <v>37897</v>
      </c>
      <c r="EU6" s="6" t="s">
        <v>1279</v>
      </c>
      <c r="EV6" s="8">
        <v>276967</v>
      </c>
      <c r="EW6" s="6" t="s">
        <v>1280</v>
      </c>
      <c r="EX6" s="9">
        <v>0.111</v>
      </c>
      <c r="EY6" s="6" t="s">
        <v>1140</v>
      </c>
      <c r="EZ6" s="8">
        <v>46668</v>
      </c>
      <c r="FA6" s="6" t="s">
        <v>1281</v>
      </c>
      <c r="FB6" s="8">
        <v>1637</v>
      </c>
      <c r="FC6" s="6" t="s">
        <v>1282</v>
      </c>
      <c r="FD6" s="9">
        <v>4.0000000000000001E-3</v>
      </c>
      <c r="FE6" s="6" t="s">
        <v>1140</v>
      </c>
      <c r="FF6" s="8">
        <v>52798</v>
      </c>
      <c r="FG6" s="6" t="s">
        <v>1283</v>
      </c>
      <c r="FH6" s="8">
        <v>34058</v>
      </c>
      <c r="FI6" s="6" t="s">
        <v>1284</v>
      </c>
      <c r="FJ6" s="9">
        <v>4.2999999999999997E-2</v>
      </c>
      <c r="FK6" s="6" t="s">
        <v>1140</v>
      </c>
      <c r="FL6" s="8">
        <v>48201</v>
      </c>
      <c r="FM6" s="6" t="s">
        <v>1248</v>
      </c>
      <c r="FN6" s="8">
        <v>114069</v>
      </c>
      <c r="FO6" s="6" t="s">
        <v>1285</v>
      </c>
      <c r="FP6" s="9">
        <v>9.6000000000000002E-2</v>
      </c>
      <c r="FQ6" s="6" t="s">
        <v>1140</v>
      </c>
      <c r="FR6" s="8">
        <v>51085</v>
      </c>
      <c r="FS6" s="6" t="s">
        <v>1286</v>
      </c>
      <c r="FT6" s="8">
        <v>5813</v>
      </c>
      <c r="FU6" s="6" t="s">
        <v>1287</v>
      </c>
      <c r="FV6" s="9">
        <v>1.0999999999999999E-2</v>
      </c>
      <c r="FW6" s="6" t="s">
        <v>1140</v>
      </c>
      <c r="FX6" s="8">
        <v>81215</v>
      </c>
      <c r="FY6" s="6" t="s">
        <v>1288</v>
      </c>
      <c r="FZ6" s="8">
        <v>444246</v>
      </c>
      <c r="GA6" s="6" t="s">
        <v>1289</v>
      </c>
      <c r="GB6" s="9">
        <v>0.128</v>
      </c>
      <c r="GC6" s="6" t="s">
        <v>1140</v>
      </c>
      <c r="GD6" s="8">
        <v>68457</v>
      </c>
      <c r="GE6" s="6" t="s">
        <v>1290</v>
      </c>
      <c r="GF6" s="8">
        <v>17435</v>
      </c>
      <c r="GG6" s="6" t="s">
        <v>1291</v>
      </c>
      <c r="GH6" s="9">
        <v>2.1000000000000001E-2</v>
      </c>
      <c r="GI6" s="6" t="s">
        <v>1140</v>
      </c>
      <c r="GJ6" s="8">
        <v>56138</v>
      </c>
      <c r="GK6" s="6" t="s">
        <v>1292</v>
      </c>
      <c r="GL6" s="8">
        <v>1069890</v>
      </c>
      <c r="GM6" s="6" t="s">
        <v>1293</v>
      </c>
      <c r="GN6" s="9">
        <v>0.14000000000000001</v>
      </c>
      <c r="GO6" s="6" t="s">
        <v>1140</v>
      </c>
      <c r="GP6" s="8">
        <v>61528</v>
      </c>
      <c r="GQ6" s="6" t="s">
        <v>1294</v>
      </c>
      <c r="GR6" s="8">
        <v>873684</v>
      </c>
      <c r="GS6" s="6" t="s">
        <v>1295</v>
      </c>
      <c r="GT6" s="9">
        <v>0.20899999999999999</v>
      </c>
      <c r="GU6" s="6" t="s">
        <v>1140</v>
      </c>
      <c r="GV6" s="8">
        <v>50191</v>
      </c>
      <c r="GW6" s="6" t="s">
        <v>1296</v>
      </c>
      <c r="GX6" s="8">
        <v>9851</v>
      </c>
      <c r="GY6" s="6" t="s">
        <v>1297</v>
      </c>
      <c r="GZ6" s="9">
        <v>0.03</v>
      </c>
      <c r="HA6" s="6" t="s">
        <v>1131</v>
      </c>
      <c r="HB6" s="8">
        <v>46973</v>
      </c>
      <c r="HC6" s="6" t="s">
        <v>1298</v>
      </c>
      <c r="HD6" s="8">
        <v>591734</v>
      </c>
      <c r="HE6" s="6" t="s">
        <v>1299</v>
      </c>
      <c r="HF6" s="9">
        <v>0.123</v>
      </c>
      <c r="HG6" s="6" t="s">
        <v>1140</v>
      </c>
      <c r="HH6" s="8">
        <v>42433</v>
      </c>
      <c r="HI6" s="6" t="s">
        <v>1300</v>
      </c>
      <c r="HJ6" s="8">
        <v>110894</v>
      </c>
      <c r="HK6" s="6" t="s">
        <v>1301</v>
      </c>
      <c r="HL6" s="9">
        <v>7.1999999999999995E-2</v>
      </c>
      <c r="HM6" s="6" t="s">
        <v>1140</v>
      </c>
      <c r="HN6" s="8">
        <v>44139</v>
      </c>
      <c r="HO6" s="6" t="s">
        <v>1302</v>
      </c>
      <c r="HP6" s="8">
        <v>30169</v>
      </c>
      <c r="HQ6" s="6" t="s">
        <v>1303</v>
      </c>
      <c r="HR6" s="9">
        <v>1.7999999999999999E-2</v>
      </c>
      <c r="HS6" s="6" t="s">
        <v>1140</v>
      </c>
      <c r="HT6" s="8">
        <v>58243</v>
      </c>
      <c r="HU6" s="6" t="s">
        <v>1304</v>
      </c>
      <c r="HV6" s="8">
        <v>535891</v>
      </c>
      <c r="HW6" s="6" t="s">
        <v>1305</v>
      </c>
      <c r="HX6" s="9">
        <v>0.10199999999999999</v>
      </c>
      <c r="HY6" s="6" t="s">
        <v>1140</v>
      </c>
      <c r="HZ6" s="8">
        <v>48025</v>
      </c>
      <c r="IA6" s="6" t="s">
        <v>1306</v>
      </c>
      <c r="IB6" s="8">
        <v>23199</v>
      </c>
      <c r="IC6" s="6" t="s">
        <v>1307</v>
      </c>
      <c r="ID6" s="9">
        <v>5.2999999999999999E-2</v>
      </c>
      <c r="IE6" s="6" t="s">
        <v>1155</v>
      </c>
      <c r="IF6" s="8">
        <v>63513</v>
      </c>
      <c r="IG6" s="6" t="s">
        <v>1308</v>
      </c>
      <c r="IH6" s="8">
        <v>513759</v>
      </c>
      <c r="II6" s="6" t="s">
        <v>1309</v>
      </c>
      <c r="IJ6" s="9">
        <v>0.248</v>
      </c>
      <c r="IK6" s="6" t="s">
        <v>1131</v>
      </c>
      <c r="IL6" s="8">
        <v>45198</v>
      </c>
      <c r="IM6" s="6" t="s">
        <v>1169</v>
      </c>
      <c r="IN6" s="8">
        <v>6421</v>
      </c>
      <c r="IO6" s="6" t="s">
        <v>1310</v>
      </c>
      <c r="IP6" s="9">
        <v>1.7999999999999999E-2</v>
      </c>
      <c r="IQ6" s="6" t="s">
        <v>1140</v>
      </c>
      <c r="IR6" s="8">
        <v>58717</v>
      </c>
      <c r="IS6" s="6" t="s">
        <v>1311</v>
      </c>
      <c r="IT6" s="8">
        <v>441808</v>
      </c>
      <c r="IU6" s="6" t="s">
        <v>1312</v>
      </c>
      <c r="IV6" s="9">
        <v>0.16</v>
      </c>
      <c r="IW6" s="6" t="s">
        <v>1140</v>
      </c>
      <c r="IX6" s="8">
        <v>49163</v>
      </c>
      <c r="IY6" s="6" t="s">
        <v>1313</v>
      </c>
      <c r="IZ6" s="8">
        <v>1394992</v>
      </c>
      <c r="JA6" s="6" t="s">
        <v>1314</v>
      </c>
      <c r="JB6" s="9">
        <v>0.13</v>
      </c>
      <c r="JC6" s="6" t="s">
        <v>1140</v>
      </c>
      <c r="JD6" s="8">
        <v>57839</v>
      </c>
      <c r="JE6" s="6" t="s">
        <v>1203</v>
      </c>
      <c r="JF6" s="8">
        <v>10863</v>
      </c>
      <c r="JG6" s="6" t="s">
        <v>1315</v>
      </c>
      <c r="JH6" s="9">
        <v>0.01</v>
      </c>
      <c r="JI6" s="6" t="s">
        <v>1140</v>
      </c>
      <c r="JJ6" s="8">
        <v>63374</v>
      </c>
      <c r="JK6" s="6" t="s">
        <v>1316</v>
      </c>
      <c r="JL6" s="8">
        <v>2385</v>
      </c>
      <c r="JM6" s="6" t="s">
        <v>1317</v>
      </c>
      <c r="JN6" s="9">
        <v>8.9999999999999993E-3</v>
      </c>
      <c r="JO6" s="6" t="s">
        <v>1140</v>
      </c>
      <c r="JP6" s="8">
        <v>50683</v>
      </c>
      <c r="JQ6" s="6" t="s">
        <v>1318</v>
      </c>
      <c r="JR6" s="8">
        <v>623290</v>
      </c>
      <c r="JS6" s="6" t="s">
        <v>1319</v>
      </c>
      <c r="JT6" s="9">
        <v>0.187</v>
      </c>
      <c r="JU6" s="6" t="s">
        <v>1140</v>
      </c>
      <c r="JV6" s="8">
        <v>63016</v>
      </c>
      <c r="JW6" s="6" t="s">
        <v>1320</v>
      </c>
      <c r="JX6" s="8">
        <v>110543</v>
      </c>
      <c r="JY6" s="6" t="s">
        <v>1321</v>
      </c>
      <c r="JZ6" s="9">
        <v>3.6999999999999998E-2</v>
      </c>
      <c r="KA6" s="6" t="s">
        <v>1140</v>
      </c>
      <c r="KB6" s="8">
        <v>69308</v>
      </c>
      <c r="KC6" s="6" t="s">
        <v>1322</v>
      </c>
      <c r="KD6" s="8">
        <v>21471</v>
      </c>
      <c r="KE6" s="6" t="s">
        <v>1323</v>
      </c>
      <c r="KF6" s="9">
        <v>0.03</v>
      </c>
      <c r="KG6" s="6" t="s">
        <v>1140</v>
      </c>
      <c r="KH6" s="8">
        <v>40422</v>
      </c>
      <c r="KI6" s="6" t="s">
        <v>1324</v>
      </c>
      <c r="KJ6" s="8">
        <v>132929</v>
      </c>
      <c r="KK6" s="6" t="s">
        <v>1325</v>
      </c>
      <c r="KL6" s="9">
        <v>5.3999999999999999E-2</v>
      </c>
      <c r="KM6" s="6" t="s">
        <v>1140</v>
      </c>
      <c r="KN6" s="8">
        <v>41317</v>
      </c>
      <c r="KO6" s="6" t="s">
        <v>1326</v>
      </c>
      <c r="KP6" s="8">
        <v>1596</v>
      </c>
      <c r="KQ6" s="6" t="s">
        <v>1327</v>
      </c>
      <c r="KR6" s="9">
        <v>7.0000000000000001E-3</v>
      </c>
      <c r="KS6" s="6" t="s">
        <v>1140</v>
      </c>
      <c r="KT6" s="8">
        <v>40750</v>
      </c>
      <c r="KU6" s="6" t="s">
        <v>1328</v>
      </c>
      <c r="KV6" s="8">
        <v>94224</v>
      </c>
      <c r="KW6" s="6" t="s">
        <v>1329</v>
      </c>
      <c r="KX6" s="9">
        <v>7.5999999999999998E-2</v>
      </c>
      <c r="KY6" s="6" t="s">
        <v>1131</v>
      </c>
      <c r="KZ6" s="8">
        <v>24576</v>
      </c>
      <c r="LA6" s="6" t="s">
        <v>1330</v>
      </c>
    </row>
    <row r="7" spans="1:313" ht="15.75" customHeight="1" x14ac:dyDescent="0.25">
      <c r="A7" s="6" t="s">
        <v>1331</v>
      </c>
      <c r="B7" s="8">
        <v>7795</v>
      </c>
      <c r="C7" s="6" t="s">
        <v>1087</v>
      </c>
      <c r="D7" s="9">
        <v>4.0000000000000001E-3</v>
      </c>
      <c r="E7" s="6" t="s">
        <v>1140</v>
      </c>
      <c r="F7" s="8">
        <v>61495</v>
      </c>
      <c r="G7" s="6" t="s">
        <v>1332</v>
      </c>
      <c r="H7" s="8">
        <v>28891</v>
      </c>
      <c r="I7" s="6" t="s">
        <v>1333</v>
      </c>
      <c r="J7" s="9">
        <v>0.108</v>
      </c>
      <c r="K7" s="6" t="s">
        <v>1155</v>
      </c>
      <c r="L7" s="8">
        <v>59090</v>
      </c>
      <c r="M7" s="6" t="s">
        <v>1334</v>
      </c>
      <c r="N7" s="8">
        <v>89353</v>
      </c>
      <c r="O7" s="6" t="s">
        <v>1335</v>
      </c>
      <c r="P7" s="9">
        <v>3.2000000000000001E-2</v>
      </c>
      <c r="Q7" s="6" t="s">
        <v>1140</v>
      </c>
      <c r="R7" s="8">
        <v>49367</v>
      </c>
      <c r="S7" s="6" t="s">
        <v>1336</v>
      </c>
      <c r="T7" s="8">
        <v>5880</v>
      </c>
      <c r="U7" s="6" t="s">
        <v>1337</v>
      </c>
      <c r="V7" s="9">
        <v>5.0000000000000001E-3</v>
      </c>
      <c r="W7" s="6" t="s">
        <v>1140</v>
      </c>
      <c r="X7" s="8">
        <v>55414</v>
      </c>
      <c r="Y7" s="6" t="s">
        <v>1338</v>
      </c>
      <c r="Z7" s="8">
        <v>136315</v>
      </c>
      <c r="AA7" s="6" t="s">
        <v>1339</v>
      </c>
      <c r="AB7" s="9">
        <v>0.01</v>
      </c>
      <c r="AC7" s="6" t="s">
        <v>1140</v>
      </c>
      <c r="AD7" s="8">
        <v>78909</v>
      </c>
      <c r="AE7" s="6" t="s">
        <v>1340</v>
      </c>
      <c r="AF7" s="8">
        <v>20478</v>
      </c>
      <c r="AG7" s="6" t="s">
        <v>1341</v>
      </c>
      <c r="AH7" s="9">
        <v>8.9999999999999993E-3</v>
      </c>
      <c r="AI7" s="6" t="s">
        <v>1140</v>
      </c>
      <c r="AJ7" s="8">
        <v>64873</v>
      </c>
      <c r="AK7" s="6" t="s">
        <v>1342</v>
      </c>
      <c r="AL7" s="8">
        <v>3522</v>
      </c>
      <c r="AM7" s="6" t="s">
        <v>1343</v>
      </c>
      <c r="AN7" s="9">
        <v>2E-3</v>
      </c>
      <c r="AO7" s="6" t="s">
        <v>1140</v>
      </c>
      <c r="AP7" s="8">
        <v>52152</v>
      </c>
      <c r="AQ7" s="6" t="s">
        <v>1344</v>
      </c>
      <c r="AR7" s="8">
        <v>1377</v>
      </c>
      <c r="AS7" s="6" t="s">
        <v>1345</v>
      </c>
      <c r="AT7" s="9">
        <v>3.0000000000000001E-3</v>
      </c>
      <c r="AU7" s="6" t="s">
        <v>1140</v>
      </c>
      <c r="AV7" s="8">
        <v>49482</v>
      </c>
      <c r="AW7" s="6" t="s">
        <v>1346</v>
      </c>
      <c r="AX7" s="8">
        <v>1199</v>
      </c>
      <c r="AY7" s="6" t="s">
        <v>1347</v>
      </c>
      <c r="AZ7" s="9">
        <v>4.0000000000000001E-3</v>
      </c>
      <c r="BA7" s="6" t="s">
        <v>1140</v>
      </c>
      <c r="BB7" s="8">
        <v>63617</v>
      </c>
      <c r="BC7" s="6" t="s">
        <v>1348</v>
      </c>
      <c r="BD7" s="8">
        <v>21624</v>
      </c>
      <c r="BE7" s="6" t="s">
        <v>1349</v>
      </c>
      <c r="BF7" s="9">
        <v>3.0000000000000001E-3</v>
      </c>
      <c r="BG7" s="6" t="s">
        <v>1140</v>
      </c>
      <c r="BH7" s="8">
        <v>67217</v>
      </c>
      <c r="BI7" s="6" t="s">
        <v>1350</v>
      </c>
      <c r="BJ7" s="8">
        <v>12426</v>
      </c>
      <c r="BK7" s="6" t="s">
        <v>1351</v>
      </c>
      <c r="BL7" s="9">
        <v>3.0000000000000001E-3</v>
      </c>
      <c r="BM7" s="6" t="s">
        <v>1140</v>
      </c>
      <c r="BN7" s="8">
        <v>56502</v>
      </c>
      <c r="BO7" s="6" t="s">
        <v>1352</v>
      </c>
      <c r="BP7" s="8">
        <v>1537</v>
      </c>
      <c r="BQ7" s="6" t="s">
        <v>1353</v>
      </c>
      <c r="BR7" s="9">
        <v>3.0000000000000001E-3</v>
      </c>
      <c r="BS7" s="6" t="s">
        <v>1140</v>
      </c>
      <c r="BT7" s="8">
        <v>76588</v>
      </c>
      <c r="BU7" s="6" t="s">
        <v>1354</v>
      </c>
      <c r="BV7" s="8">
        <v>6949</v>
      </c>
      <c r="BW7" s="6" t="s">
        <v>1355</v>
      </c>
      <c r="BX7" s="9">
        <v>0.01</v>
      </c>
      <c r="BY7" s="6" t="s">
        <v>1140</v>
      </c>
      <c r="BZ7" s="8">
        <v>51762</v>
      </c>
      <c r="CA7" s="6" t="s">
        <v>1356</v>
      </c>
      <c r="CB7" s="8">
        <v>20611</v>
      </c>
      <c r="CC7" s="6" t="s">
        <v>1357</v>
      </c>
      <c r="CD7" s="9">
        <v>4.0000000000000001E-3</v>
      </c>
      <c r="CE7" s="6" t="s">
        <v>1140</v>
      </c>
      <c r="CF7" s="8">
        <v>72979</v>
      </c>
      <c r="CG7" s="6" t="s">
        <v>1358</v>
      </c>
      <c r="CH7" s="8">
        <v>6148</v>
      </c>
      <c r="CI7" s="6" t="s">
        <v>1359</v>
      </c>
      <c r="CJ7" s="9">
        <v>2E-3</v>
      </c>
      <c r="CK7" s="6" t="s">
        <v>1140</v>
      </c>
      <c r="CL7" s="8">
        <v>59372</v>
      </c>
      <c r="CM7" s="6" t="s">
        <v>1360</v>
      </c>
      <c r="CN7" s="8">
        <v>3548</v>
      </c>
      <c r="CO7" s="6" t="s">
        <v>1361</v>
      </c>
      <c r="CP7" s="9">
        <v>3.0000000000000001E-3</v>
      </c>
      <c r="CQ7" s="6" t="s">
        <v>1140</v>
      </c>
      <c r="CR7" s="8">
        <v>49967</v>
      </c>
      <c r="CS7" s="6" t="s">
        <v>1362</v>
      </c>
      <c r="CT7" s="8">
        <v>7284</v>
      </c>
      <c r="CU7" s="6" t="s">
        <v>1363</v>
      </c>
      <c r="CV7" s="9">
        <v>6.0000000000000001E-3</v>
      </c>
      <c r="CW7" s="6" t="s">
        <v>1140</v>
      </c>
      <c r="CX7" s="8">
        <v>64692</v>
      </c>
      <c r="CY7" s="6" t="s">
        <v>1364</v>
      </c>
      <c r="CZ7" s="8">
        <v>2714</v>
      </c>
      <c r="DA7" s="6" t="s">
        <v>1365</v>
      </c>
      <c r="DB7" s="9">
        <v>2E-3</v>
      </c>
      <c r="DC7" s="6" t="s">
        <v>1140</v>
      </c>
      <c r="DD7" s="8">
        <v>41857</v>
      </c>
      <c r="DE7" s="6" t="s">
        <v>1366</v>
      </c>
      <c r="DF7" s="8">
        <v>9178</v>
      </c>
      <c r="DG7" s="6" t="s">
        <v>1367</v>
      </c>
      <c r="DH7" s="9">
        <v>5.0000000000000001E-3</v>
      </c>
      <c r="DI7" s="6" t="s">
        <v>1140</v>
      </c>
      <c r="DJ7" s="8">
        <v>62417</v>
      </c>
      <c r="DK7" s="6" t="s">
        <v>1368</v>
      </c>
      <c r="DL7" s="8">
        <v>2415</v>
      </c>
      <c r="DM7" s="6" t="s">
        <v>1369</v>
      </c>
      <c r="DN7" s="9">
        <v>4.0000000000000001E-3</v>
      </c>
      <c r="DO7" s="6" t="s">
        <v>1140</v>
      </c>
      <c r="DP7" s="8">
        <v>58125</v>
      </c>
      <c r="DQ7" s="6" t="s">
        <v>1370</v>
      </c>
      <c r="DR7" s="8">
        <v>6784</v>
      </c>
      <c r="DS7" s="6" t="s">
        <v>1073</v>
      </c>
      <c r="DT7" s="9">
        <v>3.0000000000000001E-3</v>
      </c>
      <c r="DU7" s="6" t="s">
        <v>1140</v>
      </c>
      <c r="DV7" s="8">
        <v>74577</v>
      </c>
      <c r="DW7" s="6" t="s">
        <v>1371</v>
      </c>
      <c r="DX7" s="8">
        <v>5605</v>
      </c>
      <c r="DY7" s="6" t="s">
        <v>1372</v>
      </c>
      <c r="DZ7" s="9">
        <v>2E-3</v>
      </c>
      <c r="EA7" s="6" t="s">
        <v>1140</v>
      </c>
      <c r="EB7" s="8">
        <v>66134</v>
      </c>
      <c r="EC7" s="6" t="s">
        <v>1373</v>
      </c>
      <c r="ED7" s="8">
        <v>16532</v>
      </c>
      <c r="EE7" s="6" t="s">
        <v>1374</v>
      </c>
      <c r="EF7" s="9">
        <v>4.0000000000000001E-3</v>
      </c>
      <c r="EG7" s="6" t="s">
        <v>1140</v>
      </c>
      <c r="EH7" s="8">
        <v>56268</v>
      </c>
      <c r="EI7" s="6" t="s">
        <v>1375</v>
      </c>
      <c r="EJ7" s="8">
        <v>16401</v>
      </c>
      <c r="EK7" s="6" t="s">
        <v>1233</v>
      </c>
      <c r="EL7" s="9">
        <v>7.0000000000000001E-3</v>
      </c>
      <c r="EM7" s="6" t="s">
        <v>1140</v>
      </c>
      <c r="EN7" s="8">
        <v>51587</v>
      </c>
      <c r="EO7" s="6" t="s">
        <v>1376</v>
      </c>
      <c r="EP7" s="8">
        <v>4147</v>
      </c>
      <c r="EQ7" s="6" t="s">
        <v>1377</v>
      </c>
      <c r="ER7" s="9">
        <v>4.0000000000000001E-3</v>
      </c>
      <c r="ES7" s="6" t="s">
        <v>1140</v>
      </c>
      <c r="ET7" s="8">
        <v>46295</v>
      </c>
      <c r="EU7" s="6" t="s">
        <v>1378</v>
      </c>
      <c r="EV7" s="8">
        <v>5854</v>
      </c>
      <c r="EW7" s="6" t="s">
        <v>1379</v>
      </c>
      <c r="EX7" s="9">
        <v>2E-3</v>
      </c>
      <c r="EY7" s="6" t="s">
        <v>1140</v>
      </c>
      <c r="EZ7" s="8">
        <v>58733</v>
      </c>
      <c r="FA7" s="6" t="s">
        <v>1380</v>
      </c>
      <c r="FB7" s="8">
        <v>17604</v>
      </c>
      <c r="FC7" s="6" t="s">
        <v>1381</v>
      </c>
      <c r="FD7" s="9">
        <v>3.9E-2</v>
      </c>
      <c r="FE7" s="6" t="s">
        <v>1131</v>
      </c>
      <c r="FF7" s="8">
        <v>41425</v>
      </c>
      <c r="FG7" s="6" t="s">
        <v>1382</v>
      </c>
      <c r="FH7" s="8">
        <v>5810</v>
      </c>
      <c r="FI7" s="6" t="s">
        <v>1383</v>
      </c>
      <c r="FJ7" s="9">
        <v>7.0000000000000001E-3</v>
      </c>
      <c r="FK7" s="6" t="s">
        <v>1140</v>
      </c>
      <c r="FL7" s="8">
        <v>52121</v>
      </c>
      <c r="FM7" s="6" t="s">
        <v>1384</v>
      </c>
      <c r="FN7" s="8">
        <v>14718</v>
      </c>
      <c r="FO7" s="6" t="s">
        <v>1385</v>
      </c>
      <c r="FP7" s="9">
        <v>1.2E-2</v>
      </c>
      <c r="FQ7" s="6" t="s">
        <v>1140</v>
      </c>
      <c r="FR7" s="8">
        <v>59076</v>
      </c>
      <c r="FS7" s="6" t="s">
        <v>1386</v>
      </c>
      <c r="FT7" s="6">
        <v>607</v>
      </c>
      <c r="FU7" s="6" t="s">
        <v>1387</v>
      </c>
      <c r="FV7" s="9">
        <v>1E-3</v>
      </c>
      <c r="FW7" s="6" t="s">
        <v>1140</v>
      </c>
      <c r="FX7" s="8">
        <v>74393</v>
      </c>
      <c r="FY7" s="6" t="s">
        <v>1388</v>
      </c>
      <c r="FZ7" s="8">
        <v>12716</v>
      </c>
      <c r="GA7" s="6" t="s">
        <v>1389</v>
      </c>
      <c r="GB7" s="9">
        <v>4.0000000000000001E-3</v>
      </c>
      <c r="GC7" s="6" t="s">
        <v>1140</v>
      </c>
      <c r="GD7" s="8">
        <v>71000</v>
      </c>
      <c r="GE7" s="6" t="s">
        <v>1108</v>
      </c>
      <c r="GF7" s="8">
        <v>59627</v>
      </c>
      <c r="GG7" s="6" t="s">
        <v>1390</v>
      </c>
      <c r="GH7" s="9">
        <v>7.1999999999999995E-2</v>
      </c>
      <c r="GI7" s="6" t="s">
        <v>1140</v>
      </c>
      <c r="GJ7" s="8">
        <v>44563</v>
      </c>
      <c r="GK7" s="6" t="s">
        <v>1391</v>
      </c>
      <c r="GL7" s="8">
        <v>33451</v>
      </c>
      <c r="GM7" s="6" t="s">
        <v>1392</v>
      </c>
      <c r="GN7" s="9">
        <v>4.0000000000000001E-3</v>
      </c>
      <c r="GO7" s="6" t="s">
        <v>1140</v>
      </c>
      <c r="GP7" s="8">
        <v>63315</v>
      </c>
      <c r="GQ7" s="6" t="s">
        <v>1266</v>
      </c>
      <c r="GR7" s="8">
        <v>40554</v>
      </c>
      <c r="GS7" s="6" t="s">
        <v>1393</v>
      </c>
      <c r="GT7" s="9">
        <v>0.01</v>
      </c>
      <c r="GU7" s="6" t="s">
        <v>1140</v>
      </c>
      <c r="GV7" s="8">
        <v>45538</v>
      </c>
      <c r="GW7" s="6" t="s">
        <v>1394</v>
      </c>
      <c r="GX7" s="8">
        <v>10027</v>
      </c>
      <c r="GY7" s="6" t="s">
        <v>1132</v>
      </c>
      <c r="GZ7" s="9">
        <v>3.1E-2</v>
      </c>
      <c r="HA7" s="6" t="s">
        <v>1131</v>
      </c>
      <c r="HB7" s="8">
        <v>42968</v>
      </c>
      <c r="HC7" s="6" t="s">
        <v>1395</v>
      </c>
      <c r="HD7" s="8">
        <v>6572</v>
      </c>
      <c r="HE7" s="6" t="s">
        <v>1355</v>
      </c>
      <c r="HF7" s="9">
        <v>1E-3</v>
      </c>
      <c r="HG7" s="6" t="s">
        <v>1140</v>
      </c>
      <c r="HH7" s="8">
        <v>44355</v>
      </c>
      <c r="HI7" s="6" t="s">
        <v>1396</v>
      </c>
      <c r="HJ7" s="8">
        <v>97984</v>
      </c>
      <c r="HK7" s="6" t="s">
        <v>1397</v>
      </c>
      <c r="HL7" s="9">
        <v>6.4000000000000001E-2</v>
      </c>
      <c r="HM7" s="6" t="s">
        <v>1140</v>
      </c>
      <c r="HN7" s="8">
        <v>56941</v>
      </c>
      <c r="HO7" s="6" t="s">
        <v>1398</v>
      </c>
      <c r="HP7" s="8">
        <v>16404</v>
      </c>
      <c r="HQ7" s="6" t="s">
        <v>1399</v>
      </c>
      <c r="HR7" s="9">
        <v>0.01</v>
      </c>
      <c r="HS7" s="6" t="s">
        <v>1140</v>
      </c>
      <c r="HT7" s="8">
        <v>64446</v>
      </c>
      <c r="HU7" s="6" t="s">
        <v>1400</v>
      </c>
      <c r="HV7" s="8">
        <v>8024</v>
      </c>
      <c r="HW7" s="6" t="s">
        <v>1401</v>
      </c>
      <c r="HX7" s="9">
        <v>2E-3</v>
      </c>
      <c r="HY7" s="6" t="s">
        <v>1140</v>
      </c>
      <c r="HZ7" s="8">
        <v>57714</v>
      </c>
      <c r="IA7" s="6" t="s">
        <v>1402</v>
      </c>
      <c r="IB7" s="8">
        <v>1342</v>
      </c>
      <c r="IC7" s="6" t="s">
        <v>1403</v>
      </c>
      <c r="ID7" s="9">
        <v>3.0000000000000001E-3</v>
      </c>
      <c r="IE7" s="6" t="s">
        <v>1140</v>
      </c>
      <c r="IF7" s="8">
        <v>63750</v>
      </c>
      <c r="IG7" s="6" t="s">
        <v>1404</v>
      </c>
      <c r="IH7" s="8">
        <v>5751</v>
      </c>
      <c r="II7" s="6" t="s">
        <v>1067</v>
      </c>
      <c r="IJ7" s="9">
        <v>3.0000000000000001E-3</v>
      </c>
      <c r="IK7" s="6" t="s">
        <v>1140</v>
      </c>
      <c r="IL7" s="8">
        <v>47140</v>
      </c>
      <c r="IM7" s="6" t="s">
        <v>1405</v>
      </c>
      <c r="IN7" s="8">
        <v>17194</v>
      </c>
      <c r="IO7" s="6" t="s">
        <v>1406</v>
      </c>
      <c r="IP7" s="9">
        <v>4.8000000000000001E-2</v>
      </c>
      <c r="IQ7" s="6" t="s">
        <v>1140</v>
      </c>
      <c r="IR7" s="8">
        <v>35326</v>
      </c>
      <c r="IS7" s="6" t="s">
        <v>1407</v>
      </c>
      <c r="IT7" s="8">
        <v>5564</v>
      </c>
      <c r="IU7" s="6" t="s">
        <v>1408</v>
      </c>
      <c r="IV7" s="9">
        <v>2E-3</v>
      </c>
      <c r="IW7" s="6" t="s">
        <v>1140</v>
      </c>
      <c r="IX7" s="8">
        <v>57839</v>
      </c>
      <c r="IY7" s="6" t="s">
        <v>1409</v>
      </c>
      <c r="IZ7" s="8">
        <v>65481</v>
      </c>
      <c r="JA7" s="6" t="s">
        <v>1410</v>
      </c>
      <c r="JB7" s="9">
        <v>6.0000000000000001E-3</v>
      </c>
      <c r="JC7" s="6" t="s">
        <v>1140</v>
      </c>
      <c r="JD7" s="8">
        <v>70901</v>
      </c>
      <c r="JE7" s="6" t="s">
        <v>1411</v>
      </c>
      <c r="JF7" s="8">
        <v>9790</v>
      </c>
      <c r="JG7" s="6" t="s">
        <v>1412</v>
      </c>
      <c r="JH7" s="9">
        <v>8.9999999999999993E-3</v>
      </c>
      <c r="JI7" s="6" t="s">
        <v>1140</v>
      </c>
      <c r="JJ7" s="8">
        <v>64207</v>
      </c>
      <c r="JK7" s="6" t="s">
        <v>1413</v>
      </c>
      <c r="JL7" s="6">
        <v>484</v>
      </c>
      <c r="JM7" s="6" t="s">
        <v>1414</v>
      </c>
      <c r="JN7" s="9">
        <v>2E-3</v>
      </c>
      <c r="JO7" s="6" t="s">
        <v>1140</v>
      </c>
      <c r="JP7" s="8">
        <v>50595</v>
      </c>
      <c r="JQ7" s="6" t="s">
        <v>1415</v>
      </c>
      <c r="JR7" s="8">
        <v>8751</v>
      </c>
      <c r="JS7" s="6" t="s">
        <v>1416</v>
      </c>
      <c r="JT7" s="9">
        <v>3.0000000000000001E-3</v>
      </c>
      <c r="JU7" s="6" t="s">
        <v>1140</v>
      </c>
      <c r="JV7" s="8">
        <v>79955</v>
      </c>
      <c r="JW7" s="6" t="s">
        <v>1417</v>
      </c>
      <c r="JX7" s="8">
        <v>29689</v>
      </c>
      <c r="JY7" s="6" t="s">
        <v>1418</v>
      </c>
      <c r="JZ7" s="9">
        <v>0.01</v>
      </c>
      <c r="KA7" s="6" t="s">
        <v>1140</v>
      </c>
      <c r="KB7" s="8">
        <v>67525</v>
      </c>
      <c r="KC7" s="6" t="s">
        <v>1419</v>
      </c>
      <c r="KD7" s="6">
        <v>540</v>
      </c>
      <c r="KE7" s="6" t="s">
        <v>1420</v>
      </c>
      <c r="KF7" s="9">
        <v>1E-3</v>
      </c>
      <c r="KG7" s="6" t="s">
        <v>1140</v>
      </c>
      <c r="KH7" s="8">
        <v>34643</v>
      </c>
      <c r="KI7" s="6" t="s">
        <v>1421</v>
      </c>
      <c r="KJ7" s="8">
        <v>15383</v>
      </c>
      <c r="KK7" s="6" t="s">
        <v>1138</v>
      </c>
      <c r="KL7" s="9">
        <v>6.0000000000000001E-3</v>
      </c>
      <c r="KM7" s="6" t="s">
        <v>1140</v>
      </c>
      <c r="KN7" s="8">
        <v>54916</v>
      </c>
      <c r="KO7" s="6" t="s">
        <v>1422</v>
      </c>
      <c r="KP7" s="8">
        <v>3565</v>
      </c>
      <c r="KQ7" s="6" t="s">
        <v>1091</v>
      </c>
      <c r="KR7" s="9">
        <v>1.4999999999999999E-2</v>
      </c>
      <c r="KS7" s="6" t="s">
        <v>1140</v>
      </c>
      <c r="KT7" s="8">
        <v>55094</v>
      </c>
      <c r="KU7" s="6" t="s">
        <v>1423</v>
      </c>
      <c r="KV7" s="8">
        <v>2195</v>
      </c>
      <c r="KW7" s="6" t="s">
        <v>1162</v>
      </c>
      <c r="KX7" s="9">
        <v>2E-3</v>
      </c>
      <c r="KY7" s="6" t="s">
        <v>1140</v>
      </c>
      <c r="KZ7" s="8">
        <v>26027</v>
      </c>
      <c r="LA7" s="6" t="s">
        <v>1424</v>
      </c>
    </row>
    <row r="8" spans="1:313" ht="15.75" customHeight="1" x14ac:dyDescent="0.25">
      <c r="A8" s="6" t="s">
        <v>1425</v>
      </c>
      <c r="B8" s="8">
        <v>24989</v>
      </c>
      <c r="C8" s="6" t="s">
        <v>1426</v>
      </c>
      <c r="D8" s="9">
        <v>1.2999999999999999E-2</v>
      </c>
      <c r="E8" s="6" t="s">
        <v>1140</v>
      </c>
      <c r="F8" s="8">
        <v>85907</v>
      </c>
      <c r="G8" s="6" t="s">
        <v>1427</v>
      </c>
      <c r="H8" s="8">
        <v>13606</v>
      </c>
      <c r="I8" s="6" t="s">
        <v>1428</v>
      </c>
      <c r="J8" s="9">
        <v>5.0999999999999997E-2</v>
      </c>
      <c r="K8" s="6" t="s">
        <v>1155</v>
      </c>
      <c r="L8" s="8">
        <v>90314</v>
      </c>
      <c r="M8" s="6" t="s">
        <v>1429</v>
      </c>
      <c r="N8" s="8">
        <v>90146</v>
      </c>
      <c r="O8" s="6" t="s">
        <v>1430</v>
      </c>
      <c r="P8" s="9">
        <v>3.2000000000000001E-2</v>
      </c>
      <c r="Q8" s="6" t="s">
        <v>1140</v>
      </c>
      <c r="R8" s="8">
        <v>101515</v>
      </c>
      <c r="S8" s="6" t="s">
        <v>1431</v>
      </c>
      <c r="T8" s="8">
        <v>16420</v>
      </c>
      <c r="U8" s="6" t="s">
        <v>1432</v>
      </c>
      <c r="V8" s="9">
        <v>1.4E-2</v>
      </c>
      <c r="W8" s="6" t="s">
        <v>1140</v>
      </c>
      <c r="X8" s="8">
        <v>90288</v>
      </c>
      <c r="Y8" s="6" t="s">
        <v>1433</v>
      </c>
      <c r="Z8" s="8">
        <v>2015920</v>
      </c>
      <c r="AA8" s="6" t="s">
        <v>1434</v>
      </c>
      <c r="AB8" s="9">
        <v>0.15</v>
      </c>
      <c r="AC8" s="6" t="s">
        <v>1140</v>
      </c>
      <c r="AD8" s="8">
        <v>125149</v>
      </c>
      <c r="AE8" s="6" t="s">
        <v>1435</v>
      </c>
      <c r="AF8" s="8">
        <v>64230</v>
      </c>
      <c r="AG8" s="6" t="s">
        <v>1436</v>
      </c>
      <c r="AH8" s="9">
        <v>2.8000000000000001E-2</v>
      </c>
      <c r="AI8" s="6" t="s">
        <v>1140</v>
      </c>
      <c r="AJ8" s="8">
        <v>108735</v>
      </c>
      <c r="AK8" s="6" t="s">
        <v>1437</v>
      </c>
      <c r="AL8" s="8">
        <v>58069</v>
      </c>
      <c r="AM8" s="6" t="s">
        <v>1438</v>
      </c>
      <c r="AN8" s="9">
        <v>4.1000000000000002E-2</v>
      </c>
      <c r="AO8" s="6" t="s">
        <v>1140</v>
      </c>
      <c r="AP8" s="8">
        <v>126722</v>
      </c>
      <c r="AQ8" s="6" t="s">
        <v>1439</v>
      </c>
      <c r="AR8" s="8">
        <v>15663</v>
      </c>
      <c r="AS8" s="6" t="s">
        <v>1440</v>
      </c>
      <c r="AT8" s="9">
        <v>0.04</v>
      </c>
      <c r="AU8" s="6" t="s">
        <v>1131</v>
      </c>
      <c r="AV8" s="8">
        <v>130767</v>
      </c>
      <c r="AW8" s="6" t="s">
        <v>1441</v>
      </c>
      <c r="AX8" s="8">
        <v>14121</v>
      </c>
      <c r="AY8" s="6" t="s">
        <v>1063</v>
      </c>
      <c r="AZ8" s="9">
        <v>4.3999999999999997E-2</v>
      </c>
      <c r="BA8" s="6" t="s">
        <v>1131</v>
      </c>
      <c r="BB8" s="8">
        <v>121619</v>
      </c>
      <c r="BC8" s="6" t="s">
        <v>1442</v>
      </c>
      <c r="BD8" s="8">
        <v>210946</v>
      </c>
      <c r="BE8" s="6" t="s">
        <v>1443</v>
      </c>
      <c r="BF8" s="9">
        <v>2.5000000000000001E-2</v>
      </c>
      <c r="BG8" s="6" t="s">
        <v>1140</v>
      </c>
      <c r="BH8" s="8">
        <v>92402</v>
      </c>
      <c r="BI8" s="6" t="s">
        <v>1041</v>
      </c>
      <c r="BJ8" s="8">
        <v>156233</v>
      </c>
      <c r="BK8" s="6" t="s">
        <v>1444</v>
      </c>
      <c r="BL8" s="9">
        <v>3.9E-2</v>
      </c>
      <c r="BM8" s="6" t="s">
        <v>1140</v>
      </c>
      <c r="BN8" s="8">
        <v>105123</v>
      </c>
      <c r="BO8" s="6" t="s">
        <v>1445</v>
      </c>
      <c r="BP8" s="8">
        <v>191649</v>
      </c>
      <c r="BQ8" s="6" t="s">
        <v>1446</v>
      </c>
      <c r="BR8" s="9">
        <v>0.39200000000000002</v>
      </c>
      <c r="BS8" s="6" t="s">
        <v>1147</v>
      </c>
      <c r="BT8" s="8">
        <v>105367</v>
      </c>
      <c r="BU8" s="6" t="s">
        <v>1447</v>
      </c>
      <c r="BV8" s="8">
        <v>8469</v>
      </c>
      <c r="BW8" s="6" t="s">
        <v>1143</v>
      </c>
      <c r="BX8" s="9">
        <v>1.2E-2</v>
      </c>
      <c r="BY8" s="6" t="s">
        <v>1140</v>
      </c>
      <c r="BZ8" s="8">
        <v>81008</v>
      </c>
      <c r="CA8" s="6" t="s">
        <v>1448</v>
      </c>
      <c r="CB8" s="8">
        <v>264648</v>
      </c>
      <c r="CC8" s="6" t="s">
        <v>1449</v>
      </c>
      <c r="CD8" s="9">
        <v>5.2999999999999999E-2</v>
      </c>
      <c r="CE8" s="6" t="s">
        <v>1140</v>
      </c>
      <c r="CF8" s="8">
        <v>111938</v>
      </c>
      <c r="CG8" s="6" t="s">
        <v>1450</v>
      </c>
      <c r="CH8" s="8">
        <v>56399</v>
      </c>
      <c r="CI8" s="6" t="s">
        <v>1218</v>
      </c>
      <c r="CJ8" s="9">
        <v>2.1000000000000001E-2</v>
      </c>
      <c r="CK8" s="6" t="s">
        <v>1140</v>
      </c>
      <c r="CL8" s="8">
        <v>82077</v>
      </c>
      <c r="CM8" s="6" t="s">
        <v>1451</v>
      </c>
      <c r="CN8" s="8">
        <v>26298</v>
      </c>
      <c r="CO8" s="6" t="s">
        <v>1181</v>
      </c>
      <c r="CP8" s="9">
        <v>0.02</v>
      </c>
      <c r="CQ8" s="6" t="s">
        <v>1140</v>
      </c>
      <c r="CR8" s="8">
        <v>84099</v>
      </c>
      <c r="CS8" s="6" t="s">
        <v>1452</v>
      </c>
      <c r="CT8" s="8">
        <v>28793</v>
      </c>
      <c r="CU8" s="6" t="s">
        <v>1453</v>
      </c>
      <c r="CV8" s="9">
        <v>2.5000000000000001E-2</v>
      </c>
      <c r="CW8" s="6" t="s">
        <v>1140</v>
      </c>
      <c r="CX8" s="8">
        <v>88189</v>
      </c>
      <c r="CY8" s="6" t="s">
        <v>1454</v>
      </c>
      <c r="CZ8" s="8">
        <v>22873</v>
      </c>
      <c r="DA8" s="6" t="s">
        <v>1455</v>
      </c>
      <c r="DB8" s="9">
        <v>1.2999999999999999E-2</v>
      </c>
      <c r="DC8" s="6" t="s">
        <v>1140</v>
      </c>
      <c r="DD8" s="8">
        <v>82022</v>
      </c>
      <c r="DE8" s="6" t="s">
        <v>1456</v>
      </c>
      <c r="DF8" s="8">
        <v>27734</v>
      </c>
      <c r="DG8" s="6" t="s">
        <v>1457</v>
      </c>
      <c r="DH8" s="9">
        <v>1.6E-2</v>
      </c>
      <c r="DI8" s="6" t="s">
        <v>1140</v>
      </c>
      <c r="DJ8" s="8">
        <v>73895</v>
      </c>
      <c r="DK8" s="6" t="s">
        <v>1458</v>
      </c>
      <c r="DL8" s="8">
        <v>4970</v>
      </c>
      <c r="DM8" s="6" t="s">
        <v>1459</v>
      </c>
      <c r="DN8" s="9">
        <v>8.0000000000000002E-3</v>
      </c>
      <c r="DO8" s="6" t="s">
        <v>1140</v>
      </c>
      <c r="DP8" s="8">
        <v>69806</v>
      </c>
      <c r="DQ8" s="6" t="s">
        <v>1460</v>
      </c>
      <c r="DR8" s="8">
        <v>133483</v>
      </c>
      <c r="DS8" s="6" t="s">
        <v>1461</v>
      </c>
      <c r="DT8" s="9">
        <v>5.7000000000000002E-2</v>
      </c>
      <c r="DU8" s="6" t="s">
        <v>1140</v>
      </c>
      <c r="DV8" s="8">
        <v>130232</v>
      </c>
      <c r="DW8" s="6" t="s">
        <v>1462</v>
      </c>
      <c r="DX8" s="8">
        <v>172230</v>
      </c>
      <c r="DY8" s="6" t="s">
        <v>1463</v>
      </c>
      <c r="DZ8" s="9">
        <v>6.2E-2</v>
      </c>
      <c r="EA8" s="6" t="s">
        <v>1140</v>
      </c>
      <c r="EB8" s="8">
        <v>126024</v>
      </c>
      <c r="EC8" s="6" t="s">
        <v>1464</v>
      </c>
      <c r="ED8" s="8">
        <v>111977</v>
      </c>
      <c r="EE8" s="6" t="s">
        <v>1465</v>
      </c>
      <c r="EF8" s="9">
        <v>2.8000000000000001E-2</v>
      </c>
      <c r="EG8" s="6" t="s">
        <v>1140</v>
      </c>
      <c r="EH8" s="8">
        <v>106601</v>
      </c>
      <c r="EI8" s="6" t="s">
        <v>1466</v>
      </c>
      <c r="EJ8" s="8">
        <v>86859</v>
      </c>
      <c r="EK8" s="6" t="s">
        <v>1467</v>
      </c>
      <c r="EL8" s="9">
        <v>3.7999999999999999E-2</v>
      </c>
      <c r="EM8" s="6" t="s">
        <v>1140</v>
      </c>
      <c r="EN8" s="8">
        <v>103255</v>
      </c>
      <c r="EO8" s="6" t="s">
        <v>1135</v>
      </c>
      <c r="EP8" s="8">
        <v>10256</v>
      </c>
      <c r="EQ8" s="6" t="s">
        <v>1468</v>
      </c>
      <c r="ER8" s="9">
        <v>8.9999999999999993E-3</v>
      </c>
      <c r="ES8" s="6" t="s">
        <v>1140</v>
      </c>
      <c r="ET8" s="8">
        <v>73272</v>
      </c>
      <c r="EU8" s="6" t="s">
        <v>1469</v>
      </c>
      <c r="EV8" s="8">
        <v>45998</v>
      </c>
      <c r="EW8" s="6" t="s">
        <v>1470</v>
      </c>
      <c r="EX8" s="9">
        <v>1.9E-2</v>
      </c>
      <c r="EY8" s="6" t="s">
        <v>1140</v>
      </c>
      <c r="EZ8" s="8">
        <v>91954</v>
      </c>
      <c r="FA8" s="6" t="s">
        <v>1471</v>
      </c>
      <c r="FB8" s="8">
        <v>2938</v>
      </c>
      <c r="FC8" s="6" t="s">
        <v>1282</v>
      </c>
      <c r="FD8" s="9">
        <v>6.0000000000000001E-3</v>
      </c>
      <c r="FE8" s="6" t="s">
        <v>1140</v>
      </c>
      <c r="FF8" s="8">
        <v>65667</v>
      </c>
      <c r="FG8" s="6" t="s">
        <v>1472</v>
      </c>
      <c r="FH8" s="8">
        <v>16016</v>
      </c>
      <c r="FI8" s="6" t="s">
        <v>1473</v>
      </c>
      <c r="FJ8" s="9">
        <v>0.02</v>
      </c>
      <c r="FK8" s="6" t="s">
        <v>1140</v>
      </c>
      <c r="FL8" s="8">
        <v>83105</v>
      </c>
      <c r="FM8" s="6" t="s">
        <v>1474</v>
      </c>
      <c r="FN8" s="8">
        <v>94240</v>
      </c>
      <c r="FO8" s="6" t="s">
        <v>1475</v>
      </c>
      <c r="FP8" s="9">
        <v>0.08</v>
      </c>
      <c r="FQ8" s="6" t="s">
        <v>1140</v>
      </c>
      <c r="FR8" s="8">
        <v>84254</v>
      </c>
      <c r="FS8" s="6" t="s">
        <v>1476</v>
      </c>
      <c r="FT8" s="8">
        <v>12571</v>
      </c>
      <c r="FU8" s="6" t="s">
        <v>1477</v>
      </c>
      <c r="FV8" s="9">
        <v>2.3E-2</v>
      </c>
      <c r="FW8" s="6" t="s">
        <v>1140</v>
      </c>
      <c r="FX8" s="8">
        <v>108773</v>
      </c>
      <c r="FY8" s="6" t="s">
        <v>1478</v>
      </c>
      <c r="FZ8" s="8">
        <v>313596</v>
      </c>
      <c r="GA8" s="6" t="s">
        <v>1207</v>
      </c>
      <c r="GB8" s="9">
        <v>0.09</v>
      </c>
      <c r="GC8" s="6" t="s">
        <v>1140</v>
      </c>
      <c r="GD8" s="8">
        <v>154105</v>
      </c>
      <c r="GE8" s="6" t="s">
        <v>1479</v>
      </c>
      <c r="GF8" s="8">
        <v>12078</v>
      </c>
      <c r="GG8" s="6" t="s">
        <v>1480</v>
      </c>
      <c r="GH8" s="9">
        <v>1.4999999999999999E-2</v>
      </c>
      <c r="GI8" s="6" t="s">
        <v>1140</v>
      </c>
      <c r="GJ8" s="8">
        <v>81846</v>
      </c>
      <c r="GK8" s="6" t="s">
        <v>1481</v>
      </c>
      <c r="GL8" s="8">
        <v>593851</v>
      </c>
      <c r="GM8" s="6" t="s">
        <v>1482</v>
      </c>
      <c r="GN8" s="9">
        <v>7.6999999999999999E-2</v>
      </c>
      <c r="GO8" s="6" t="s">
        <v>1140</v>
      </c>
      <c r="GP8" s="8">
        <v>94665</v>
      </c>
      <c r="GQ8" s="6" t="s">
        <v>1483</v>
      </c>
      <c r="GR8" s="8">
        <v>111802</v>
      </c>
      <c r="GS8" s="6" t="s">
        <v>1484</v>
      </c>
      <c r="GT8" s="9">
        <v>2.7E-2</v>
      </c>
      <c r="GU8" s="6" t="s">
        <v>1140</v>
      </c>
      <c r="GV8" s="8">
        <v>113412</v>
      </c>
      <c r="GW8" s="6" t="s">
        <v>1485</v>
      </c>
      <c r="GX8" s="8">
        <v>4799</v>
      </c>
      <c r="GY8" s="6" t="s">
        <v>1179</v>
      </c>
      <c r="GZ8" s="9">
        <v>1.4999999999999999E-2</v>
      </c>
      <c r="HA8" s="6" t="s">
        <v>1140</v>
      </c>
      <c r="HB8" s="8">
        <v>61610</v>
      </c>
      <c r="HC8" s="6" t="s">
        <v>1486</v>
      </c>
      <c r="HD8" s="8">
        <v>101269</v>
      </c>
      <c r="HE8" s="6" t="s">
        <v>1487</v>
      </c>
      <c r="HF8" s="9">
        <v>2.1000000000000001E-2</v>
      </c>
      <c r="HG8" s="6" t="s">
        <v>1140</v>
      </c>
      <c r="HH8" s="8">
        <v>98223</v>
      </c>
      <c r="HI8" s="6" t="s">
        <v>1488</v>
      </c>
      <c r="HJ8" s="8">
        <v>30441</v>
      </c>
      <c r="HK8" s="6" t="s">
        <v>1385</v>
      </c>
      <c r="HL8" s="9">
        <v>0.02</v>
      </c>
      <c r="HM8" s="6" t="s">
        <v>1140</v>
      </c>
      <c r="HN8" s="8">
        <v>73499</v>
      </c>
      <c r="HO8" s="6" t="s">
        <v>1489</v>
      </c>
      <c r="HP8" s="8">
        <v>69500</v>
      </c>
      <c r="HQ8" s="6" t="s">
        <v>1490</v>
      </c>
      <c r="HR8" s="9">
        <v>4.1000000000000002E-2</v>
      </c>
      <c r="HS8" s="6" t="s">
        <v>1140</v>
      </c>
      <c r="HT8" s="8">
        <v>104963</v>
      </c>
      <c r="HU8" s="6" t="s">
        <v>1491</v>
      </c>
      <c r="HV8" s="8">
        <v>163893</v>
      </c>
      <c r="HW8" s="6" t="s">
        <v>1492</v>
      </c>
      <c r="HX8" s="9">
        <v>3.1E-2</v>
      </c>
      <c r="HY8" s="6" t="s">
        <v>1140</v>
      </c>
      <c r="HZ8" s="8">
        <v>99204</v>
      </c>
      <c r="IA8" s="6" t="s">
        <v>1493</v>
      </c>
      <c r="IB8" s="8">
        <v>12914</v>
      </c>
      <c r="IC8" s="6" t="s">
        <v>1494</v>
      </c>
      <c r="ID8" s="9">
        <v>0.03</v>
      </c>
      <c r="IE8" s="6" t="s">
        <v>1140</v>
      </c>
      <c r="IF8" s="8">
        <v>103547</v>
      </c>
      <c r="IG8" s="6" t="s">
        <v>1495</v>
      </c>
      <c r="IH8" s="8">
        <v>30627</v>
      </c>
      <c r="II8" s="6" t="s">
        <v>1496</v>
      </c>
      <c r="IJ8" s="9">
        <v>1.4999999999999999E-2</v>
      </c>
      <c r="IK8" s="6" t="s">
        <v>1140</v>
      </c>
      <c r="IL8" s="8">
        <v>94834</v>
      </c>
      <c r="IM8" s="6" t="s">
        <v>1497</v>
      </c>
      <c r="IN8" s="8">
        <v>4043</v>
      </c>
      <c r="IO8" s="6" t="s">
        <v>1498</v>
      </c>
      <c r="IP8" s="9">
        <v>1.0999999999999999E-2</v>
      </c>
      <c r="IQ8" s="6" t="s">
        <v>1140</v>
      </c>
      <c r="IR8" s="8">
        <v>70171</v>
      </c>
      <c r="IS8" s="6" t="s">
        <v>1499</v>
      </c>
      <c r="IT8" s="8">
        <v>42659</v>
      </c>
      <c r="IU8" s="6" t="s">
        <v>1500</v>
      </c>
      <c r="IV8" s="9">
        <v>1.4999999999999999E-2</v>
      </c>
      <c r="IW8" s="6" t="s">
        <v>1140</v>
      </c>
      <c r="IX8" s="8">
        <v>97808</v>
      </c>
      <c r="IY8" s="6" t="s">
        <v>1501</v>
      </c>
      <c r="IZ8" s="8">
        <v>534133</v>
      </c>
      <c r="JA8" s="6" t="s">
        <v>1502</v>
      </c>
      <c r="JB8" s="9">
        <v>0.05</v>
      </c>
      <c r="JC8" s="6" t="s">
        <v>1140</v>
      </c>
      <c r="JD8" s="8">
        <v>112060</v>
      </c>
      <c r="JE8" s="6" t="s">
        <v>1503</v>
      </c>
      <c r="JF8" s="8">
        <v>24937</v>
      </c>
      <c r="JG8" s="6" t="s">
        <v>1504</v>
      </c>
      <c r="JH8" s="9">
        <v>2.3E-2</v>
      </c>
      <c r="JI8" s="6" t="s">
        <v>1140</v>
      </c>
      <c r="JJ8" s="8">
        <v>97129</v>
      </c>
      <c r="JK8" s="6" t="s">
        <v>1505</v>
      </c>
      <c r="JL8" s="8">
        <v>3342</v>
      </c>
      <c r="JM8" s="6" t="s">
        <v>1353</v>
      </c>
      <c r="JN8" s="9">
        <v>1.2E-2</v>
      </c>
      <c r="JO8" s="6" t="s">
        <v>1140</v>
      </c>
      <c r="JP8" s="8">
        <v>77634</v>
      </c>
      <c r="JQ8" s="6" t="s">
        <v>1506</v>
      </c>
      <c r="JR8" s="8">
        <v>196265</v>
      </c>
      <c r="JS8" s="6" t="s">
        <v>1507</v>
      </c>
      <c r="JT8" s="9">
        <v>5.8999999999999997E-2</v>
      </c>
      <c r="JU8" s="6" t="s">
        <v>1140</v>
      </c>
      <c r="JV8" s="8">
        <v>131518</v>
      </c>
      <c r="JW8" s="6" t="s">
        <v>1508</v>
      </c>
      <c r="JX8" s="8">
        <v>267333</v>
      </c>
      <c r="JY8" s="6" t="s">
        <v>1509</v>
      </c>
      <c r="JZ8" s="9">
        <v>8.8999999999999996E-2</v>
      </c>
      <c r="KA8" s="6" t="s">
        <v>1140</v>
      </c>
      <c r="KB8" s="8">
        <v>133554</v>
      </c>
      <c r="KC8" s="6" t="s">
        <v>1510</v>
      </c>
      <c r="KD8" s="8">
        <v>4734</v>
      </c>
      <c r="KE8" s="6" t="s">
        <v>1511</v>
      </c>
      <c r="KF8" s="9">
        <v>7.0000000000000001E-3</v>
      </c>
      <c r="KG8" s="6" t="s">
        <v>1140</v>
      </c>
      <c r="KH8" s="8">
        <v>80294</v>
      </c>
      <c r="KI8" s="6" t="s">
        <v>1512</v>
      </c>
      <c r="KJ8" s="8">
        <v>54216</v>
      </c>
      <c r="KK8" s="6" t="s">
        <v>1513</v>
      </c>
      <c r="KL8" s="9">
        <v>2.1999999999999999E-2</v>
      </c>
      <c r="KM8" s="6" t="s">
        <v>1140</v>
      </c>
      <c r="KN8" s="8">
        <v>88269</v>
      </c>
      <c r="KO8" s="6" t="s">
        <v>1514</v>
      </c>
      <c r="KP8" s="8">
        <v>1797</v>
      </c>
      <c r="KQ8" s="6" t="s">
        <v>1515</v>
      </c>
      <c r="KR8" s="9">
        <v>8.0000000000000002E-3</v>
      </c>
      <c r="KS8" s="6" t="s">
        <v>1140</v>
      </c>
      <c r="KT8" s="8">
        <v>65260</v>
      </c>
      <c r="KU8" s="6" t="s">
        <v>1516</v>
      </c>
      <c r="KV8" s="8">
        <v>2361</v>
      </c>
      <c r="KW8" s="6" t="s">
        <v>1517</v>
      </c>
      <c r="KX8" s="9">
        <v>2E-3</v>
      </c>
      <c r="KY8" s="6" t="s">
        <v>1140</v>
      </c>
      <c r="KZ8" s="8">
        <v>30368</v>
      </c>
      <c r="LA8" s="6" t="s">
        <v>1518</v>
      </c>
    </row>
    <row r="9" spans="1:313" ht="15.75" customHeight="1" x14ac:dyDescent="0.25">
      <c r="A9" s="6" t="s">
        <v>1519</v>
      </c>
      <c r="B9" s="6">
        <v>761</v>
      </c>
      <c r="C9" s="6" t="s">
        <v>1520</v>
      </c>
      <c r="D9" s="9">
        <v>0</v>
      </c>
      <c r="E9" s="6" t="s">
        <v>1140</v>
      </c>
      <c r="F9" s="8">
        <v>60938</v>
      </c>
      <c r="G9" s="6" t="s">
        <v>1521</v>
      </c>
      <c r="H9" s="8">
        <v>2657</v>
      </c>
      <c r="I9" s="6" t="s">
        <v>1522</v>
      </c>
      <c r="J9" s="9">
        <v>0.01</v>
      </c>
      <c r="K9" s="6" t="s">
        <v>1140</v>
      </c>
      <c r="L9" s="8">
        <v>74554</v>
      </c>
      <c r="M9" s="6" t="s">
        <v>1523</v>
      </c>
      <c r="N9" s="8">
        <v>4550</v>
      </c>
      <c r="O9" s="6" t="s">
        <v>1268</v>
      </c>
      <c r="P9" s="9">
        <v>2E-3</v>
      </c>
      <c r="Q9" s="6" t="s">
        <v>1140</v>
      </c>
      <c r="R9" s="8">
        <v>86465</v>
      </c>
      <c r="S9" s="6" t="s">
        <v>1524</v>
      </c>
      <c r="T9" s="8">
        <v>2514</v>
      </c>
      <c r="U9" s="6" t="s">
        <v>1525</v>
      </c>
      <c r="V9" s="9">
        <v>2E-3</v>
      </c>
      <c r="W9" s="6" t="s">
        <v>1140</v>
      </c>
      <c r="X9" s="8">
        <v>61413</v>
      </c>
      <c r="Y9" s="6" t="s">
        <v>1526</v>
      </c>
      <c r="Z9" s="8">
        <v>41818</v>
      </c>
      <c r="AA9" s="6" t="s">
        <v>1527</v>
      </c>
      <c r="AB9" s="9">
        <v>3.0000000000000001E-3</v>
      </c>
      <c r="AC9" s="6" t="s">
        <v>1140</v>
      </c>
      <c r="AD9" s="8">
        <v>96758</v>
      </c>
      <c r="AE9" s="6" t="s">
        <v>1528</v>
      </c>
      <c r="AF9" s="8">
        <v>2869</v>
      </c>
      <c r="AG9" s="6" t="s">
        <v>1529</v>
      </c>
      <c r="AH9" s="9">
        <v>1E-3</v>
      </c>
      <c r="AI9" s="6" t="s">
        <v>1140</v>
      </c>
      <c r="AJ9" s="8">
        <v>85985</v>
      </c>
      <c r="AK9" s="6" t="s">
        <v>1530</v>
      </c>
      <c r="AL9" s="6">
        <v>609</v>
      </c>
      <c r="AM9" s="6" t="s">
        <v>1531</v>
      </c>
      <c r="AN9" s="9">
        <v>0</v>
      </c>
      <c r="AO9" s="6" t="s">
        <v>1140</v>
      </c>
      <c r="AP9" s="8">
        <v>41573</v>
      </c>
      <c r="AQ9" s="6" t="s">
        <v>1532</v>
      </c>
      <c r="AR9" s="6">
        <v>132</v>
      </c>
      <c r="AS9" s="6" t="s">
        <v>1533</v>
      </c>
      <c r="AT9" s="9">
        <v>0</v>
      </c>
      <c r="AU9" s="6" t="s">
        <v>1140</v>
      </c>
      <c r="AV9" s="6" t="s">
        <v>1534</v>
      </c>
      <c r="AW9" s="6" t="s">
        <v>1535</v>
      </c>
      <c r="AX9" s="6">
        <v>129</v>
      </c>
      <c r="AY9" s="6" t="s">
        <v>1536</v>
      </c>
      <c r="AZ9" s="9">
        <v>0</v>
      </c>
      <c r="BA9" s="6" t="s">
        <v>1140</v>
      </c>
      <c r="BB9" s="8">
        <v>155691</v>
      </c>
      <c r="BC9" s="6" t="s">
        <v>1537</v>
      </c>
      <c r="BD9" s="8">
        <v>4273</v>
      </c>
      <c r="BE9" s="6" t="s">
        <v>1406</v>
      </c>
      <c r="BF9" s="9">
        <v>0</v>
      </c>
      <c r="BG9" s="6" t="s">
        <v>1140</v>
      </c>
      <c r="BH9" s="8">
        <v>80763</v>
      </c>
      <c r="BI9" s="6" t="s">
        <v>1538</v>
      </c>
      <c r="BJ9" s="8">
        <v>1977</v>
      </c>
      <c r="BK9" s="6" t="s">
        <v>1539</v>
      </c>
      <c r="BL9" s="9">
        <v>0</v>
      </c>
      <c r="BM9" s="6" t="s">
        <v>1140</v>
      </c>
      <c r="BN9" s="8">
        <v>66781</v>
      </c>
      <c r="BO9" s="6" t="s">
        <v>1540</v>
      </c>
      <c r="BP9" s="8">
        <v>40250</v>
      </c>
      <c r="BQ9" s="6" t="s">
        <v>1541</v>
      </c>
      <c r="BR9" s="9">
        <v>8.2000000000000003E-2</v>
      </c>
      <c r="BS9" s="6" t="s">
        <v>1155</v>
      </c>
      <c r="BT9" s="8">
        <v>79129</v>
      </c>
      <c r="BU9" s="6" t="s">
        <v>1542</v>
      </c>
      <c r="BV9" s="6">
        <v>526</v>
      </c>
      <c r="BW9" s="6" t="s">
        <v>1543</v>
      </c>
      <c r="BX9" s="9">
        <v>1E-3</v>
      </c>
      <c r="BY9" s="6" t="s">
        <v>1140</v>
      </c>
      <c r="BZ9" s="8">
        <v>56471</v>
      </c>
      <c r="CA9" s="6" t="s">
        <v>1544</v>
      </c>
      <c r="CB9" s="8">
        <v>2065</v>
      </c>
      <c r="CC9" s="6" t="s">
        <v>1051</v>
      </c>
      <c r="CD9" s="9">
        <v>0</v>
      </c>
      <c r="CE9" s="6" t="s">
        <v>1140</v>
      </c>
      <c r="CF9" s="8">
        <v>72044</v>
      </c>
      <c r="CG9" s="6" t="s">
        <v>1545</v>
      </c>
      <c r="CH9" s="6">
        <v>575</v>
      </c>
      <c r="CI9" s="6" t="s">
        <v>1546</v>
      </c>
      <c r="CJ9" s="9">
        <v>0</v>
      </c>
      <c r="CK9" s="6" t="s">
        <v>1140</v>
      </c>
      <c r="CL9" s="8">
        <v>63185</v>
      </c>
      <c r="CM9" s="6" t="s">
        <v>1547</v>
      </c>
      <c r="CN9" s="8">
        <v>1029</v>
      </c>
      <c r="CO9" s="6" t="s">
        <v>1548</v>
      </c>
      <c r="CP9" s="9">
        <v>1E-3</v>
      </c>
      <c r="CQ9" s="6" t="s">
        <v>1140</v>
      </c>
      <c r="CR9" s="8">
        <v>46932</v>
      </c>
      <c r="CS9" s="6" t="s">
        <v>1100</v>
      </c>
      <c r="CT9" s="6">
        <v>850</v>
      </c>
      <c r="CU9" s="6" t="s">
        <v>1549</v>
      </c>
      <c r="CV9" s="9">
        <v>1E-3</v>
      </c>
      <c r="CW9" s="6" t="s">
        <v>1140</v>
      </c>
      <c r="CX9" s="8">
        <v>72500</v>
      </c>
      <c r="CY9" s="6" t="s">
        <v>1550</v>
      </c>
      <c r="CZ9" s="6">
        <v>797</v>
      </c>
      <c r="DA9" s="6" t="s">
        <v>1551</v>
      </c>
      <c r="DB9" s="9">
        <v>0</v>
      </c>
      <c r="DC9" s="6" t="s">
        <v>1140</v>
      </c>
      <c r="DD9" s="8">
        <v>52054</v>
      </c>
      <c r="DE9" s="6" t="s">
        <v>1552</v>
      </c>
      <c r="DF9" s="8">
        <v>1125</v>
      </c>
      <c r="DG9" s="6" t="s">
        <v>1459</v>
      </c>
      <c r="DH9" s="9">
        <v>1E-3</v>
      </c>
      <c r="DI9" s="6" t="s">
        <v>1140</v>
      </c>
      <c r="DJ9" s="8">
        <v>43152</v>
      </c>
      <c r="DK9" s="6" t="s">
        <v>1553</v>
      </c>
      <c r="DL9" s="6">
        <v>63</v>
      </c>
      <c r="DM9" s="6" t="s">
        <v>1554</v>
      </c>
      <c r="DN9" s="9">
        <v>0</v>
      </c>
      <c r="DO9" s="6" t="s">
        <v>1140</v>
      </c>
      <c r="DP9" s="8">
        <v>126691</v>
      </c>
      <c r="DQ9" s="6" t="s">
        <v>1555</v>
      </c>
      <c r="DR9" s="6">
        <v>929</v>
      </c>
      <c r="DS9" s="6" t="s">
        <v>1556</v>
      </c>
      <c r="DT9" s="9">
        <v>0</v>
      </c>
      <c r="DU9" s="6" t="s">
        <v>1140</v>
      </c>
      <c r="DV9" s="8">
        <v>113706</v>
      </c>
      <c r="DW9" s="6" t="s">
        <v>1557</v>
      </c>
      <c r="DX9" s="8">
        <v>1126</v>
      </c>
      <c r="DY9" s="6" t="s">
        <v>1095</v>
      </c>
      <c r="DZ9" s="9">
        <v>0</v>
      </c>
      <c r="EA9" s="6" t="s">
        <v>1140</v>
      </c>
      <c r="EB9" s="8">
        <v>72946</v>
      </c>
      <c r="EC9" s="6" t="s">
        <v>1558</v>
      </c>
      <c r="ED9" s="6">
        <v>742</v>
      </c>
      <c r="EE9" s="6" t="s">
        <v>1559</v>
      </c>
      <c r="EF9" s="9">
        <v>0</v>
      </c>
      <c r="EG9" s="6" t="s">
        <v>1140</v>
      </c>
      <c r="EH9" s="8">
        <v>47115</v>
      </c>
      <c r="EI9" s="6" t="s">
        <v>1560</v>
      </c>
      <c r="EJ9" s="6">
        <v>836</v>
      </c>
      <c r="EK9" s="6" t="s">
        <v>1561</v>
      </c>
      <c r="EL9" s="9">
        <v>0</v>
      </c>
      <c r="EM9" s="6" t="s">
        <v>1140</v>
      </c>
      <c r="EN9" s="8">
        <v>43087</v>
      </c>
      <c r="EO9" s="6" t="s">
        <v>1562</v>
      </c>
      <c r="EP9" s="6">
        <v>621</v>
      </c>
      <c r="EQ9" s="6" t="s">
        <v>1051</v>
      </c>
      <c r="ER9" s="9">
        <v>1E-3</v>
      </c>
      <c r="ES9" s="6" t="s">
        <v>1140</v>
      </c>
      <c r="ET9" s="6" t="s">
        <v>1534</v>
      </c>
      <c r="EU9" s="6" t="s">
        <v>1535</v>
      </c>
      <c r="EV9" s="8">
        <v>2362</v>
      </c>
      <c r="EW9" s="6" t="s">
        <v>1563</v>
      </c>
      <c r="EX9" s="9">
        <v>1E-3</v>
      </c>
      <c r="EY9" s="6" t="s">
        <v>1140</v>
      </c>
      <c r="EZ9" s="8">
        <v>63007</v>
      </c>
      <c r="FA9" s="6" t="s">
        <v>1564</v>
      </c>
      <c r="FB9" s="6">
        <v>66</v>
      </c>
      <c r="FC9" s="6" t="s">
        <v>1554</v>
      </c>
      <c r="FD9" s="9">
        <v>0</v>
      </c>
      <c r="FE9" s="6" t="s">
        <v>1140</v>
      </c>
      <c r="FF9" s="8">
        <v>49853</v>
      </c>
      <c r="FG9" s="6" t="s">
        <v>1565</v>
      </c>
      <c r="FH9" s="6">
        <v>324</v>
      </c>
      <c r="FI9" s="6" t="s">
        <v>1566</v>
      </c>
      <c r="FJ9" s="9">
        <v>0</v>
      </c>
      <c r="FK9" s="6" t="s">
        <v>1140</v>
      </c>
      <c r="FL9" s="6" t="s">
        <v>1534</v>
      </c>
      <c r="FM9" s="6" t="s">
        <v>1535</v>
      </c>
      <c r="FN9" s="8">
        <v>6861</v>
      </c>
      <c r="FO9" s="6" t="s">
        <v>1079</v>
      </c>
      <c r="FP9" s="9">
        <v>6.0000000000000001E-3</v>
      </c>
      <c r="FQ9" s="6" t="s">
        <v>1140</v>
      </c>
      <c r="FR9" s="8">
        <v>70574</v>
      </c>
      <c r="FS9" s="6" t="s">
        <v>1567</v>
      </c>
      <c r="FT9" s="6">
        <v>107</v>
      </c>
      <c r="FU9" s="6" t="s">
        <v>1568</v>
      </c>
      <c r="FV9" s="9">
        <v>0</v>
      </c>
      <c r="FW9" s="6" t="s">
        <v>1140</v>
      </c>
      <c r="FX9" s="8">
        <v>66375</v>
      </c>
      <c r="FY9" s="6" t="s">
        <v>1569</v>
      </c>
      <c r="FZ9" s="6">
        <v>844</v>
      </c>
      <c r="GA9" s="6" t="s">
        <v>1570</v>
      </c>
      <c r="GB9" s="9">
        <v>0</v>
      </c>
      <c r="GC9" s="6" t="s">
        <v>1140</v>
      </c>
      <c r="GD9" s="8">
        <v>123406</v>
      </c>
      <c r="GE9" s="6" t="s">
        <v>1571</v>
      </c>
      <c r="GF9" s="6">
        <v>683</v>
      </c>
      <c r="GG9" s="6" t="s">
        <v>1572</v>
      </c>
      <c r="GH9" s="9">
        <v>1E-3</v>
      </c>
      <c r="GI9" s="6" t="s">
        <v>1140</v>
      </c>
      <c r="GJ9" s="8">
        <v>55250</v>
      </c>
      <c r="GK9" s="6" t="s">
        <v>1573</v>
      </c>
      <c r="GL9" s="8">
        <v>3293</v>
      </c>
      <c r="GM9" s="6" t="s">
        <v>1031</v>
      </c>
      <c r="GN9" s="9">
        <v>0</v>
      </c>
      <c r="GO9" s="6" t="s">
        <v>1140</v>
      </c>
      <c r="GP9" s="8">
        <v>54522</v>
      </c>
      <c r="GQ9" s="6" t="s">
        <v>1574</v>
      </c>
      <c r="GR9" s="8">
        <v>2179</v>
      </c>
      <c r="GS9" s="6" t="s">
        <v>1575</v>
      </c>
      <c r="GT9" s="9">
        <v>1E-3</v>
      </c>
      <c r="GU9" s="6" t="s">
        <v>1140</v>
      </c>
      <c r="GV9" s="8">
        <v>77958</v>
      </c>
      <c r="GW9" s="6" t="s">
        <v>1576</v>
      </c>
      <c r="GX9" s="6">
        <v>345</v>
      </c>
      <c r="GY9" s="6" t="s">
        <v>1577</v>
      </c>
      <c r="GZ9" s="9">
        <v>1E-3</v>
      </c>
      <c r="HA9" s="6" t="s">
        <v>1140</v>
      </c>
      <c r="HB9" s="8">
        <v>27269</v>
      </c>
      <c r="HC9" s="6" t="s">
        <v>1578</v>
      </c>
      <c r="HD9" s="8">
        <v>1083</v>
      </c>
      <c r="HE9" s="6" t="s">
        <v>1579</v>
      </c>
      <c r="HF9" s="9">
        <v>0</v>
      </c>
      <c r="HG9" s="6" t="s">
        <v>1140</v>
      </c>
      <c r="HH9" s="8">
        <v>30703</v>
      </c>
      <c r="HI9" s="6" t="s">
        <v>1580</v>
      </c>
      <c r="HJ9" s="8">
        <v>1872</v>
      </c>
      <c r="HK9" s="6" t="s">
        <v>1581</v>
      </c>
      <c r="HL9" s="9">
        <v>1E-3</v>
      </c>
      <c r="HM9" s="6" t="s">
        <v>1140</v>
      </c>
      <c r="HN9" s="8">
        <v>57545</v>
      </c>
      <c r="HO9" s="6" t="s">
        <v>1582</v>
      </c>
      <c r="HP9" s="8">
        <v>4908</v>
      </c>
      <c r="HQ9" s="6" t="s">
        <v>1583</v>
      </c>
      <c r="HR9" s="9">
        <v>3.0000000000000001E-3</v>
      </c>
      <c r="HS9" s="6" t="s">
        <v>1140</v>
      </c>
      <c r="HT9" s="8">
        <v>87801</v>
      </c>
      <c r="HU9" s="6" t="s">
        <v>1584</v>
      </c>
      <c r="HV9" s="8">
        <v>1356</v>
      </c>
      <c r="HW9" s="6" t="s">
        <v>1585</v>
      </c>
      <c r="HX9" s="9">
        <v>0</v>
      </c>
      <c r="HY9" s="6" t="s">
        <v>1140</v>
      </c>
      <c r="HZ9" s="8">
        <v>48587</v>
      </c>
      <c r="IA9" s="6" t="s">
        <v>1586</v>
      </c>
      <c r="IB9" s="6">
        <v>326</v>
      </c>
      <c r="IC9" s="6" t="s">
        <v>1577</v>
      </c>
      <c r="ID9" s="9">
        <v>1E-3</v>
      </c>
      <c r="IE9" s="6" t="s">
        <v>1140</v>
      </c>
      <c r="IF9" s="6" t="s">
        <v>1534</v>
      </c>
      <c r="IG9" s="6" t="s">
        <v>1535</v>
      </c>
      <c r="IH9" s="8">
        <v>1185</v>
      </c>
      <c r="II9" s="6" t="s">
        <v>1587</v>
      </c>
      <c r="IJ9" s="9">
        <v>1E-3</v>
      </c>
      <c r="IK9" s="6" t="s">
        <v>1140</v>
      </c>
      <c r="IL9" s="8">
        <v>58432</v>
      </c>
      <c r="IM9" s="6" t="s">
        <v>1588</v>
      </c>
      <c r="IN9" s="6">
        <v>198</v>
      </c>
      <c r="IO9" s="6" t="s">
        <v>1589</v>
      </c>
      <c r="IP9" s="9">
        <v>1E-3</v>
      </c>
      <c r="IQ9" s="6" t="s">
        <v>1140</v>
      </c>
      <c r="IR9" s="8">
        <v>34087</v>
      </c>
      <c r="IS9" s="6" t="s">
        <v>1590</v>
      </c>
      <c r="IT9" s="8">
        <v>1268</v>
      </c>
      <c r="IU9" s="6" t="s">
        <v>1591</v>
      </c>
      <c r="IV9" s="9">
        <v>0</v>
      </c>
      <c r="IW9" s="6" t="s">
        <v>1140</v>
      </c>
      <c r="IX9" s="8">
        <v>63235</v>
      </c>
      <c r="IY9" s="6" t="s">
        <v>1592</v>
      </c>
      <c r="IZ9" s="8">
        <v>8976</v>
      </c>
      <c r="JA9" s="6" t="s">
        <v>1330</v>
      </c>
      <c r="JB9" s="9">
        <v>1E-3</v>
      </c>
      <c r="JC9" s="6" t="s">
        <v>1140</v>
      </c>
      <c r="JD9" s="8">
        <v>72214</v>
      </c>
      <c r="JE9" s="6" t="s">
        <v>1593</v>
      </c>
      <c r="JF9" s="8">
        <v>7476</v>
      </c>
      <c r="JG9" s="6" t="s">
        <v>1406</v>
      </c>
      <c r="JH9" s="9">
        <v>7.0000000000000001E-3</v>
      </c>
      <c r="JI9" s="6" t="s">
        <v>1140</v>
      </c>
      <c r="JJ9" s="8">
        <v>78097</v>
      </c>
      <c r="JK9" s="6" t="s">
        <v>1594</v>
      </c>
      <c r="JL9" s="6">
        <v>41</v>
      </c>
      <c r="JM9" s="6" t="s">
        <v>1595</v>
      </c>
      <c r="JN9" s="9">
        <v>0</v>
      </c>
      <c r="JO9" s="6" t="s">
        <v>1140</v>
      </c>
      <c r="JP9" s="8">
        <v>46827</v>
      </c>
      <c r="JQ9" s="6" t="s">
        <v>1596</v>
      </c>
      <c r="JR9" s="8">
        <v>2000</v>
      </c>
      <c r="JS9" s="6" t="s">
        <v>1597</v>
      </c>
      <c r="JT9" s="9">
        <v>1E-3</v>
      </c>
      <c r="JU9" s="6" t="s">
        <v>1140</v>
      </c>
      <c r="JV9" s="8">
        <v>90820</v>
      </c>
      <c r="JW9" s="6" t="s">
        <v>1598</v>
      </c>
      <c r="JX9" s="8">
        <v>14679</v>
      </c>
      <c r="JY9" s="6" t="s">
        <v>1599</v>
      </c>
      <c r="JZ9" s="9">
        <v>5.0000000000000001E-3</v>
      </c>
      <c r="KA9" s="6" t="s">
        <v>1140</v>
      </c>
      <c r="KB9" s="8">
        <v>87539</v>
      </c>
      <c r="KC9" s="6" t="s">
        <v>1600</v>
      </c>
      <c r="KD9" s="6">
        <v>33</v>
      </c>
      <c r="KE9" s="6" t="s">
        <v>1601</v>
      </c>
      <c r="KF9" s="9">
        <v>0</v>
      </c>
      <c r="KG9" s="6" t="s">
        <v>1140</v>
      </c>
      <c r="KH9" s="8">
        <v>135156</v>
      </c>
      <c r="KI9" s="6" t="s">
        <v>1602</v>
      </c>
      <c r="KJ9" s="6">
        <v>688</v>
      </c>
      <c r="KK9" s="6" t="s">
        <v>1603</v>
      </c>
      <c r="KL9" s="9">
        <v>0</v>
      </c>
      <c r="KM9" s="6" t="s">
        <v>1140</v>
      </c>
      <c r="KN9" s="8">
        <v>82705</v>
      </c>
      <c r="KO9" s="6" t="s">
        <v>1604</v>
      </c>
      <c r="KP9" s="6">
        <v>235</v>
      </c>
      <c r="KQ9" s="6" t="s">
        <v>1605</v>
      </c>
      <c r="KR9" s="9">
        <v>1E-3</v>
      </c>
      <c r="KS9" s="6" t="s">
        <v>1140</v>
      </c>
      <c r="KT9" s="8">
        <v>38080</v>
      </c>
      <c r="KU9" s="6" t="s">
        <v>1606</v>
      </c>
      <c r="KV9" s="6">
        <v>47</v>
      </c>
      <c r="KW9" s="6" t="s">
        <v>1607</v>
      </c>
      <c r="KX9" s="9">
        <v>0</v>
      </c>
      <c r="KY9" s="6" t="s">
        <v>1140</v>
      </c>
      <c r="KZ9" s="6" t="s">
        <v>1534</v>
      </c>
      <c r="LA9" s="6" t="s">
        <v>1535</v>
      </c>
    </row>
    <row r="10" spans="1:313" ht="15.75" customHeight="1" x14ac:dyDescent="0.25">
      <c r="A10" s="6" t="s">
        <v>1608</v>
      </c>
      <c r="B10" s="8">
        <v>28176</v>
      </c>
      <c r="C10" s="6" t="s">
        <v>1609</v>
      </c>
      <c r="D10" s="9">
        <v>1.4E-2</v>
      </c>
      <c r="E10" s="6" t="s">
        <v>1140</v>
      </c>
      <c r="F10" s="8">
        <v>50221</v>
      </c>
      <c r="G10" s="6" t="s">
        <v>1610</v>
      </c>
      <c r="H10" s="8">
        <v>4676</v>
      </c>
      <c r="I10" s="6" t="s">
        <v>1143</v>
      </c>
      <c r="J10" s="9">
        <v>1.7000000000000001E-2</v>
      </c>
      <c r="K10" s="6" t="s">
        <v>1131</v>
      </c>
      <c r="L10" s="8">
        <v>85174</v>
      </c>
      <c r="M10" s="6" t="s">
        <v>1611</v>
      </c>
      <c r="N10" s="8">
        <v>175772</v>
      </c>
      <c r="O10" s="6" t="s">
        <v>1612</v>
      </c>
      <c r="P10" s="9">
        <v>6.3E-2</v>
      </c>
      <c r="Q10" s="6" t="s">
        <v>1140</v>
      </c>
      <c r="R10" s="8">
        <v>66271</v>
      </c>
      <c r="S10" s="6" t="s">
        <v>1613</v>
      </c>
      <c r="T10" s="8">
        <v>24824</v>
      </c>
      <c r="U10" s="6" t="s">
        <v>1614</v>
      </c>
      <c r="V10" s="9">
        <v>2.1000000000000001E-2</v>
      </c>
      <c r="W10" s="6" t="s">
        <v>1140</v>
      </c>
      <c r="X10" s="8">
        <v>58191</v>
      </c>
      <c r="Y10" s="6" t="s">
        <v>1615</v>
      </c>
      <c r="Z10" s="8">
        <v>1765242</v>
      </c>
      <c r="AA10" s="6" t="s">
        <v>1616</v>
      </c>
      <c r="AB10" s="9">
        <v>0.13100000000000001</v>
      </c>
      <c r="AC10" s="6" t="s">
        <v>1140</v>
      </c>
      <c r="AD10" s="8">
        <v>74377</v>
      </c>
      <c r="AE10" s="6" t="s">
        <v>1268</v>
      </c>
      <c r="AF10" s="8">
        <v>96126</v>
      </c>
      <c r="AG10" s="6" t="s">
        <v>1419</v>
      </c>
      <c r="AH10" s="9">
        <v>4.1000000000000002E-2</v>
      </c>
      <c r="AI10" s="6" t="s">
        <v>1140</v>
      </c>
      <c r="AJ10" s="8">
        <v>70958</v>
      </c>
      <c r="AK10" s="6" t="s">
        <v>1276</v>
      </c>
      <c r="AL10" s="8">
        <v>82815</v>
      </c>
      <c r="AM10" s="6" t="s">
        <v>1617</v>
      </c>
      <c r="AN10" s="9">
        <v>5.8000000000000003E-2</v>
      </c>
      <c r="AO10" s="6" t="s">
        <v>1131</v>
      </c>
      <c r="AP10" s="8">
        <v>56744</v>
      </c>
      <c r="AQ10" s="6" t="s">
        <v>1618</v>
      </c>
      <c r="AR10" s="8">
        <v>11534</v>
      </c>
      <c r="AS10" s="6" t="s">
        <v>1619</v>
      </c>
      <c r="AT10" s="9">
        <v>2.9000000000000001E-2</v>
      </c>
      <c r="AU10" s="6" t="s">
        <v>1131</v>
      </c>
      <c r="AV10" s="8">
        <v>62745</v>
      </c>
      <c r="AW10" s="6" t="s">
        <v>1620</v>
      </c>
      <c r="AX10" s="8">
        <v>10020</v>
      </c>
      <c r="AY10" s="6" t="s">
        <v>1158</v>
      </c>
      <c r="AZ10" s="9">
        <v>3.1E-2</v>
      </c>
      <c r="BA10" s="6" t="s">
        <v>1155</v>
      </c>
      <c r="BB10" s="8">
        <v>74754</v>
      </c>
      <c r="BC10" s="6" t="s">
        <v>1621</v>
      </c>
      <c r="BD10" s="8">
        <v>374201</v>
      </c>
      <c r="BE10" s="6" t="s">
        <v>1622</v>
      </c>
      <c r="BF10" s="9">
        <v>4.3999999999999997E-2</v>
      </c>
      <c r="BG10" s="6" t="s">
        <v>1140</v>
      </c>
      <c r="BH10" s="8">
        <v>61497</v>
      </c>
      <c r="BI10" s="6" t="s">
        <v>1623</v>
      </c>
      <c r="BJ10" s="8">
        <v>119989</v>
      </c>
      <c r="BK10" s="6" t="s">
        <v>1624</v>
      </c>
      <c r="BL10" s="9">
        <v>0.03</v>
      </c>
      <c r="BM10" s="6" t="s">
        <v>1140</v>
      </c>
      <c r="BN10" s="8">
        <v>61363</v>
      </c>
      <c r="BO10" s="6" t="s">
        <v>1625</v>
      </c>
      <c r="BP10" s="8">
        <v>6690</v>
      </c>
      <c r="BQ10" s="6" t="s">
        <v>1063</v>
      </c>
      <c r="BR10" s="9">
        <v>1.4E-2</v>
      </c>
      <c r="BS10" s="6" t="s">
        <v>1140</v>
      </c>
      <c r="BT10" s="8">
        <v>78362</v>
      </c>
      <c r="BU10" s="6" t="s">
        <v>1626</v>
      </c>
      <c r="BV10" s="8">
        <v>26361</v>
      </c>
      <c r="BW10" s="6" t="s">
        <v>1627</v>
      </c>
      <c r="BX10" s="9">
        <v>3.7999999999999999E-2</v>
      </c>
      <c r="BY10" s="6" t="s">
        <v>1131</v>
      </c>
      <c r="BZ10" s="8">
        <v>64090</v>
      </c>
      <c r="CA10" s="6" t="s">
        <v>1628</v>
      </c>
      <c r="CB10" s="8">
        <v>265114</v>
      </c>
      <c r="CC10" s="6" t="s">
        <v>1629</v>
      </c>
      <c r="CD10" s="9">
        <v>5.2999999999999999E-2</v>
      </c>
      <c r="CE10" s="6" t="s">
        <v>1140</v>
      </c>
      <c r="CF10" s="8">
        <v>72380</v>
      </c>
      <c r="CG10" s="6" t="s">
        <v>1630</v>
      </c>
      <c r="CH10" s="8">
        <v>62612</v>
      </c>
      <c r="CI10" s="6" t="s">
        <v>1340</v>
      </c>
      <c r="CJ10" s="9">
        <v>2.3E-2</v>
      </c>
      <c r="CK10" s="6" t="s">
        <v>1140</v>
      </c>
      <c r="CL10" s="8">
        <v>58200</v>
      </c>
      <c r="CM10" s="6" t="s">
        <v>1631</v>
      </c>
      <c r="CN10" s="8">
        <v>18732</v>
      </c>
      <c r="CO10" s="6" t="s">
        <v>1632</v>
      </c>
      <c r="CP10" s="9">
        <v>1.4E-2</v>
      </c>
      <c r="CQ10" s="6" t="s">
        <v>1140</v>
      </c>
      <c r="CR10" s="8">
        <v>66391</v>
      </c>
      <c r="CS10" s="6" t="s">
        <v>1633</v>
      </c>
      <c r="CT10" s="8">
        <v>35316</v>
      </c>
      <c r="CU10" s="6" t="s">
        <v>1634</v>
      </c>
      <c r="CV10" s="9">
        <v>0.03</v>
      </c>
      <c r="CW10" s="6" t="s">
        <v>1140</v>
      </c>
      <c r="CX10" s="8">
        <v>57526</v>
      </c>
      <c r="CY10" s="6" t="s">
        <v>1635</v>
      </c>
      <c r="CZ10" s="8">
        <v>17780</v>
      </c>
      <c r="DA10" s="6" t="s">
        <v>1636</v>
      </c>
      <c r="DB10" s="9">
        <v>0.01</v>
      </c>
      <c r="DC10" s="6" t="s">
        <v>1140</v>
      </c>
      <c r="DD10" s="8">
        <v>51271</v>
      </c>
      <c r="DE10" s="6" t="s">
        <v>1637</v>
      </c>
      <c r="DF10" s="8">
        <v>31920</v>
      </c>
      <c r="DG10" s="6" t="s">
        <v>1634</v>
      </c>
      <c r="DH10" s="9">
        <v>1.7999999999999999E-2</v>
      </c>
      <c r="DI10" s="6" t="s">
        <v>1140</v>
      </c>
      <c r="DJ10" s="8">
        <v>53130</v>
      </c>
      <c r="DK10" s="6" t="s">
        <v>1638</v>
      </c>
      <c r="DL10" s="8">
        <v>3077</v>
      </c>
      <c r="DM10" s="6" t="s">
        <v>1639</v>
      </c>
      <c r="DN10" s="9">
        <v>5.0000000000000001E-3</v>
      </c>
      <c r="DO10" s="6" t="s">
        <v>1140</v>
      </c>
      <c r="DP10" s="8">
        <v>69862</v>
      </c>
      <c r="DQ10" s="6" t="s">
        <v>1640</v>
      </c>
      <c r="DR10" s="8">
        <v>100186</v>
      </c>
      <c r="DS10" s="6" t="s">
        <v>1641</v>
      </c>
      <c r="DT10" s="9">
        <v>4.2999999999999997E-2</v>
      </c>
      <c r="DU10" s="6" t="s">
        <v>1140</v>
      </c>
      <c r="DV10" s="8">
        <v>81821</v>
      </c>
      <c r="DW10" s="6" t="s">
        <v>1642</v>
      </c>
      <c r="DX10" s="8">
        <v>123655</v>
      </c>
      <c r="DY10" s="6" t="s">
        <v>1643</v>
      </c>
      <c r="DZ10" s="9">
        <v>4.4999999999999998E-2</v>
      </c>
      <c r="EA10" s="6" t="s">
        <v>1140</v>
      </c>
      <c r="EB10" s="8">
        <v>62232</v>
      </c>
      <c r="EC10" s="6" t="s">
        <v>1644</v>
      </c>
      <c r="ED10" s="8">
        <v>55564</v>
      </c>
      <c r="EE10" s="6" t="s">
        <v>1391</v>
      </c>
      <c r="EF10" s="9">
        <v>1.4E-2</v>
      </c>
      <c r="EG10" s="6" t="s">
        <v>1140</v>
      </c>
      <c r="EH10" s="8">
        <v>60219</v>
      </c>
      <c r="EI10" s="6" t="s">
        <v>1391</v>
      </c>
      <c r="EJ10" s="8">
        <v>43653</v>
      </c>
      <c r="EK10" s="6" t="s">
        <v>1645</v>
      </c>
      <c r="EL10" s="9">
        <v>1.9E-2</v>
      </c>
      <c r="EM10" s="6" t="s">
        <v>1140</v>
      </c>
      <c r="EN10" s="8">
        <v>71129</v>
      </c>
      <c r="EO10" s="6" t="s">
        <v>1646</v>
      </c>
      <c r="EP10" s="8">
        <v>12334</v>
      </c>
      <c r="EQ10" s="6" t="s">
        <v>1647</v>
      </c>
      <c r="ER10" s="9">
        <v>1.0999999999999999E-2</v>
      </c>
      <c r="ES10" s="6" t="s">
        <v>1140</v>
      </c>
      <c r="ET10" s="8">
        <v>48208</v>
      </c>
      <c r="EU10" s="6" t="s">
        <v>1648</v>
      </c>
      <c r="EV10" s="8">
        <v>30673</v>
      </c>
      <c r="EW10" s="6" t="s">
        <v>1218</v>
      </c>
      <c r="EX10" s="9">
        <v>1.2E-2</v>
      </c>
      <c r="EY10" s="6" t="s">
        <v>1140</v>
      </c>
      <c r="EZ10" s="8">
        <v>61160</v>
      </c>
      <c r="FA10" s="6" t="s">
        <v>1649</v>
      </c>
      <c r="FB10" s="8">
        <v>4151</v>
      </c>
      <c r="FC10" s="6" t="s">
        <v>1650</v>
      </c>
      <c r="FD10" s="9">
        <v>8.9999999999999993E-3</v>
      </c>
      <c r="FE10" s="6" t="s">
        <v>1140</v>
      </c>
      <c r="FF10" s="8">
        <v>72841</v>
      </c>
      <c r="FG10" s="6" t="s">
        <v>1651</v>
      </c>
      <c r="FH10" s="8">
        <v>22260</v>
      </c>
      <c r="FI10" s="6" t="s">
        <v>1652</v>
      </c>
      <c r="FJ10" s="9">
        <v>2.8000000000000001E-2</v>
      </c>
      <c r="FK10" s="6" t="s">
        <v>1140</v>
      </c>
      <c r="FL10" s="8">
        <v>69820</v>
      </c>
      <c r="FM10" s="6" t="s">
        <v>1653</v>
      </c>
      <c r="FN10" s="8">
        <v>103907</v>
      </c>
      <c r="FO10" s="6" t="s">
        <v>1654</v>
      </c>
      <c r="FP10" s="9">
        <v>8.7999999999999995E-2</v>
      </c>
      <c r="FQ10" s="6" t="s">
        <v>1131</v>
      </c>
      <c r="FR10" s="8">
        <v>64687</v>
      </c>
      <c r="FS10" s="6" t="s">
        <v>1655</v>
      </c>
      <c r="FT10" s="8">
        <v>5688</v>
      </c>
      <c r="FU10" s="6" t="s">
        <v>1656</v>
      </c>
      <c r="FV10" s="9">
        <v>0.01</v>
      </c>
      <c r="FW10" s="6" t="s">
        <v>1140</v>
      </c>
      <c r="FX10" s="8">
        <v>82303</v>
      </c>
      <c r="FY10" s="6" t="s">
        <v>1657</v>
      </c>
      <c r="FZ10" s="8">
        <v>255413</v>
      </c>
      <c r="GA10" s="6" t="s">
        <v>1658</v>
      </c>
      <c r="GB10" s="9">
        <v>7.2999999999999995E-2</v>
      </c>
      <c r="GC10" s="6" t="s">
        <v>1140</v>
      </c>
      <c r="GD10" s="8">
        <v>70457</v>
      </c>
      <c r="GE10" s="6" t="s">
        <v>1398</v>
      </c>
      <c r="GF10" s="8">
        <v>90017</v>
      </c>
      <c r="GG10" s="6" t="s">
        <v>1659</v>
      </c>
      <c r="GH10" s="9">
        <v>0.109</v>
      </c>
      <c r="GI10" s="6" t="s">
        <v>1155</v>
      </c>
      <c r="GJ10" s="8">
        <v>49040</v>
      </c>
      <c r="GK10" s="6" t="s">
        <v>1660</v>
      </c>
      <c r="GL10" s="8">
        <v>607712</v>
      </c>
      <c r="GM10" s="6" t="s">
        <v>1661</v>
      </c>
      <c r="GN10" s="9">
        <v>7.9000000000000001E-2</v>
      </c>
      <c r="GO10" s="6" t="s">
        <v>1140</v>
      </c>
      <c r="GP10" s="8">
        <v>58747</v>
      </c>
      <c r="GQ10" s="6" t="s">
        <v>1662</v>
      </c>
      <c r="GR10" s="8">
        <v>137058</v>
      </c>
      <c r="GS10" s="6" t="s">
        <v>1663</v>
      </c>
      <c r="GT10" s="9">
        <v>3.3000000000000002E-2</v>
      </c>
      <c r="GU10" s="6" t="s">
        <v>1140</v>
      </c>
      <c r="GV10" s="8">
        <v>56223</v>
      </c>
      <c r="GW10" s="6" t="s">
        <v>1664</v>
      </c>
      <c r="GX10" s="8">
        <v>3715</v>
      </c>
      <c r="GY10" s="6" t="s">
        <v>1665</v>
      </c>
      <c r="GZ10" s="9">
        <v>1.0999999999999999E-2</v>
      </c>
      <c r="HA10" s="6" t="s">
        <v>1131</v>
      </c>
      <c r="HB10" s="8">
        <v>50839</v>
      </c>
      <c r="HC10" s="6" t="s">
        <v>1666</v>
      </c>
      <c r="HD10" s="8">
        <v>59464</v>
      </c>
      <c r="HE10" s="6" t="s">
        <v>1667</v>
      </c>
      <c r="HF10" s="9">
        <v>1.2E-2</v>
      </c>
      <c r="HG10" s="6" t="s">
        <v>1140</v>
      </c>
      <c r="HH10" s="8">
        <v>52944</v>
      </c>
      <c r="HI10" s="6" t="s">
        <v>1668</v>
      </c>
      <c r="HJ10" s="8">
        <v>39487</v>
      </c>
      <c r="HK10" s="6" t="s">
        <v>1613</v>
      </c>
      <c r="HL10" s="9">
        <v>2.5999999999999999E-2</v>
      </c>
      <c r="HM10" s="6" t="s">
        <v>1140</v>
      </c>
      <c r="HN10" s="8">
        <v>54680</v>
      </c>
      <c r="HO10" s="6" t="s">
        <v>1669</v>
      </c>
      <c r="HP10" s="8">
        <v>55901</v>
      </c>
      <c r="HQ10" s="6" t="s">
        <v>1670</v>
      </c>
      <c r="HR10" s="9">
        <v>3.3000000000000002E-2</v>
      </c>
      <c r="HS10" s="6" t="s">
        <v>1140</v>
      </c>
      <c r="HT10" s="8">
        <v>70465</v>
      </c>
      <c r="HU10" s="6" t="s">
        <v>1671</v>
      </c>
      <c r="HV10" s="8">
        <v>138511</v>
      </c>
      <c r="HW10" s="6" t="s">
        <v>1672</v>
      </c>
      <c r="HX10" s="9">
        <v>2.5999999999999999E-2</v>
      </c>
      <c r="HY10" s="6" t="s">
        <v>1140</v>
      </c>
      <c r="HZ10" s="8">
        <v>49761</v>
      </c>
      <c r="IA10" s="6" t="s">
        <v>1673</v>
      </c>
      <c r="IB10" s="8">
        <v>25516</v>
      </c>
      <c r="IC10" s="6" t="s">
        <v>1674</v>
      </c>
      <c r="ID10" s="9">
        <v>5.8000000000000003E-2</v>
      </c>
      <c r="IE10" s="6" t="s">
        <v>1155</v>
      </c>
      <c r="IF10" s="8">
        <v>56011</v>
      </c>
      <c r="IG10" s="6" t="s">
        <v>1380</v>
      </c>
      <c r="IH10" s="8">
        <v>40294</v>
      </c>
      <c r="II10" s="6" t="s">
        <v>1675</v>
      </c>
      <c r="IJ10" s="9">
        <v>1.9E-2</v>
      </c>
      <c r="IK10" s="6" t="s">
        <v>1140</v>
      </c>
      <c r="IL10" s="8">
        <v>53555</v>
      </c>
      <c r="IM10" s="6" t="s">
        <v>1676</v>
      </c>
      <c r="IN10" s="8">
        <v>4064</v>
      </c>
      <c r="IO10" s="6" t="s">
        <v>1677</v>
      </c>
      <c r="IP10" s="9">
        <v>1.0999999999999999E-2</v>
      </c>
      <c r="IQ10" s="6" t="s">
        <v>1131</v>
      </c>
      <c r="IR10" s="8">
        <v>59318</v>
      </c>
      <c r="IS10" s="6" t="s">
        <v>1678</v>
      </c>
      <c r="IT10" s="8">
        <v>44941</v>
      </c>
      <c r="IU10" s="6" t="s">
        <v>1679</v>
      </c>
      <c r="IV10" s="9">
        <v>1.6E-2</v>
      </c>
      <c r="IW10" s="6" t="s">
        <v>1140</v>
      </c>
      <c r="IX10" s="8">
        <v>58118</v>
      </c>
      <c r="IY10" s="6" t="s">
        <v>1680</v>
      </c>
      <c r="IZ10" s="8">
        <v>760849</v>
      </c>
      <c r="JA10" s="6" t="s">
        <v>1219</v>
      </c>
      <c r="JB10" s="9">
        <v>7.0999999999999994E-2</v>
      </c>
      <c r="JC10" s="6" t="s">
        <v>1140</v>
      </c>
      <c r="JD10" s="8">
        <v>59407</v>
      </c>
      <c r="JE10" s="6" t="s">
        <v>1681</v>
      </c>
      <c r="JF10" s="8">
        <v>47436</v>
      </c>
      <c r="JG10" s="6" t="s">
        <v>1682</v>
      </c>
      <c r="JH10" s="9">
        <v>4.2999999999999997E-2</v>
      </c>
      <c r="JI10" s="6" t="s">
        <v>1131</v>
      </c>
      <c r="JJ10" s="8">
        <v>72396</v>
      </c>
      <c r="JK10" s="6" t="s">
        <v>1683</v>
      </c>
      <c r="JL10" s="8">
        <v>1365</v>
      </c>
      <c r="JM10" s="6" t="s">
        <v>1684</v>
      </c>
      <c r="JN10" s="9">
        <v>5.0000000000000001E-3</v>
      </c>
      <c r="JO10" s="6" t="s">
        <v>1140</v>
      </c>
      <c r="JP10" s="8">
        <v>69955</v>
      </c>
      <c r="JQ10" s="6" t="s">
        <v>1685</v>
      </c>
      <c r="JR10" s="8">
        <v>94313</v>
      </c>
      <c r="JS10" s="6" t="s">
        <v>1686</v>
      </c>
      <c r="JT10" s="9">
        <v>2.8000000000000001E-2</v>
      </c>
      <c r="JU10" s="6" t="s">
        <v>1140</v>
      </c>
      <c r="JV10" s="8">
        <v>76497</v>
      </c>
      <c r="JW10" s="6" t="s">
        <v>1687</v>
      </c>
      <c r="JX10" s="8">
        <v>117782</v>
      </c>
      <c r="JY10" s="6" t="s">
        <v>1688</v>
      </c>
      <c r="JZ10" s="9">
        <v>3.9E-2</v>
      </c>
      <c r="KA10" s="6" t="s">
        <v>1140</v>
      </c>
      <c r="KB10" s="8">
        <v>70946</v>
      </c>
      <c r="KC10" s="6" t="s">
        <v>1689</v>
      </c>
      <c r="KD10" s="8">
        <v>4026</v>
      </c>
      <c r="KE10" s="6" t="s">
        <v>1583</v>
      </c>
      <c r="KF10" s="9">
        <v>6.0000000000000001E-3</v>
      </c>
      <c r="KG10" s="6" t="s">
        <v>1140</v>
      </c>
      <c r="KH10" s="8">
        <v>54805</v>
      </c>
      <c r="KI10" s="6" t="s">
        <v>1690</v>
      </c>
      <c r="KJ10" s="8">
        <v>42864</v>
      </c>
      <c r="KK10" s="6" t="s">
        <v>1691</v>
      </c>
      <c r="KL10" s="9">
        <v>1.7999999999999999E-2</v>
      </c>
      <c r="KM10" s="6" t="s">
        <v>1140</v>
      </c>
      <c r="KN10" s="8">
        <v>58493</v>
      </c>
      <c r="KO10" s="6" t="s">
        <v>1321</v>
      </c>
      <c r="KP10" s="8">
        <v>5601</v>
      </c>
      <c r="KQ10" s="6" t="s">
        <v>1061</v>
      </c>
      <c r="KR10" s="9">
        <v>2.4E-2</v>
      </c>
      <c r="KS10" s="6" t="s">
        <v>1131</v>
      </c>
      <c r="KT10" s="8">
        <v>71833</v>
      </c>
      <c r="KU10" s="6" t="s">
        <v>1692</v>
      </c>
      <c r="KV10" s="8">
        <v>331952</v>
      </c>
      <c r="KW10" s="6" t="s">
        <v>1693</v>
      </c>
      <c r="KX10" s="9">
        <v>0.26800000000000002</v>
      </c>
      <c r="KY10" s="6" t="s">
        <v>1155</v>
      </c>
      <c r="KZ10" s="8">
        <v>23385</v>
      </c>
      <c r="LA10" s="6" t="s">
        <v>1694</v>
      </c>
    </row>
    <row r="11" spans="1:313" ht="15.75" customHeight="1" x14ac:dyDescent="0.25">
      <c r="A11" s="6" t="s">
        <v>1695</v>
      </c>
      <c r="B11" s="8">
        <v>65945</v>
      </c>
      <c r="C11" s="6" t="s">
        <v>1696</v>
      </c>
      <c r="D11" s="9">
        <v>3.3000000000000002E-2</v>
      </c>
      <c r="E11" s="6" t="s">
        <v>1140</v>
      </c>
      <c r="F11" s="8">
        <v>59835</v>
      </c>
      <c r="G11" s="6" t="s">
        <v>1697</v>
      </c>
      <c r="H11" s="8">
        <v>24598</v>
      </c>
      <c r="I11" s="6" t="s">
        <v>1698</v>
      </c>
      <c r="J11" s="9">
        <v>9.1999999999999998E-2</v>
      </c>
      <c r="K11" s="6" t="s">
        <v>1147</v>
      </c>
      <c r="L11" s="8">
        <v>85531</v>
      </c>
      <c r="M11" s="6" t="s">
        <v>1699</v>
      </c>
      <c r="N11" s="8">
        <v>338555</v>
      </c>
      <c r="O11" s="6" t="s">
        <v>1700</v>
      </c>
      <c r="P11" s="9">
        <v>0.121</v>
      </c>
      <c r="Q11" s="6" t="s">
        <v>1131</v>
      </c>
      <c r="R11" s="8">
        <v>70982</v>
      </c>
      <c r="S11" s="6" t="s">
        <v>1200</v>
      </c>
      <c r="T11" s="8">
        <v>77952</v>
      </c>
      <c r="U11" s="6" t="s">
        <v>1272</v>
      </c>
      <c r="V11" s="9">
        <v>6.6000000000000003E-2</v>
      </c>
      <c r="W11" s="6" t="s">
        <v>1131</v>
      </c>
      <c r="X11" s="8">
        <v>58898</v>
      </c>
      <c r="Y11" s="6" t="s">
        <v>1484</v>
      </c>
      <c r="Z11" s="8">
        <v>1712183</v>
      </c>
      <c r="AA11" s="6" t="s">
        <v>1701</v>
      </c>
      <c r="AB11" s="9">
        <v>0.127</v>
      </c>
      <c r="AC11" s="6" t="s">
        <v>1140</v>
      </c>
      <c r="AD11" s="8">
        <v>87968</v>
      </c>
      <c r="AE11" s="6" t="s">
        <v>1702</v>
      </c>
      <c r="AF11" s="8">
        <v>224280</v>
      </c>
      <c r="AG11" s="6" t="s">
        <v>1703</v>
      </c>
      <c r="AH11" s="9">
        <v>9.6000000000000002E-2</v>
      </c>
      <c r="AI11" s="6" t="s">
        <v>1131</v>
      </c>
      <c r="AJ11" s="8">
        <v>79786</v>
      </c>
      <c r="AK11" s="6" t="s">
        <v>1704</v>
      </c>
      <c r="AL11" s="8">
        <v>100755</v>
      </c>
      <c r="AM11" s="6" t="s">
        <v>1705</v>
      </c>
      <c r="AN11" s="9">
        <v>7.0999999999999994E-2</v>
      </c>
      <c r="AO11" s="6" t="s">
        <v>1131</v>
      </c>
      <c r="AP11" s="8">
        <v>76435</v>
      </c>
      <c r="AQ11" s="6" t="s">
        <v>1706</v>
      </c>
      <c r="AR11" s="8">
        <v>20248</v>
      </c>
      <c r="AS11" s="6" t="s">
        <v>1707</v>
      </c>
      <c r="AT11" s="9">
        <v>5.0999999999999997E-2</v>
      </c>
      <c r="AU11" s="6" t="s">
        <v>1155</v>
      </c>
      <c r="AV11" s="8">
        <v>70670</v>
      </c>
      <c r="AW11" s="6" t="s">
        <v>1708</v>
      </c>
      <c r="AX11" s="8">
        <v>22701</v>
      </c>
      <c r="AY11" s="6" t="s">
        <v>1709</v>
      </c>
      <c r="AZ11" s="9">
        <v>7.0999999999999994E-2</v>
      </c>
      <c r="BA11" s="6" t="s">
        <v>1134</v>
      </c>
      <c r="BB11" s="8">
        <v>116869</v>
      </c>
      <c r="BC11" s="6" t="s">
        <v>1710</v>
      </c>
      <c r="BD11" s="8">
        <v>1145409</v>
      </c>
      <c r="BE11" s="6" t="s">
        <v>1711</v>
      </c>
      <c r="BF11" s="9">
        <v>0.13400000000000001</v>
      </c>
      <c r="BG11" s="6" t="s">
        <v>1140</v>
      </c>
      <c r="BH11" s="8">
        <v>69877</v>
      </c>
      <c r="BI11" s="6" t="s">
        <v>1138</v>
      </c>
      <c r="BJ11" s="8">
        <v>215931</v>
      </c>
      <c r="BK11" s="6" t="s">
        <v>1712</v>
      </c>
      <c r="BL11" s="9">
        <v>5.3999999999999999E-2</v>
      </c>
      <c r="BM11" s="6" t="s">
        <v>1140</v>
      </c>
      <c r="BN11" s="8">
        <v>72883</v>
      </c>
      <c r="BO11" s="6" t="s">
        <v>1671</v>
      </c>
      <c r="BP11" s="8">
        <v>94520</v>
      </c>
      <c r="BQ11" s="6" t="s">
        <v>1713</v>
      </c>
      <c r="BR11" s="9">
        <v>0.193</v>
      </c>
      <c r="BS11" s="6" t="s">
        <v>1155</v>
      </c>
      <c r="BT11" s="8">
        <v>100322</v>
      </c>
      <c r="BU11" s="6" t="s">
        <v>1431</v>
      </c>
      <c r="BV11" s="8">
        <v>44731</v>
      </c>
      <c r="BW11" s="6" t="s">
        <v>1714</v>
      </c>
      <c r="BX11" s="9">
        <v>6.4000000000000001E-2</v>
      </c>
      <c r="BY11" s="6" t="s">
        <v>1131</v>
      </c>
      <c r="BZ11" s="8">
        <v>69309</v>
      </c>
      <c r="CA11" s="6" t="s">
        <v>1715</v>
      </c>
      <c r="CB11" s="8">
        <v>331260</v>
      </c>
      <c r="CC11" s="6" t="s">
        <v>1716</v>
      </c>
      <c r="CD11" s="9">
        <v>6.6000000000000003E-2</v>
      </c>
      <c r="CE11" s="6" t="s">
        <v>1140</v>
      </c>
      <c r="CF11" s="8">
        <v>76947</v>
      </c>
      <c r="CG11" s="6" t="s">
        <v>1717</v>
      </c>
      <c r="CH11" s="8">
        <v>115333</v>
      </c>
      <c r="CI11" s="6" t="s">
        <v>1718</v>
      </c>
      <c r="CJ11" s="9">
        <v>4.2999999999999997E-2</v>
      </c>
      <c r="CK11" s="6" t="s">
        <v>1140</v>
      </c>
      <c r="CL11" s="8">
        <v>64058</v>
      </c>
      <c r="CM11" s="6" t="s">
        <v>1719</v>
      </c>
      <c r="CN11" s="8">
        <v>48588</v>
      </c>
      <c r="CO11" s="6" t="s">
        <v>1720</v>
      </c>
      <c r="CP11" s="9">
        <v>3.6999999999999998E-2</v>
      </c>
      <c r="CQ11" s="6" t="s">
        <v>1140</v>
      </c>
      <c r="CR11" s="8">
        <v>62576</v>
      </c>
      <c r="CS11" s="6" t="s">
        <v>1721</v>
      </c>
      <c r="CT11" s="8">
        <v>73274</v>
      </c>
      <c r="CU11" s="6" t="s">
        <v>1722</v>
      </c>
      <c r="CV11" s="9">
        <v>6.3E-2</v>
      </c>
      <c r="CW11" s="6" t="s">
        <v>1131</v>
      </c>
      <c r="CX11" s="8">
        <v>61590</v>
      </c>
      <c r="CY11" s="6" t="s">
        <v>1723</v>
      </c>
      <c r="CZ11" s="8">
        <v>66100</v>
      </c>
      <c r="DA11" s="6" t="s">
        <v>1724</v>
      </c>
      <c r="DB11" s="9">
        <v>3.6999999999999998E-2</v>
      </c>
      <c r="DC11" s="6" t="s">
        <v>1140</v>
      </c>
      <c r="DD11" s="8">
        <v>55128</v>
      </c>
      <c r="DE11" s="6" t="s">
        <v>1725</v>
      </c>
      <c r="DF11" s="8">
        <v>87546</v>
      </c>
      <c r="DG11" s="6" t="s">
        <v>1726</v>
      </c>
      <c r="DH11" s="9">
        <v>4.9000000000000002E-2</v>
      </c>
      <c r="DI11" s="6" t="s">
        <v>1140</v>
      </c>
      <c r="DJ11" s="8">
        <v>61852</v>
      </c>
      <c r="DK11" s="6" t="s">
        <v>1727</v>
      </c>
      <c r="DL11" s="8">
        <v>21548</v>
      </c>
      <c r="DM11" s="6" t="s">
        <v>1728</v>
      </c>
      <c r="DN11" s="9">
        <v>3.6999999999999998E-2</v>
      </c>
      <c r="DO11" s="6" t="s">
        <v>1131</v>
      </c>
      <c r="DP11" s="8">
        <v>65842</v>
      </c>
      <c r="DQ11" s="6" t="s">
        <v>1729</v>
      </c>
      <c r="DR11" s="8">
        <v>124182</v>
      </c>
      <c r="DS11" s="6" t="s">
        <v>1730</v>
      </c>
      <c r="DT11" s="9">
        <v>5.2999999999999999E-2</v>
      </c>
      <c r="DU11" s="6" t="s">
        <v>1140</v>
      </c>
      <c r="DV11" s="8">
        <v>103920</v>
      </c>
      <c r="DW11" s="6" t="s">
        <v>1731</v>
      </c>
      <c r="DX11" s="8">
        <v>197486</v>
      </c>
      <c r="DY11" s="6" t="s">
        <v>1732</v>
      </c>
      <c r="DZ11" s="9">
        <v>7.0999999999999994E-2</v>
      </c>
      <c r="EA11" s="6" t="s">
        <v>1140</v>
      </c>
      <c r="EB11" s="8">
        <v>74978</v>
      </c>
      <c r="EC11" s="6" t="s">
        <v>1733</v>
      </c>
      <c r="ED11" s="8">
        <v>175908</v>
      </c>
      <c r="EE11" s="6" t="s">
        <v>1734</v>
      </c>
      <c r="EF11" s="9">
        <v>4.3999999999999997E-2</v>
      </c>
      <c r="EG11" s="6" t="s">
        <v>1140</v>
      </c>
      <c r="EH11" s="8">
        <v>67171</v>
      </c>
      <c r="EI11" s="6" t="s">
        <v>1735</v>
      </c>
      <c r="EJ11" s="8">
        <v>91171</v>
      </c>
      <c r="EK11" s="6" t="s">
        <v>1670</v>
      </c>
      <c r="EL11" s="9">
        <v>0.04</v>
      </c>
      <c r="EM11" s="6" t="s">
        <v>1140</v>
      </c>
      <c r="EN11" s="8">
        <v>79050</v>
      </c>
      <c r="EO11" s="6" t="s">
        <v>1736</v>
      </c>
      <c r="EP11" s="8">
        <v>31362</v>
      </c>
      <c r="EQ11" s="6" t="s">
        <v>1737</v>
      </c>
      <c r="ER11" s="9">
        <v>2.8000000000000001E-2</v>
      </c>
      <c r="ES11" s="6" t="s">
        <v>1140</v>
      </c>
      <c r="ET11" s="8">
        <v>52892</v>
      </c>
      <c r="EU11" s="6" t="s">
        <v>1738</v>
      </c>
      <c r="EV11" s="8">
        <v>115008</v>
      </c>
      <c r="EW11" s="6" t="s">
        <v>1739</v>
      </c>
      <c r="EX11" s="9">
        <v>4.5999999999999999E-2</v>
      </c>
      <c r="EY11" s="6" t="s">
        <v>1140</v>
      </c>
      <c r="EZ11" s="8">
        <v>62376</v>
      </c>
      <c r="FA11" s="6" t="s">
        <v>1740</v>
      </c>
      <c r="FB11" s="8">
        <v>20499</v>
      </c>
      <c r="FC11" s="6" t="s">
        <v>1741</v>
      </c>
      <c r="FD11" s="9">
        <v>4.4999999999999998E-2</v>
      </c>
      <c r="FE11" s="6" t="s">
        <v>1131</v>
      </c>
      <c r="FF11" s="8">
        <v>63287</v>
      </c>
      <c r="FG11" s="6" t="s">
        <v>1488</v>
      </c>
      <c r="FH11" s="8">
        <v>40912</v>
      </c>
      <c r="FI11" s="6" t="s">
        <v>1742</v>
      </c>
      <c r="FJ11" s="9">
        <v>5.1999999999999998E-2</v>
      </c>
      <c r="FK11" s="6" t="s">
        <v>1131</v>
      </c>
      <c r="FL11" s="8">
        <v>66456</v>
      </c>
      <c r="FM11" s="6" t="s">
        <v>1743</v>
      </c>
      <c r="FN11" s="8">
        <v>127589</v>
      </c>
      <c r="FO11" s="6" t="s">
        <v>1744</v>
      </c>
      <c r="FP11" s="9">
        <v>0.108</v>
      </c>
      <c r="FQ11" s="6" t="s">
        <v>1131</v>
      </c>
      <c r="FR11" s="8">
        <v>75227</v>
      </c>
      <c r="FS11" s="6" t="s">
        <v>1745</v>
      </c>
      <c r="FT11" s="8">
        <v>21627</v>
      </c>
      <c r="FU11" s="6" t="s">
        <v>1746</v>
      </c>
      <c r="FV11" s="9">
        <v>3.9E-2</v>
      </c>
      <c r="FW11" s="6" t="s">
        <v>1131</v>
      </c>
      <c r="FX11" s="8">
        <v>86419</v>
      </c>
      <c r="FY11" s="6" t="s">
        <v>1747</v>
      </c>
      <c r="FZ11" s="8">
        <v>289637</v>
      </c>
      <c r="GA11" s="6" t="s">
        <v>1748</v>
      </c>
      <c r="GB11" s="9">
        <v>8.3000000000000004E-2</v>
      </c>
      <c r="GC11" s="6" t="s">
        <v>1140</v>
      </c>
      <c r="GD11" s="8">
        <v>84641</v>
      </c>
      <c r="GE11" s="6" t="s">
        <v>1749</v>
      </c>
      <c r="GF11" s="8">
        <v>147118</v>
      </c>
      <c r="GG11" s="6" t="s">
        <v>1750</v>
      </c>
      <c r="GH11" s="9">
        <v>0.17799999999999999</v>
      </c>
      <c r="GI11" s="6" t="s">
        <v>1155</v>
      </c>
      <c r="GJ11" s="8">
        <v>57854</v>
      </c>
      <c r="GK11" s="6" t="s">
        <v>1277</v>
      </c>
      <c r="GL11" s="8">
        <v>557237</v>
      </c>
      <c r="GM11" s="6" t="s">
        <v>1751</v>
      </c>
      <c r="GN11" s="9">
        <v>7.2999999999999995E-2</v>
      </c>
      <c r="GO11" s="6" t="s">
        <v>1140</v>
      </c>
      <c r="GP11" s="8">
        <v>78026</v>
      </c>
      <c r="GQ11" s="6" t="s">
        <v>1752</v>
      </c>
      <c r="GR11" s="8">
        <v>197720</v>
      </c>
      <c r="GS11" s="6" t="s">
        <v>1753</v>
      </c>
      <c r="GT11" s="9">
        <v>4.7E-2</v>
      </c>
      <c r="GU11" s="6" t="s">
        <v>1140</v>
      </c>
      <c r="GV11" s="8">
        <v>66171</v>
      </c>
      <c r="GW11" s="6" t="s">
        <v>1754</v>
      </c>
      <c r="GX11" s="8">
        <v>12180</v>
      </c>
      <c r="GY11" s="6" t="s">
        <v>1755</v>
      </c>
      <c r="GZ11" s="9">
        <v>3.6999999999999998E-2</v>
      </c>
      <c r="HA11" s="6" t="s">
        <v>1155</v>
      </c>
      <c r="HB11" s="8">
        <v>62883</v>
      </c>
      <c r="HC11" s="6" t="s">
        <v>1756</v>
      </c>
      <c r="HD11" s="8">
        <v>190357</v>
      </c>
      <c r="HE11" s="6" t="s">
        <v>1757</v>
      </c>
      <c r="HF11" s="9">
        <v>3.9E-2</v>
      </c>
      <c r="HG11" s="6" t="s">
        <v>1140</v>
      </c>
      <c r="HH11" s="8">
        <v>59372</v>
      </c>
      <c r="HI11" s="6" t="s">
        <v>1277</v>
      </c>
      <c r="HJ11" s="8">
        <v>149291</v>
      </c>
      <c r="HK11" s="6" t="s">
        <v>1659</v>
      </c>
      <c r="HL11" s="9">
        <v>9.7000000000000003E-2</v>
      </c>
      <c r="HM11" s="6" t="s">
        <v>1140</v>
      </c>
      <c r="HN11" s="8">
        <v>57402</v>
      </c>
      <c r="HO11" s="6" t="s">
        <v>1758</v>
      </c>
      <c r="HP11" s="8">
        <v>136770</v>
      </c>
      <c r="HQ11" s="6" t="s">
        <v>1759</v>
      </c>
      <c r="HR11" s="9">
        <v>0.08</v>
      </c>
      <c r="HS11" s="6" t="s">
        <v>1131</v>
      </c>
      <c r="HT11" s="8">
        <v>74352</v>
      </c>
      <c r="HU11" s="6" t="s">
        <v>1760</v>
      </c>
      <c r="HV11" s="8">
        <v>222778</v>
      </c>
      <c r="HW11" s="6" t="s">
        <v>1761</v>
      </c>
      <c r="HX11" s="9">
        <v>4.2999999999999997E-2</v>
      </c>
      <c r="HY11" s="6" t="s">
        <v>1140</v>
      </c>
      <c r="HZ11" s="8">
        <v>68444</v>
      </c>
      <c r="IA11" s="6" t="s">
        <v>1762</v>
      </c>
      <c r="IB11" s="8">
        <v>34723</v>
      </c>
      <c r="IC11" s="6" t="s">
        <v>1763</v>
      </c>
      <c r="ID11" s="9">
        <v>7.9000000000000001E-2</v>
      </c>
      <c r="IE11" s="6" t="s">
        <v>1147</v>
      </c>
      <c r="IF11" s="8">
        <v>67425</v>
      </c>
      <c r="IG11" s="6" t="s">
        <v>1764</v>
      </c>
      <c r="IH11" s="8">
        <v>82089</v>
      </c>
      <c r="II11" s="6" t="s">
        <v>1765</v>
      </c>
      <c r="IJ11" s="9">
        <v>0.04</v>
      </c>
      <c r="IK11" s="6" t="s">
        <v>1140</v>
      </c>
      <c r="IL11" s="8">
        <v>62052</v>
      </c>
      <c r="IM11" s="6" t="s">
        <v>1766</v>
      </c>
      <c r="IN11" s="8">
        <v>14052</v>
      </c>
      <c r="IO11" s="6" t="s">
        <v>1767</v>
      </c>
      <c r="IP11" s="9">
        <v>3.9E-2</v>
      </c>
      <c r="IQ11" s="6" t="s">
        <v>1131</v>
      </c>
      <c r="IR11" s="8">
        <v>68581</v>
      </c>
      <c r="IS11" s="6" t="s">
        <v>1768</v>
      </c>
      <c r="IT11" s="8">
        <v>117427</v>
      </c>
      <c r="IU11" s="6" t="s">
        <v>1769</v>
      </c>
      <c r="IV11" s="9">
        <v>4.2000000000000003E-2</v>
      </c>
      <c r="IW11" s="6" t="s">
        <v>1140</v>
      </c>
      <c r="IX11" s="8">
        <v>63127</v>
      </c>
      <c r="IY11" s="6" t="s">
        <v>1770</v>
      </c>
      <c r="IZ11" s="8">
        <v>1702746</v>
      </c>
      <c r="JA11" s="6" t="s">
        <v>1771</v>
      </c>
      <c r="JB11" s="9">
        <v>0.158</v>
      </c>
      <c r="JC11" s="6" t="s">
        <v>1140</v>
      </c>
      <c r="JD11" s="8">
        <v>65998</v>
      </c>
      <c r="JE11" s="6" t="s">
        <v>1772</v>
      </c>
      <c r="JF11" s="8">
        <v>67802</v>
      </c>
      <c r="JG11" s="6" t="s">
        <v>1773</v>
      </c>
      <c r="JH11" s="9">
        <v>6.2E-2</v>
      </c>
      <c r="JI11" s="6" t="s">
        <v>1131</v>
      </c>
      <c r="JJ11" s="8">
        <v>85525</v>
      </c>
      <c r="JK11" s="6" t="s">
        <v>1774</v>
      </c>
      <c r="JL11" s="8">
        <v>9501</v>
      </c>
      <c r="JM11" s="6" t="s">
        <v>1416</v>
      </c>
      <c r="JN11" s="9">
        <v>3.5000000000000003E-2</v>
      </c>
      <c r="JO11" s="6" t="s">
        <v>1131</v>
      </c>
      <c r="JP11" s="8">
        <v>83028</v>
      </c>
      <c r="JQ11" s="6" t="s">
        <v>1775</v>
      </c>
      <c r="JR11" s="8">
        <v>192726</v>
      </c>
      <c r="JS11" s="6" t="s">
        <v>1776</v>
      </c>
      <c r="JT11" s="9">
        <v>5.8000000000000003E-2</v>
      </c>
      <c r="JU11" s="6" t="s">
        <v>1140</v>
      </c>
      <c r="JV11" s="8">
        <v>95883</v>
      </c>
      <c r="JW11" s="6" t="s">
        <v>1777</v>
      </c>
      <c r="JX11" s="8">
        <v>244882</v>
      </c>
      <c r="JY11" s="6" t="s">
        <v>1778</v>
      </c>
      <c r="JZ11" s="9">
        <v>8.1000000000000003E-2</v>
      </c>
      <c r="KA11" s="6" t="s">
        <v>1140</v>
      </c>
      <c r="KB11" s="8">
        <v>85868</v>
      </c>
      <c r="KC11" s="6" t="s">
        <v>1779</v>
      </c>
      <c r="KD11" s="8">
        <v>22314</v>
      </c>
      <c r="KE11" s="6" t="s">
        <v>1780</v>
      </c>
      <c r="KF11" s="9">
        <v>3.1E-2</v>
      </c>
      <c r="KG11" s="6" t="s">
        <v>1131</v>
      </c>
      <c r="KH11" s="8">
        <v>49350</v>
      </c>
      <c r="KI11" s="6" t="s">
        <v>1781</v>
      </c>
      <c r="KJ11" s="8">
        <v>102592</v>
      </c>
      <c r="KK11" s="6" t="s">
        <v>1782</v>
      </c>
      <c r="KL11" s="9">
        <v>4.2000000000000003E-2</v>
      </c>
      <c r="KM11" s="6" t="s">
        <v>1140</v>
      </c>
      <c r="KN11" s="8">
        <v>67007</v>
      </c>
      <c r="KO11" s="6" t="s">
        <v>1783</v>
      </c>
      <c r="KP11" s="8">
        <v>11944</v>
      </c>
      <c r="KQ11" s="6" t="s">
        <v>1784</v>
      </c>
      <c r="KR11" s="9">
        <v>0.05</v>
      </c>
      <c r="KS11" s="6" t="s">
        <v>1155</v>
      </c>
      <c r="KT11" s="8">
        <v>69226</v>
      </c>
      <c r="KU11" s="6" t="s">
        <v>1785</v>
      </c>
      <c r="KV11" s="8">
        <v>382992</v>
      </c>
      <c r="KW11" s="6" t="s">
        <v>1786</v>
      </c>
      <c r="KX11" s="9">
        <v>0.309</v>
      </c>
      <c r="KY11" s="6" t="s">
        <v>1155</v>
      </c>
      <c r="KZ11" s="8">
        <v>26249</v>
      </c>
      <c r="LA11" s="6" t="s">
        <v>1787</v>
      </c>
    </row>
    <row r="12" spans="1:313" ht="15.75" customHeight="1" x14ac:dyDescent="0.25">
      <c r="A12" s="6" t="s">
        <v>1788</v>
      </c>
      <c r="B12" s="8">
        <v>73374</v>
      </c>
      <c r="C12" s="6" t="s">
        <v>1789</v>
      </c>
      <c r="D12" s="9">
        <v>3.6999999999999998E-2</v>
      </c>
      <c r="E12" s="6" t="s">
        <v>1140</v>
      </c>
      <c r="F12" s="8">
        <v>55791</v>
      </c>
      <c r="G12" s="6" t="s">
        <v>1790</v>
      </c>
      <c r="H12" s="8">
        <v>15233</v>
      </c>
      <c r="I12" s="6" t="s">
        <v>1791</v>
      </c>
      <c r="J12" s="9">
        <v>5.7000000000000002E-2</v>
      </c>
      <c r="K12" s="6" t="s">
        <v>1155</v>
      </c>
      <c r="L12" s="8">
        <v>74456</v>
      </c>
      <c r="M12" s="6" t="s">
        <v>1792</v>
      </c>
      <c r="N12" s="8">
        <v>657252</v>
      </c>
      <c r="O12" s="6" t="s">
        <v>1793</v>
      </c>
      <c r="P12" s="9">
        <v>0.23499999999999999</v>
      </c>
      <c r="Q12" s="6" t="s">
        <v>1140</v>
      </c>
      <c r="R12" s="8">
        <v>67658</v>
      </c>
      <c r="S12" s="6" t="s">
        <v>1794</v>
      </c>
      <c r="T12" s="8">
        <v>71337</v>
      </c>
      <c r="U12" s="6" t="s">
        <v>1645</v>
      </c>
      <c r="V12" s="9">
        <v>0.06</v>
      </c>
      <c r="W12" s="6" t="s">
        <v>1140</v>
      </c>
      <c r="X12" s="8">
        <v>58042</v>
      </c>
      <c r="Y12" s="6" t="s">
        <v>1795</v>
      </c>
      <c r="Z12" s="8">
        <v>4118544</v>
      </c>
      <c r="AA12" s="6" t="s">
        <v>1796</v>
      </c>
      <c r="AB12" s="9">
        <v>0.307</v>
      </c>
      <c r="AC12" s="6" t="s">
        <v>1140</v>
      </c>
      <c r="AD12" s="8">
        <v>78763</v>
      </c>
      <c r="AE12" s="6" t="s">
        <v>1141</v>
      </c>
      <c r="AF12" s="8">
        <v>391853</v>
      </c>
      <c r="AG12" s="6" t="s">
        <v>1797</v>
      </c>
      <c r="AH12" s="9">
        <v>0.16800000000000001</v>
      </c>
      <c r="AI12" s="6" t="s">
        <v>1140</v>
      </c>
      <c r="AJ12" s="8">
        <v>73641</v>
      </c>
      <c r="AK12" s="6" t="s">
        <v>1798</v>
      </c>
      <c r="AL12" s="8">
        <v>203457</v>
      </c>
      <c r="AM12" s="6" t="s">
        <v>1799</v>
      </c>
      <c r="AN12" s="9">
        <v>0.14299999999999999</v>
      </c>
      <c r="AO12" s="6" t="s">
        <v>1131</v>
      </c>
      <c r="AP12" s="8">
        <v>60136</v>
      </c>
      <c r="AQ12" s="6" t="s">
        <v>1800</v>
      </c>
      <c r="AR12" s="8">
        <v>28379</v>
      </c>
      <c r="AS12" s="6" t="s">
        <v>1801</v>
      </c>
      <c r="AT12" s="9">
        <v>7.1999999999999995E-2</v>
      </c>
      <c r="AU12" s="6" t="s">
        <v>1131</v>
      </c>
      <c r="AV12" s="8">
        <v>65930</v>
      </c>
      <c r="AW12" s="6" t="s">
        <v>1802</v>
      </c>
      <c r="AX12" s="8">
        <v>28936</v>
      </c>
      <c r="AY12" s="6" t="s">
        <v>1496</v>
      </c>
      <c r="AZ12" s="9">
        <v>0.09</v>
      </c>
      <c r="BA12" s="6" t="s">
        <v>1155</v>
      </c>
      <c r="BB12" s="8">
        <v>106435</v>
      </c>
      <c r="BC12" s="6" t="s">
        <v>1803</v>
      </c>
      <c r="BD12" s="8">
        <v>1945672</v>
      </c>
      <c r="BE12" s="6" t="s">
        <v>1804</v>
      </c>
      <c r="BF12" s="9">
        <v>0.22800000000000001</v>
      </c>
      <c r="BG12" s="6" t="s">
        <v>1140</v>
      </c>
      <c r="BH12" s="8">
        <v>66556</v>
      </c>
      <c r="BI12" s="6" t="s">
        <v>1805</v>
      </c>
      <c r="BJ12" s="8">
        <v>313324</v>
      </c>
      <c r="BK12" s="6" t="s">
        <v>1806</v>
      </c>
      <c r="BL12" s="9">
        <v>7.8E-2</v>
      </c>
      <c r="BM12" s="6" t="s">
        <v>1140</v>
      </c>
      <c r="BN12" s="8">
        <v>68348</v>
      </c>
      <c r="BO12" s="6" t="s">
        <v>1807</v>
      </c>
      <c r="BP12" s="8">
        <v>35244</v>
      </c>
      <c r="BQ12" s="6" t="s">
        <v>1808</v>
      </c>
      <c r="BR12" s="9">
        <v>7.1999999999999995E-2</v>
      </c>
      <c r="BS12" s="6" t="s">
        <v>1131</v>
      </c>
      <c r="BT12" s="8">
        <v>87128</v>
      </c>
      <c r="BU12" s="6" t="s">
        <v>1809</v>
      </c>
      <c r="BV12" s="8">
        <v>67285</v>
      </c>
      <c r="BW12" s="6" t="s">
        <v>1810</v>
      </c>
      <c r="BX12" s="9">
        <v>9.7000000000000003E-2</v>
      </c>
      <c r="BY12" s="6" t="s">
        <v>1131</v>
      </c>
      <c r="BZ12" s="8">
        <v>65963</v>
      </c>
      <c r="CA12" s="6" t="s">
        <v>1811</v>
      </c>
      <c r="CB12" s="8">
        <v>673834</v>
      </c>
      <c r="CC12" s="6" t="s">
        <v>1812</v>
      </c>
      <c r="CD12" s="9">
        <v>0.13500000000000001</v>
      </c>
      <c r="CE12" s="6" t="s">
        <v>1140</v>
      </c>
      <c r="CF12" s="8">
        <v>74795</v>
      </c>
      <c r="CG12" s="6" t="s">
        <v>1813</v>
      </c>
      <c r="CH12" s="8">
        <v>159104</v>
      </c>
      <c r="CI12" s="6" t="s">
        <v>1814</v>
      </c>
      <c r="CJ12" s="9">
        <v>5.8999999999999997E-2</v>
      </c>
      <c r="CK12" s="6" t="s">
        <v>1140</v>
      </c>
      <c r="CL12" s="8">
        <v>62642</v>
      </c>
      <c r="CM12" s="6" t="s">
        <v>1815</v>
      </c>
      <c r="CN12" s="8">
        <v>62177</v>
      </c>
      <c r="CO12" s="6" t="s">
        <v>1816</v>
      </c>
      <c r="CP12" s="9">
        <v>4.8000000000000001E-2</v>
      </c>
      <c r="CQ12" s="6" t="s">
        <v>1140</v>
      </c>
      <c r="CR12" s="8">
        <v>62208</v>
      </c>
      <c r="CS12" s="6" t="s">
        <v>1817</v>
      </c>
      <c r="CT12" s="8">
        <v>109189</v>
      </c>
      <c r="CU12" s="6" t="s">
        <v>1818</v>
      </c>
      <c r="CV12" s="9">
        <v>9.4E-2</v>
      </c>
      <c r="CW12" s="6" t="s">
        <v>1140</v>
      </c>
      <c r="CX12" s="8">
        <v>61111</v>
      </c>
      <c r="CY12" s="6" t="s">
        <v>1819</v>
      </c>
      <c r="CZ12" s="8">
        <v>58673</v>
      </c>
      <c r="DA12" s="6" t="s">
        <v>1820</v>
      </c>
      <c r="DB12" s="9">
        <v>3.3000000000000002E-2</v>
      </c>
      <c r="DC12" s="6" t="s">
        <v>1140</v>
      </c>
      <c r="DD12" s="8">
        <v>57147</v>
      </c>
      <c r="DE12" s="6" t="s">
        <v>1821</v>
      </c>
      <c r="DF12" s="8">
        <v>101159</v>
      </c>
      <c r="DG12" s="6" t="s">
        <v>1822</v>
      </c>
      <c r="DH12" s="9">
        <v>5.7000000000000002E-2</v>
      </c>
      <c r="DI12" s="6" t="s">
        <v>1140</v>
      </c>
      <c r="DJ12" s="8">
        <v>61275</v>
      </c>
      <c r="DK12" s="6" t="s">
        <v>1823</v>
      </c>
      <c r="DL12" s="8">
        <v>8183</v>
      </c>
      <c r="DM12" s="6" t="s">
        <v>1824</v>
      </c>
      <c r="DN12" s="9">
        <v>1.4E-2</v>
      </c>
      <c r="DO12" s="6" t="s">
        <v>1140</v>
      </c>
      <c r="DP12" s="8">
        <v>72557</v>
      </c>
      <c r="DQ12" s="6" t="s">
        <v>1825</v>
      </c>
      <c r="DR12" s="8">
        <v>194244</v>
      </c>
      <c r="DS12" s="6" t="s">
        <v>1186</v>
      </c>
      <c r="DT12" s="9">
        <v>8.3000000000000004E-2</v>
      </c>
      <c r="DU12" s="6" t="s">
        <v>1140</v>
      </c>
      <c r="DV12" s="8">
        <v>90334</v>
      </c>
      <c r="DW12" s="6" t="s">
        <v>1826</v>
      </c>
      <c r="DX12" s="8">
        <v>284706</v>
      </c>
      <c r="DY12" s="6" t="s">
        <v>1827</v>
      </c>
      <c r="DZ12" s="9">
        <v>0.10299999999999999</v>
      </c>
      <c r="EA12" s="6" t="s">
        <v>1140</v>
      </c>
      <c r="EB12" s="8">
        <v>63829</v>
      </c>
      <c r="EC12" s="6" t="s">
        <v>1828</v>
      </c>
      <c r="ED12" s="8">
        <v>166089</v>
      </c>
      <c r="EE12" s="6" t="s">
        <v>1829</v>
      </c>
      <c r="EF12" s="9">
        <v>4.1000000000000002E-2</v>
      </c>
      <c r="EG12" s="6" t="s">
        <v>1140</v>
      </c>
      <c r="EH12" s="8">
        <v>63924</v>
      </c>
      <c r="EI12" s="6" t="s">
        <v>1148</v>
      </c>
      <c r="EJ12" s="8">
        <v>98310</v>
      </c>
      <c r="EK12" s="6" t="s">
        <v>1830</v>
      </c>
      <c r="EL12" s="9">
        <v>4.2999999999999997E-2</v>
      </c>
      <c r="EM12" s="6" t="s">
        <v>1140</v>
      </c>
      <c r="EN12" s="8">
        <v>72474</v>
      </c>
      <c r="EO12" s="6" t="s">
        <v>1831</v>
      </c>
      <c r="EP12" s="8">
        <v>29169</v>
      </c>
      <c r="EQ12" s="6" t="s">
        <v>1832</v>
      </c>
      <c r="ER12" s="9">
        <v>2.5999999999999999E-2</v>
      </c>
      <c r="ES12" s="6" t="s">
        <v>1140</v>
      </c>
      <c r="ET12" s="8">
        <v>49266</v>
      </c>
      <c r="EU12" s="6" t="s">
        <v>1833</v>
      </c>
      <c r="EV12" s="8">
        <v>91167</v>
      </c>
      <c r="EW12" s="6" t="s">
        <v>1834</v>
      </c>
      <c r="EX12" s="9">
        <v>3.6999999999999998E-2</v>
      </c>
      <c r="EY12" s="6" t="s">
        <v>1140</v>
      </c>
      <c r="EZ12" s="8">
        <v>61841</v>
      </c>
      <c r="FA12" s="6" t="s">
        <v>1835</v>
      </c>
      <c r="FB12" s="8">
        <v>13895</v>
      </c>
      <c r="FC12" s="6" t="s">
        <v>1836</v>
      </c>
      <c r="FD12" s="9">
        <v>3.1E-2</v>
      </c>
      <c r="FE12" s="6" t="s">
        <v>1140</v>
      </c>
      <c r="FF12" s="8">
        <v>60373</v>
      </c>
      <c r="FG12" s="6" t="s">
        <v>1837</v>
      </c>
      <c r="FH12" s="8">
        <v>67271</v>
      </c>
      <c r="FI12" s="6" t="s">
        <v>1838</v>
      </c>
      <c r="FJ12" s="9">
        <v>8.5000000000000006E-2</v>
      </c>
      <c r="FK12" s="6" t="s">
        <v>1140</v>
      </c>
      <c r="FL12" s="8">
        <v>65399</v>
      </c>
      <c r="FM12" s="6" t="s">
        <v>1839</v>
      </c>
      <c r="FN12" s="8">
        <v>258428</v>
      </c>
      <c r="FO12" s="6" t="s">
        <v>1840</v>
      </c>
      <c r="FP12" s="9">
        <v>0.218</v>
      </c>
      <c r="FQ12" s="6" t="s">
        <v>1131</v>
      </c>
      <c r="FR12" s="8">
        <v>69247</v>
      </c>
      <c r="FS12" s="6" t="s">
        <v>1841</v>
      </c>
      <c r="FT12" s="8">
        <v>17274</v>
      </c>
      <c r="FU12" s="6" t="s">
        <v>1836</v>
      </c>
      <c r="FV12" s="9">
        <v>3.1E-2</v>
      </c>
      <c r="FW12" s="6" t="s">
        <v>1140</v>
      </c>
      <c r="FX12" s="8">
        <v>79974</v>
      </c>
      <c r="FY12" s="6" t="s">
        <v>1842</v>
      </c>
      <c r="FZ12" s="8">
        <v>629420</v>
      </c>
      <c r="GA12" s="6" t="s">
        <v>1843</v>
      </c>
      <c r="GB12" s="9">
        <v>0.18099999999999999</v>
      </c>
      <c r="GC12" s="6" t="s">
        <v>1140</v>
      </c>
      <c r="GD12" s="8">
        <v>74331</v>
      </c>
      <c r="GE12" s="6" t="s">
        <v>1844</v>
      </c>
      <c r="GF12" s="8">
        <v>346593</v>
      </c>
      <c r="GG12" s="6" t="s">
        <v>1845</v>
      </c>
      <c r="GH12" s="9">
        <v>0.42</v>
      </c>
      <c r="GI12" s="6" t="s">
        <v>1155</v>
      </c>
      <c r="GJ12" s="8">
        <v>55583</v>
      </c>
      <c r="GK12" s="6" t="s">
        <v>1846</v>
      </c>
      <c r="GL12" s="8">
        <v>1242019</v>
      </c>
      <c r="GM12" s="6" t="s">
        <v>1847</v>
      </c>
      <c r="GN12" s="9">
        <v>0.16200000000000001</v>
      </c>
      <c r="GO12" s="6" t="s">
        <v>1140</v>
      </c>
      <c r="GP12" s="8">
        <v>64615</v>
      </c>
      <c r="GQ12" s="6" t="s">
        <v>1848</v>
      </c>
      <c r="GR12" s="8">
        <v>306543</v>
      </c>
      <c r="GS12" s="6" t="s">
        <v>1849</v>
      </c>
      <c r="GT12" s="9">
        <v>7.2999999999999995E-2</v>
      </c>
      <c r="GU12" s="6" t="s">
        <v>1140</v>
      </c>
      <c r="GV12" s="8">
        <v>60149</v>
      </c>
      <c r="GW12" s="6" t="s">
        <v>1850</v>
      </c>
      <c r="GX12" s="8">
        <v>10424</v>
      </c>
      <c r="GY12" s="6" t="s">
        <v>1359</v>
      </c>
      <c r="GZ12" s="9">
        <v>3.2000000000000001E-2</v>
      </c>
      <c r="HA12" s="6" t="s">
        <v>1131</v>
      </c>
      <c r="HB12" s="8">
        <v>60671</v>
      </c>
      <c r="HC12" s="6" t="s">
        <v>1851</v>
      </c>
      <c r="HD12" s="8">
        <v>164415</v>
      </c>
      <c r="HE12" s="6" t="s">
        <v>1852</v>
      </c>
      <c r="HF12" s="9">
        <v>3.4000000000000002E-2</v>
      </c>
      <c r="HG12" s="6" t="s">
        <v>1140</v>
      </c>
      <c r="HH12" s="8">
        <v>57218</v>
      </c>
      <c r="HI12" s="6" t="s">
        <v>1853</v>
      </c>
      <c r="HJ12" s="8">
        <v>132661</v>
      </c>
      <c r="HK12" s="6" t="s">
        <v>1854</v>
      </c>
      <c r="HL12" s="9">
        <v>8.5999999999999993E-2</v>
      </c>
      <c r="HM12" s="6" t="s">
        <v>1140</v>
      </c>
      <c r="HN12" s="8">
        <v>55533</v>
      </c>
      <c r="HO12" s="6" t="s">
        <v>1191</v>
      </c>
      <c r="HP12" s="8">
        <v>168625</v>
      </c>
      <c r="HQ12" s="6" t="s">
        <v>1855</v>
      </c>
      <c r="HR12" s="9">
        <v>9.9000000000000005E-2</v>
      </c>
      <c r="HS12" s="6" t="s">
        <v>1140</v>
      </c>
      <c r="HT12" s="8">
        <v>70858</v>
      </c>
      <c r="HU12" s="6" t="s">
        <v>1856</v>
      </c>
      <c r="HV12" s="8">
        <v>323408</v>
      </c>
      <c r="HW12" s="6" t="s">
        <v>1857</v>
      </c>
      <c r="HX12" s="9">
        <v>6.2E-2</v>
      </c>
      <c r="HY12" s="6" t="s">
        <v>1140</v>
      </c>
      <c r="HZ12" s="8">
        <v>58929</v>
      </c>
      <c r="IA12" s="6" t="s">
        <v>1260</v>
      </c>
      <c r="IB12" s="8">
        <v>58010</v>
      </c>
      <c r="IC12" s="6" t="s">
        <v>1858</v>
      </c>
      <c r="ID12" s="9">
        <v>0.13300000000000001</v>
      </c>
      <c r="IE12" s="6" t="s">
        <v>1155</v>
      </c>
      <c r="IF12" s="8">
        <v>58403</v>
      </c>
      <c r="IG12" s="6" t="s">
        <v>1859</v>
      </c>
      <c r="IH12" s="8">
        <v>103477</v>
      </c>
      <c r="II12" s="6" t="s">
        <v>1860</v>
      </c>
      <c r="IJ12" s="9">
        <v>0.05</v>
      </c>
      <c r="IK12" s="6" t="s">
        <v>1140</v>
      </c>
      <c r="IL12" s="8">
        <v>58117</v>
      </c>
      <c r="IM12" s="6" t="s">
        <v>1861</v>
      </c>
      <c r="IN12" s="8">
        <v>11480</v>
      </c>
      <c r="IO12" s="6" t="s">
        <v>1862</v>
      </c>
      <c r="IP12" s="9">
        <v>3.2000000000000001E-2</v>
      </c>
      <c r="IQ12" s="6" t="s">
        <v>1140</v>
      </c>
      <c r="IR12" s="8">
        <v>59776</v>
      </c>
      <c r="IS12" s="6" t="s">
        <v>1863</v>
      </c>
      <c r="IT12" s="8">
        <v>130512</v>
      </c>
      <c r="IU12" s="6" t="s">
        <v>1864</v>
      </c>
      <c r="IV12" s="9">
        <v>4.7E-2</v>
      </c>
      <c r="IW12" s="6" t="s">
        <v>1140</v>
      </c>
      <c r="IX12" s="8">
        <v>61180</v>
      </c>
      <c r="IY12" s="6" t="s">
        <v>1865</v>
      </c>
      <c r="IZ12" s="8">
        <v>3505197</v>
      </c>
      <c r="JA12" s="6" t="s">
        <v>1866</v>
      </c>
      <c r="JB12" s="9">
        <v>0.32600000000000001</v>
      </c>
      <c r="JC12" s="6" t="s">
        <v>1140</v>
      </c>
      <c r="JD12" s="8">
        <v>63015</v>
      </c>
      <c r="JE12" s="6" t="s">
        <v>1867</v>
      </c>
      <c r="JF12" s="8">
        <v>133109</v>
      </c>
      <c r="JG12" s="6" t="s">
        <v>1868</v>
      </c>
      <c r="JH12" s="9">
        <v>0.122</v>
      </c>
      <c r="JI12" s="6" t="s">
        <v>1131</v>
      </c>
      <c r="JJ12" s="8">
        <v>76686</v>
      </c>
      <c r="JK12" s="6" t="s">
        <v>1869</v>
      </c>
      <c r="JL12" s="8">
        <v>4920</v>
      </c>
      <c r="JM12" s="6" t="s">
        <v>1511</v>
      </c>
      <c r="JN12" s="9">
        <v>1.7999999999999999E-2</v>
      </c>
      <c r="JO12" s="6" t="s">
        <v>1140</v>
      </c>
      <c r="JP12" s="8">
        <v>86172</v>
      </c>
      <c r="JQ12" s="6" t="s">
        <v>1870</v>
      </c>
      <c r="JR12" s="8">
        <v>259234</v>
      </c>
      <c r="JS12" s="6" t="s">
        <v>1871</v>
      </c>
      <c r="JT12" s="9">
        <v>7.8E-2</v>
      </c>
      <c r="JU12" s="6" t="s">
        <v>1140</v>
      </c>
      <c r="JV12" s="8">
        <v>87687</v>
      </c>
      <c r="JW12" s="6" t="s">
        <v>1872</v>
      </c>
      <c r="JX12" s="8">
        <v>293565</v>
      </c>
      <c r="JY12" s="6" t="s">
        <v>1731</v>
      </c>
      <c r="JZ12" s="9">
        <v>9.7000000000000003E-2</v>
      </c>
      <c r="KA12" s="6" t="s">
        <v>1140</v>
      </c>
      <c r="KB12" s="8">
        <v>75533</v>
      </c>
      <c r="KC12" s="6" t="s">
        <v>1873</v>
      </c>
      <c r="KD12" s="8">
        <v>10375</v>
      </c>
      <c r="KE12" s="6" t="s">
        <v>1874</v>
      </c>
      <c r="KF12" s="9">
        <v>1.4E-2</v>
      </c>
      <c r="KG12" s="6" t="s">
        <v>1140</v>
      </c>
      <c r="KH12" s="8">
        <v>64657</v>
      </c>
      <c r="KI12" s="6" t="s">
        <v>1875</v>
      </c>
      <c r="KJ12" s="8">
        <v>126241</v>
      </c>
      <c r="KK12" s="6" t="s">
        <v>1876</v>
      </c>
      <c r="KL12" s="9">
        <v>5.1999999999999998E-2</v>
      </c>
      <c r="KM12" s="6" t="s">
        <v>1140</v>
      </c>
      <c r="KN12" s="8">
        <v>61868</v>
      </c>
      <c r="KO12" s="6" t="s">
        <v>1877</v>
      </c>
      <c r="KP12" s="8">
        <v>18552</v>
      </c>
      <c r="KQ12" s="6" t="s">
        <v>1878</v>
      </c>
      <c r="KR12" s="9">
        <v>7.8E-2</v>
      </c>
      <c r="KS12" s="6" t="s">
        <v>1155</v>
      </c>
      <c r="KT12" s="8">
        <v>63542</v>
      </c>
      <c r="KU12" s="6" t="s">
        <v>1879</v>
      </c>
      <c r="KV12" s="8">
        <v>1225861</v>
      </c>
      <c r="KW12" s="6" t="s">
        <v>1880</v>
      </c>
      <c r="KX12" s="9">
        <v>0.98899999999999999</v>
      </c>
      <c r="KY12" s="6" t="s">
        <v>1140</v>
      </c>
      <c r="KZ12" s="8">
        <v>25003</v>
      </c>
      <c r="LA12" s="6" t="s">
        <v>1881</v>
      </c>
    </row>
    <row r="13" spans="1:313" ht="15.75" customHeight="1" x14ac:dyDescent="0.25">
      <c r="A13" s="6" t="s">
        <v>1882</v>
      </c>
      <c r="B13" s="8">
        <v>1305888</v>
      </c>
      <c r="C13" s="6" t="s">
        <v>1883</v>
      </c>
      <c r="D13" s="9">
        <v>0.66300000000000003</v>
      </c>
      <c r="E13" s="6" t="s">
        <v>1140</v>
      </c>
      <c r="F13" s="8">
        <v>71763</v>
      </c>
      <c r="G13" s="6" t="s">
        <v>1884</v>
      </c>
      <c r="H13" s="8">
        <v>179257</v>
      </c>
      <c r="I13" s="6" t="s">
        <v>1885</v>
      </c>
      <c r="J13" s="9">
        <v>0.66900000000000004</v>
      </c>
      <c r="K13" s="6" t="s">
        <v>1147</v>
      </c>
      <c r="L13" s="8">
        <v>97533</v>
      </c>
      <c r="M13" s="6" t="s">
        <v>1886</v>
      </c>
      <c r="N13" s="8">
        <v>1761629</v>
      </c>
      <c r="O13" s="6" t="s">
        <v>1126</v>
      </c>
      <c r="P13" s="9">
        <v>0.63</v>
      </c>
      <c r="Q13" s="6" t="s">
        <v>1140</v>
      </c>
      <c r="R13" s="8">
        <v>82734</v>
      </c>
      <c r="S13" s="6" t="s">
        <v>1887</v>
      </c>
      <c r="T13" s="8">
        <v>862538</v>
      </c>
      <c r="U13" s="6" t="s">
        <v>1888</v>
      </c>
      <c r="V13" s="9">
        <v>0.72499999999999998</v>
      </c>
      <c r="W13" s="6" t="s">
        <v>1131</v>
      </c>
      <c r="X13" s="8">
        <v>63504</v>
      </c>
      <c r="Y13" s="6" t="s">
        <v>1889</v>
      </c>
      <c r="Z13" s="8">
        <v>5935247</v>
      </c>
      <c r="AA13" s="6" t="s">
        <v>1890</v>
      </c>
      <c r="AB13" s="9">
        <v>0.442</v>
      </c>
      <c r="AC13" s="6" t="s">
        <v>1140</v>
      </c>
      <c r="AD13" s="8">
        <v>109049</v>
      </c>
      <c r="AE13" s="6" t="s">
        <v>1891</v>
      </c>
      <c r="AF13" s="8">
        <v>1688121</v>
      </c>
      <c r="AG13" s="6" t="s">
        <v>1892</v>
      </c>
      <c r="AH13" s="9">
        <v>0.72599999999999998</v>
      </c>
      <c r="AI13" s="6" t="s">
        <v>1140</v>
      </c>
      <c r="AJ13" s="8">
        <v>99390</v>
      </c>
      <c r="AK13" s="6" t="s">
        <v>1893</v>
      </c>
      <c r="AL13" s="8">
        <v>974286</v>
      </c>
      <c r="AM13" s="6" t="s">
        <v>1612</v>
      </c>
      <c r="AN13" s="9">
        <v>0.68600000000000005</v>
      </c>
      <c r="AO13" s="6" t="s">
        <v>1131</v>
      </c>
      <c r="AP13" s="8">
        <v>105684</v>
      </c>
      <c r="AQ13" s="6" t="s">
        <v>1049</v>
      </c>
      <c r="AR13" s="8">
        <v>256796</v>
      </c>
      <c r="AS13" s="6" t="s">
        <v>1894</v>
      </c>
      <c r="AT13" s="9">
        <v>0.64800000000000002</v>
      </c>
      <c r="AU13" s="6" t="s">
        <v>1147</v>
      </c>
      <c r="AV13" s="8">
        <v>90306</v>
      </c>
      <c r="AW13" s="6" t="s">
        <v>1895</v>
      </c>
      <c r="AX13" s="8">
        <v>133194</v>
      </c>
      <c r="AY13" s="6" t="s">
        <v>1896</v>
      </c>
      <c r="AZ13" s="9">
        <v>0.41399999999999998</v>
      </c>
      <c r="BA13" s="6" t="s">
        <v>1147</v>
      </c>
      <c r="BB13" s="8">
        <v>169331</v>
      </c>
      <c r="BC13" s="6" t="s">
        <v>1897</v>
      </c>
      <c r="BD13" s="8">
        <v>4998477</v>
      </c>
      <c r="BE13" s="6" t="s">
        <v>1898</v>
      </c>
      <c r="BF13" s="9">
        <v>0.58499999999999996</v>
      </c>
      <c r="BG13" s="6" t="s">
        <v>1140</v>
      </c>
      <c r="BH13" s="8">
        <v>77932</v>
      </c>
      <c r="BI13" s="6" t="s">
        <v>1383</v>
      </c>
      <c r="BJ13" s="8">
        <v>2171143</v>
      </c>
      <c r="BK13" s="6" t="s">
        <v>1899</v>
      </c>
      <c r="BL13" s="9">
        <v>0.54200000000000004</v>
      </c>
      <c r="BM13" s="6" t="s">
        <v>1140</v>
      </c>
      <c r="BN13" s="8">
        <v>85961</v>
      </c>
      <c r="BO13" s="6" t="s">
        <v>1900</v>
      </c>
      <c r="BP13" s="8">
        <v>135716</v>
      </c>
      <c r="BQ13" s="6" t="s">
        <v>1901</v>
      </c>
      <c r="BR13" s="9">
        <v>0.27800000000000002</v>
      </c>
      <c r="BS13" s="6" t="s">
        <v>1155</v>
      </c>
      <c r="BT13" s="8">
        <v>97262</v>
      </c>
      <c r="BU13" s="6" t="s">
        <v>1618</v>
      </c>
      <c r="BV13" s="8">
        <v>582588</v>
      </c>
      <c r="BW13" s="6" t="s">
        <v>1715</v>
      </c>
      <c r="BX13" s="9">
        <v>0.84</v>
      </c>
      <c r="BY13" s="6" t="s">
        <v>1155</v>
      </c>
      <c r="BZ13" s="8">
        <v>76467</v>
      </c>
      <c r="CA13" s="6" t="s">
        <v>1902</v>
      </c>
      <c r="CB13" s="8">
        <v>3255023</v>
      </c>
      <c r="CC13" s="6" t="s">
        <v>1903</v>
      </c>
      <c r="CD13" s="9">
        <v>0.65100000000000002</v>
      </c>
      <c r="CE13" s="6" t="s">
        <v>1140</v>
      </c>
      <c r="CF13" s="8">
        <v>89563</v>
      </c>
      <c r="CG13" s="6" t="s">
        <v>1904</v>
      </c>
      <c r="CH13" s="8">
        <v>2144659</v>
      </c>
      <c r="CI13" s="6" t="s">
        <v>1692</v>
      </c>
      <c r="CJ13" s="9">
        <v>0.8</v>
      </c>
      <c r="CK13" s="6" t="s">
        <v>1140</v>
      </c>
      <c r="CL13" s="8">
        <v>73905</v>
      </c>
      <c r="CM13" s="6" t="s">
        <v>1905</v>
      </c>
      <c r="CN13" s="8">
        <v>1139003</v>
      </c>
      <c r="CO13" s="6" t="s">
        <v>1906</v>
      </c>
      <c r="CP13" s="9">
        <v>0.874</v>
      </c>
      <c r="CQ13" s="6" t="s">
        <v>1131</v>
      </c>
      <c r="CR13" s="8">
        <v>75397</v>
      </c>
      <c r="CS13" s="6" t="s">
        <v>1035</v>
      </c>
      <c r="CT13" s="8">
        <v>915442</v>
      </c>
      <c r="CU13" s="6" t="s">
        <v>1907</v>
      </c>
      <c r="CV13" s="9">
        <v>0.78900000000000003</v>
      </c>
      <c r="CW13" s="6" t="s">
        <v>1131</v>
      </c>
      <c r="CX13" s="8">
        <v>76215</v>
      </c>
      <c r="CY13" s="6" t="s">
        <v>1908</v>
      </c>
      <c r="CZ13" s="8">
        <v>1523538</v>
      </c>
      <c r="DA13" s="6" t="s">
        <v>1909</v>
      </c>
      <c r="DB13" s="9">
        <v>0.85</v>
      </c>
      <c r="DC13" s="6" t="s">
        <v>1140</v>
      </c>
      <c r="DD13" s="8">
        <v>64632</v>
      </c>
      <c r="DE13" s="6" t="s">
        <v>1787</v>
      </c>
      <c r="DF13" s="8">
        <v>1066981</v>
      </c>
      <c r="DG13" s="6" t="s">
        <v>1699</v>
      </c>
      <c r="DH13" s="9">
        <v>0.59799999999999998</v>
      </c>
      <c r="DI13" s="6" t="s">
        <v>1131</v>
      </c>
      <c r="DJ13" s="8">
        <v>72792</v>
      </c>
      <c r="DK13" s="6" t="s">
        <v>1910</v>
      </c>
      <c r="DL13" s="8">
        <v>546847</v>
      </c>
      <c r="DM13" s="6" t="s">
        <v>1911</v>
      </c>
      <c r="DN13" s="9">
        <v>0.92800000000000005</v>
      </c>
      <c r="DO13" s="6" t="s">
        <v>1131</v>
      </c>
      <c r="DP13" s="8">
        <v>72280</v>
      </c>
      <c r="DQ13" s="6" t="s">
        <v>1185</v>
      </c>
      <c r="DR13" s="8">
        <v>1230768</v>
      </c>
      <c r="DS13" s="6" t="s">
        <v>1912</v>
      </c>
      <c r="DT13" s="9">
        <v>0.52600000000000002</v>
      </c>
      <c r="DU13" s="6" t="s">
        <v>1131</v>
      </c>
      <c r="DV13" s="8">
        <v>113815</v>
      </c>
      <c r="DW13" s="6" t="s">
        <v>1913</v>
      </c>
      <c r="DX13" s="8">
        <v>2026404</v>
      </c>
      <c r="DY13" s="6" t="s">
        <v>1914</v>
      </c>
      <c r="DZ13" s="9">
        <v>0.73399999999999999</v>
      </c>
      <c r="EA13" s="6" t="s">
        <v>1140</v>
      </c>
      <c r="EB13" s="8">
        <v>109620</v>
      </c>
      <c r="EC13" s="6" t="s">
        <v>1077</v>
      </c>
      <c r="ED13" s="8">
        <v>3095275</v>
      </c>
      <c r="EE13" s="6" t="s">
        <v>1915</v>
      </c>
      <c r="EF13" s="9">
        <v>0.76600000000000001</v>
      </c>
      <c r="EG13" s="6" t="s">
        <v>1140</v>
      </c>
      <c r="EH13" s="8">
        <v>76012</v>
      </c>
      <c r="EI13" s="6" t="s">
        <v>1177</v>
      </c>
      <c r="EJ13" s="8">
        <v>1890190</v>
      </c>
      <c r="EK13" s="6" t="s">
        <v>1916</v>
      </c>
      <c r="EL13" s="9">
        <v>0.82799999999999996</v>
      </c>
      <c r="EM13" s="6" t="s">
        <v>1140</v>
      </c>
      <c r="EN13" s="8">
        <v>90974</v>
      </c>
      <c r="EO13" s="6" t="s">
        <v>1917</v>
      </c>
      <c r="EP13" s="8">
        <v>655005</v>
      </c>
      <c r="EQ13" s="6" t="s">
        <v>1918</v>
      </c>
      <c r="ER13" s="9">
        <v>0.57899999999999996</v>
      </c>
      <c r="ES13" s="6" t="s">
        <v>1131</v>
      </c>
      <c r="ET13" s="8">
        <v>68254</v>
      </c>
      <c r="EU13" s="6" t="s">
        <v>1919</v>
      </c>
      <c r="EV13" s="8">
        <v>1977198</v>
      </c>
      <c r="EW13" s="6" t="s">
        <v>1920</v>
      </c>
      <c r="EX13" s="9">
        <v>0.79600000000000004</v>
      </c>
      <c r="EY13" s="6" t="s">
        <v>1140</v>
      </c>
      <c r="EZ13" s="8">
        <v>72691</v>
      </c>
      <c r="FA13" s="6" t="s">
        <v>1160</v>
      </c>
      <c r="FB13" s="8">
        <v>400256</v>
      </c>
      <c r="FC13" s="6" t="s">
        <v>1921</v>
      </c>
      <c r="FD13" s="9">
        <v>0.88400000000000001</v>
      </c>
      <c r="FE13" s="6" t="s">
        <v>1155</v>
      </c>
      <c r="FF13" s="8">
        <v>71579</v>
      </c>
      <c r="FG13" s="6" t="s">
        <v>1922</v>
      </c>
      <c r="FH13" s="8">
        <v>645922</v>
      </c>
      <c r="FI13" s="6" t="s">
        <v>1923</v>
      </c>
      <c r="FJ13" s="9">
        <v>0.82099999999999995</v>
      </c>
      <c r="FK13" s="6" t="s">
        <v>1131</v>
      </c>
      <c r="FL13" s="8">
        <v>78072</v>
      </c>
      <c r="FM13" s="6" t="s">
        <v>1477</v>
      </c>
      <c r="FN13" s="8">
        <v>652620</v>
      </c>
      <c r="FO13" s="6" t="s">
        <v>1924</v>
      </c>
      <c r="FP13" s="9">
        <v>0.55100000000000005</v>
      </c>
      <c r="FQ13" s="6" t="s">
        <v>1131</v>
      </c>
      <c r="FR13" s="8">
        <v>82986</v>
      </c>
      <c r="FS13" s="6" t="s">
        <v>1173</v>
      </c>
      <c r="FT13" s="8">
        <v>498990</v>
      </c>
      <c r="FU13" s="6" t="s">
        <v>1925</v>
      </c>
      <c r="FV13" s="9">
        <v>0.90500000000000003</v>
      </c>
      <c r="FW13" s="6" t="s">
        <v>1131</v>
      </c>
      <c r="FX13" s="8">
        <v>96404</v>
      </c>
      <c r="FY13" s="6" t="s">
        <v>1926</v>
      </c>
      <c r="FZ13" s="8">
        <v>2008921</v>
      </c>
      <c r="GA13" s="6" t="s">
        <v>1927</v>
      </c>
      <c r="GB13" s="9">
        <v>0.57799999999999996</v>
      </c>
      <c r="GC13" s="6" t="s">
        <v>1140</v>
      </c>
      <c r="GD13" s="8">
        <v>113091</v>
      </c>
      <c r="GE13" s="6" t="s">
        <v>1928</v>
      </c>
      <c r="GF13" s="8">
        <v>371640</v>
      </c>
      <c r="GG13" s="6" t="s">
        <v>1929</v>
      </c>
      <c r="GH13" s="9">
        <v>0.45</v>
      </c>
      <c r="GI13" s="6" t="s">
        <v>1155</v>
      </c>
      <c r="GJ13" s="8">
        <v>72345</v>
      </c>
      <c r="GK13" s="6" t="s">
        <v>1930</v>
      </c>
      <c r="GL13" s="8">
        <v>4556379</v>
      </c>
      <c r="GM13" s="6" t="s">
        <v>1931</v>
      </c>
      <c r="GN13" s="9">
        <v>0.59399999999999997</v>
      </c>
      <c r="GO13" s="6" t="s">
        <v>1140</v>
      </c>
      <c r="GP13" s="8">
        <v>95712</v>
      </c>
      <c r="GQ13" s="6" t="s">
        <v>1141</v>
      </c>
      <c r="GR13" s="8">
        <v>2747573</v>
      </c>
      <c r="GS13" s="6" t="s">
        <v>1932</v>
      </c>
      <c r="GT13" s="9">
        <v>0.65600000000000003</v>
      </c>
      <c r="GU13" s="6" t="s">
        <v>1140</v>
      </c>
      <c r="GV13" s="8">
        <v>78132</v>
      </c>
      <c r="GW13" s="6" t="s">
        <v>1933</v>
      </c>
      <c r="GX13" s="8">
        <v>280800</v>
      </c>
      <c r="GY13" s="6" t="s">
        <v>1934</v>
      </c>
      <c r="GZ13" s="9">
        <v>0.86399999999999999</v>
      </c>
      <c r="HA13" s="6" t="s">
        <v>1155</v>
      </c>
      <c r="HB13" s="8">
        <v>80088</v>
      </c>
      <c r="HC13" s="6" t="s">
        <v>1935</v>
      </c>
      <c r="HD13" s="8">
        <v>3827427</v>
      </c>
      <c r="HE13" s="6" t="s">
        <v>1936</v>
      </c>
      <c r="HF13" s="9">
        <v>0.79200000000000004</v>
      </c>
      <c r="HG13" s="6" t="s">
        <v>1140</v>
      </c>
      <c r="HH13" s="8">
        <v>74887</v>
      </c>
      <c r="HI13" s="6" t="s">
        <v>1937</v>
      </c>
      <c r="HJ13" s="8">
        <v>1068671</v>
      </c>
      <c r="HK13" s="6" t="s">
        <v>1938</v>
      </c>
      <c r="HL13" s="9">
        <v>0.69299999999999995</v>
      </c>
      <c r="HM13" s="6" t="s">
        <v>1140</v>
      </c>
      <c r="HN13" s="8">
        <v>68544</v>
      </c>
      <c r="HO13" s="6" t="s">
        <v>1939</v>
      </c>
      <c r="HP13" s="8">
        <v>1334140</v>
      </c>
      <c r="HQ13" s="6" t="s">
        <v>1940</v>
      </c>
      <c r="HR13" s="9">
        <v>0.78400000000000003</v>
      </c>
      <c r="HS13" s="6" t="s">
        <v>1131</v>
      </c>
      <c r="HT13" s="8">
        <v>81823</v>
      </c>
      <c r="HU13" s="6" t="s">
        <v>1874</v>
      </c>
      <c r="HV13" s="8">
        <v>4082966</v>
      </c>
      <c r="HW13" s="6" t="s">
        <v>1941</v>
      </c>
      <c r="HX13" s="9">
        <v>0.78</v>
      </c>
      <c r="HY13" s="6" t="s">
        <v>1140</v>
      </c>
      <c r="HZ13" s="8">
        <v>81531</v>
      </c>
      <c r="IA13" s="6" t="s">
        <v>1942</v>
      </c>
      <c r="IB13" s="8">
        <v>327598</v>
      </c>
      <c r="IC13" s="6" t="s">
        <v>1943</v>
      </c>
      <c r="ID13" s="9">
        <v>0.75</v>
      </c>
      <c r="IE13" s="6" t="s">
        <v>1155</v>
      </c>
      <c r="IF13" s="8">
        <v>93558</v>
      </c>
      <c r="IG13" s="6" t="s">
        <v>1944</v>
      </c>
      <c r="IH13" s="8">
        <v>1367948</v>
      </c>
      <c r="II13" s="6" t="s">
        <v>1945</v>
      </c>
      <c r="IJ13" s="9">
        <v>0.66100000000000003</v>
      </c>
      <c r="IK13" s="6" t="s">
        <v>1131</v>
      </c>
      <c r="IL13" s="8">
        <v>77267</v>
      </c>
      <c r="IM13" s="6" t="s">
        <v>1946</v>
      </c>
      <c r="IN13" s="8">
        <v>309430</v>
      </c>
      <c r="IO13" s="6" t="s">
        <v>1947</v>
      </c>
      <c r="IP13" s="9">
        <v>0.86299999999999999</v>
      </c>
      <c r="IQ13" s="6" t="s">
        <v>1155</v>
      </c>
      <c r="IR13" s="8">
        <v>75708</v>
      </c>
      <c r="IS13" s="6" t="s">
        <v>1948</v>
      </c>
      <c r="IT13" s="8">
        <v>2075206</v>
      </c>
      <c r="IU13" s="6" t="s">
        <v>1949</v>
      </c>
      <c r="IV13" s="9">
        <v>0.75</v>
      </c>
      <c r="IW13" s="6" t="s">
        <v>1140</v>
      </c>
      <c r="IX13" s="8">
        <v>71897</v>
      </c>
      <c r="IY13" s="6" t="s">
        <v>1639</v>
      </c>
      <c r="IZ13" s="8">
        <v>5027362</v>
      </c>
      <c r="JA13" s="6" t="s">
        <v>1950</v>
      </c>
      <c r="JB13" s="9">
        <v>0.46800000000000003</v>
      </c>
      <c r="JC13" s="6" t="s">
        <v>1140</v>
      </c>
      <c r="JD13" s="8">
        <v>91958</v>
      </c>
      <c r="JE13" s="6" t="s">
        <v>1230</v>
      </c>
      <c r="JF13" s="8">
        <v>881108</v>
      </c>
      <c r="JG13" s="6" t="s">
        <v>1951</v>
      </c>
      <c r="JH13" s="9">
        <v>0.80500000000000005</v>
      </c>
      <c r="JI13" s="6" t="s">
        <v>1131</v>
      </c>
      <c r="JJ13" s="8">
        <v>95494</v>
      </c>
      <c r="JK13" s="6" t="s">
        <v>1952</v>
      </c>
      <c r="JL13" s="8">
        <v>250254</v>
      </c>
      <c r="JM13" s="6" t="s">
        <v>1953</v>
      </c>
      <c r="JN13" s="9">
        <v>0.92900000000000005</v>
      </c>
      <c r="JO13" s="6" t="s">
        <v>1131</v>
      </c>
      <c r="JP13" s="8">
        <v>78394</v>
      </c>
      <c r="JQ13" s="6" t="s">
        <v>1954</v>
      </c>
      <c r="JR13" s="8">
        <v>2137779</v>
      </c>
      <c r="JS13" s="6" t="s">
        <v>1955</v>
      </c>
      <c r="JT13" s="9">
        <v>0.64300000000000002</v>
      </c>
      <c r="JU13" s="6" t="s">
        <v>1140</v>
      </c>
      <c r="JV13" s="8">
        <v>97655</v>
      </c>
      <c r="JW13" s="6" t="s">
        <v>1220</v>
      </c>
      <c r="JX13" s="8">
        <v>2155644</v>
      </c>
      <c r="JY13" s="6" t="s">
        <v>1956</v>
      </c>
      <c r="JZ13" s="9">
        <v>0.71399999999999997</v>
      </c>
      <c r="KA13" s="6" t="s">
        <v>1140</v>
      </c>
      <c r="KB13" s="8">
        <v>96834</v>
      </c>
      <c r="KC13" s="6" t="s">
        <v>1957</v>
      </c>
      <c r="KD13" s="8">
        <v>664609</v>
      </c>
      <c r="KE13" s="6" t="s">
        <v>1958</v>
      </c>
      <c r="KF13" s="9">
        <v>0.92100000000000004</v>
      </c>
      <c r="KG13" s="6" t="s">
        <v>1131</v>
      </c>
      <c r="KH13" s="8">
        <v>58569</v>
      </c>
      <c r="KI13" s="6" t="s">
        <v>1224</v>
      </c>
      <c r="KJ13" s="8">
        <v>2061405</v>
      </c>
      <c r="KK13" s="6" t="s">
        <v>1959</v>
      </c>
      <c r="KL13" s="9">
        <v>0.84299999999999997</v>
      </c>
      <c r="KM13" s="6" t="s">
        <v>1140</v>
      </c>
      <c r="KN13" s="8">
        <v>79296</v>
      </c>
      <c r="KO13" s="6" t="s">
        <v>1960</v>
      </c>
      <c r="KP13" s="8">
        <v>205988</v>
      </c>
      <c r="KQ13" s="6" t="s">
        <v>1961</v>
      </c>
      <c r="KR13" s="9">
        <v>0.86499999999999999</v>
      </c>
      <c r="KS13" s="6" t="s">
        <v>1147</v>
      </c>
      <c r="KT13" s="8">
        <v>76304</v>
      </c>
      <c r="KU13" s="6" t="s">
        <v>1962</v>
      </c>
      <c r="KV13" s="8">
        <v>9113</v>
      </c>
      <c r="KW13" s="6" t="s">
        <v>1963</v>
      </c>
      <c r="KX13" s="9">
        <v>7.0000000000000001E-3</v>
      </c>
      <c r="KY13" s="6" t="s">
        <v>1140</v>
      </c>
      <c r="KZ13" s="8">
        <v>39581</v>
      </c>
      <c r="LA13" s="6" t="s">
        <v>1964</v>
      </c>
    </row>
    <row r="14" spans="1:313" ht="15.75" customHeight="1" x14ac:dyDescent="0.25">
      <c r="A14" s="6" t="s">
        <v>1965</v>
      </c>
    </row>
    <row r="15" spans="1:313" ht="15.75" customHeight="1" x14ac:dyDescent="0.25">
      <c r="A15" s="6" t="s">
        <v>1966</v>
      </c>
      <c r="B15" s="8">
        <v>78133</v>
      </c>
      <c r="C15" s="6" t="s">
        <v>1967</v>
      </c>
      <c r="D15" s="9">
        <v>0.04</v>
      </c>
      <c r="E15" s="6" t="s">
        <v>1140</v>
      </c>
      <c r="F15" s="8">
        <v>31909</v>
      </c>
      <c r="G15" s="6" t="s">
        <v>1968</v>
      </c>
      <c r="H15" s="8">
        <v>12883</v>
      </c>
      <c r="I15" s="6" t="s">
        <v>1969</v>
      </c>
      <c r="J15" s="9">
        <v>4.8000000000000001E-2</v>
      </c>
      <c r="K15" s="6" t="s">
        <v>1155</v>
      </c>
      <c r="L15" s="8">
        <v>54855</v>
      </c>
      <c r="M15" s="6" t="s">
        <v>1215</v>
      </c>
      <c r="N15" s="8">
        <v>121160</v>
      </c>
      <c r="O15" s="6" t="s">
        <v>1970</v>
      </c>
      <c r="P15" s="9">
        <v>4.2999999999999997E-2</v>
      </c>
      <c r="Q15" s="6" t="s">
        <v>1140</v>
      </c>
      <c r="R15" s="8">
        <v>48346</v>
      </c>
      <c r="S15" s="6" t="s">
        <v>1971</v>
      </c>
      <c r="T15" s="8">
        <v>57571</v>
      </c>
      <c r="U15" s="6" t="s">
        <v>1972</v>
      </c>
      <c r="V15" s="9">
        <v>4.8000000000000001E-2</v>
      </c>
      <c r="W15" s="6" t="s">
        <v>1131</v>
      </c>
      <c r="X15" s="8">
        <v>37642</v>
      </c>
      <c r="Y15" s="6" t="s">
        <v>1973</v>
      </c>
      <c r="Z15" s="8">
        <v>364345</v>
      </c>
      <c r="AA15" s="6" t="s">
        <v>1974</v>
      </c>
      <c r="AB15" s="9">
        <v>2.7E-2</v>
      </c>
      <c r="AC15" s="6" t="s">
        <v>1140</v>
      </c>
      <c r="AD15" s="8">
        <v>51149</v>
      </c>
      <c r="AE15" s="6" t="s">
        <v>1975</v>
      </c>
      <c r="AF15" s="8">
        <v>110084</v>
      </c>
      <c r="AG15" s="6" t="s">
        <v>1872</v>
      </c>
      <c r="AH15" s="9">
        <v>4.7E-2</v>
      </c>
      <c r="AI15" s="6" t="s">
        <v>1140</v>
      </c>
      <c r="AJ15" s="8">
        <v>50440</v>
      </c>
      <c r="AK15" s="6" t="s">
        <v>1976</v>
      </c>
      <c r="AL15" s="8">
        <v>36720</v>
      </c>
      <c r="AM15" s="6" t="s">
        <v>1977</v>
      </c>
      <c r="AN15" s="9">
        <v>2.5999999999999999E-2</v>
      </c>
      <c r="AO15" s="6" t="s">
        <v>1140</v>
      </c>
      <c r="AP15" s="8">
        <v>49834</v>
      </c>
      <c r="AQ15" s="6" t="s">
        <v>1978</v>
      </c>
      <c r="AR15" s="8">
        <v>9971</v>
      </c>
      <c r="AS15" s="6" t="s">
        <v>1979</v>
      </c>
      <c r="AT15" s="9">
        <v>2.5000000000000001E-2</v>
      </c>
      <c r="AU15" s="6" t="s">
        <v>1131</v>
      </c>
      <c r="AV15" s="8">
        <v>42103</v>
      </c>
      <c r="AW15" s="6" t="s">
        <v>1980</v>
      </c>
      <c r="AX15" s="8">
        <v>14178</v>
      </c>
      <c r="AY15" s="6" t="s">
        <v>1981</v>
      </c>
      <c r="AZ15" s="9">
        <v>4.3999999999999997E-2</v>
      </c>
      <c r="BA15" s="6" t="s">
        <v>1131</v>
      </c>
      <c r="BB15" s="8">
        <v>53537</v>
      </c>
      <c r="BC15" s="6" t="s">
        <v>1982</v>
      </c>
      <c r="BD15" s="8">
        <v>235183</v>
      </c>
      <c r="BE15" s="6" t="s">
        <v>1983</v>
      </c>
      <c r="BF15" s="9">
        <v>2.8000000000000001E-2</v>
      </c>
      <c r="BG15" s="6" t="s">
        <v>1140</v>
      </c>
      <c r="BH15" s="8">
        <v>44422</v>
      </c>
      <c r="BI15" s="6" t="s">
        <v>1984</v>
      </c>
      <c r="BJ15" s="8">
        <v>150253</v>
      </c>
      <c r="BK15" s="6" t="s">
        <v>1985</v>
      </c>
      <c r="BL15" s="9">
        <v>3.6999999999999998E-2</v>
      </c>
      <c r="BM15" s="6" t="s">
        <v>1140</v>
      </c>
      <c r="BN15" s="8">
        <v>41315</v>
      </c>
      <c r="BO15" s="6" t="s">
        <v>1986</v>
      </c>
      <c r="BP15" s="8">
        <v>13337</v>
      </c>
      <c r="BQ15" s="6" t="s">
        <v>1987</v>
      </c>
      <c r="BR15" s="9">
        <v>2.7E-2</v>
      </c>
      <c r="BS15" s="6" t="s">
        <v>1131</v>
      </c>
      <c r="BT15" s="8">
        <v>57099</v>
      </c>
      <c r="BU15" s="6" t="s">
        <v>1988</v>
      </c>
      <c r="BV15" s="8">
        <v>34352</v>
      </c>
      <c r="BW15" s="6" t="s">
        <v>1961</v>
      </c>
      <c r="BX15" s="9">
        <v>0.05</v>
      </c>
      <c r="BY15" s="6" t="s">
        <v>1131</v>
      </c>
      <c r="BZ15" s="8">
        <v>48140</v>
      </c>
      <c r="CA15" s="6" t="s">
        <v>1989</v>
      </c>
      <c r="CB15" s="8">
        <v>178664</v>
      </c>
      <c r="CC15" s="6" t="s">
        <v>1990</v>
      </c>
      <c r="CD15" s="9">
        <v>3.5999999999999997E-2</v>
      </c>
      <c r="CE15" s="6" t="s">
        <v>1140</v>
      </c>
      <c r="CF15" s="8">
        <v>41007</v>
      </c>
      <c r="CG15" s="6" t="s">
        <v>1991</v>
      </c>
      <c r="CH15" s="8">
        <v>130157</v>
      </c>
      <c r="CI15" s="6" t="s">
        <v>1992</v>
      </c>
      <c r="CJ15" s="9">
        <v>4.9000000000000002E-2</v>
      </c>
      <c r="CK15" s="6" t="s">
        <v>1140</v>
      </c>
      <c r="CL15" s="8">
        <v>39033</v>
      </c>
      <c r="CM15" s="6" t="s">
        <v>1513</v>
      </c>
      <c r="CN15" s="8">
        <v>78912</v>
      </c>
      <c r="CO15" s="6" t="s">
        <v>1993</v>
      </c>
      <c r="CP15" s="9">
        <v>6.0999999999999999E-2</v>
      </c>
      <c r="CQ15" s="6" t="s">
        <v>1140</v>
      </c>
      <c r="CR15" s="8">
        <v>44804</v>
      </c>
      <c r="CS15" s="6" t="s">
        <v>1885</v>
      </c>
      <c r="CT15" s="8">
        <v>71894</v>
      </c>
      <c r="CU15" s="6" t="s">
        <v>1901</v>
      </c>
      <c r="CV15" s="9">
        <v>6.2E-2</v>
      </c>
      <c r="CW15" s="6" t="s">
        <v>1140</v>
      </c>
      <c r="CX15" s="8">
        <v>40894</v>
      </c>
      <c r="CY15" s="6" t="s">
        <v>1994</v>
      </c>
      <c r="CZ15" s="8">
        <v>82257</v>
      </c>
      <c r="DA15" s="6" t="s">
        <v>1995</v>
      </c>
      <c r="DB15" s="9">
        <v>4.5999999999999999E-2</v>
      </c>
      <c r="DC15" s="6" t="s">
        <v>1140</v>
      </c>
      <c r="DD15" s="8">
        <v>37732</v>
      </c>
      <c r="DE15" s="6" t="s">
        <v>1996</v>
      </c>
      <c r="DF15" s="8">
        <v>70590</v>
      </c>
      <c r="DG15" s="6" t="s">
        <v>1997</v>
      </c>
      <c r="DH15" s="9">
        <v>0.04</v>
      </c>
      <c r="DI15" s="6" t="s">
        <v>1140</v>
      </c>
      <c r="DJ15" s="8">
        <v>33023</v>
      </c>
      <c r="DK15" s="6" t="s">
        <v>1998</v>
      </c>
      <c r="DL15" s="8">
        <v>15908</v>
      </c>
      <c r="DM15" s="6" t="s">
        <v>1999</v>
      </c>
      <c r="DN15" s="9">
        <v>2.7E-2</v>
      </c>
      <c r="DO15" s="6" t="s">
        <v>1140</v>
      </c>
      <c r="DP15" s="8">
        <v>50118</v>
      </c>
      <c r="DQ15" s="6" t="s">
        <v>2000</v>
      </c>
      <c r="DR15" s="8">
        <v>59136</v>
      </c>
      <c r="DS15" s="6" t="s">
        <v>2001</v>
      </c>
      <c r="DT15" s="9">
        <v>2.5000000000000001E-2</v>
      </c>
      <c r="DU15" s="6" t="s">
        <v>1140</v>
      </c>
      <c r="DV15" s="8">
        <v>51277</v>
      </c>
      <c r="DW15" s="6" t="s">
        <v>1865</v>
      </c>
      <c r="DX15" s="8">
        <v>76557</v>
      </c>
      <c r="DY15" s="6" t="s">
        <v>2002</v>
      </c>
      <c r="DZ15" s="9">
        <v>2.8000000000000001E-2</v>
      </c>
      <c r="EA15" s="6" t="s">
        <v>1140</v>
      </c>
      <c r="EB15" s="8">
        <v>55122</v>
      </c>
      <c r="EC15" s="6" t="s">
        <v>2003</v>
      </c>
      <c r="ED15" s="8">
        <v>157231</v>
      </c>
      <c r="EE15" s="6" t="s">
        <v>2004</v>
      </c>
      <c r="EF15" s="9">
        <v>3.9E-2</v>
      </c>
      <c r="EG15" s="6" t="s">
        <v>1140</v>
      </c>
      <c r="EH15" s="8">
        <v>41222</v>
      </c>
      <c r="EI15" s="6" t="s">
        <v>1632</v>
      </c>
      <c r="EJ15" s="8">
        <v>99790</v>
      </c>
      <c r="EK15" s="6" t="s">
        <v>2005</v>
      </c>
      <c r="EL15" s="9">
        <v>4.3999999999999997E-2</v>
      </c>
      <c r="EM15" s="6" t="s">
        <v>1140</v>
      </c>
      <c r="EN15" s="8">
        <v>51213</v>
      </c>
      <c r="EO15" s="6" t="s">
        <v>2006</v>
      </c>
      <c r="EP15" s="8">
        <v>42427</v>
      </c>
      <c r="EQ15" s="6" t="s">
        <v>2007</v>
      </c>
      <c r="ER15" s="9">
        <v>3.6999999999999998E-2</v>
      </c>
      <c r="ES15" s="6" t="s">
        <v>1140</v>
      </c>
      <c r="ET15" s="8">
        <v>33943</v>
      </c>
      <c r="EU15" s="6" t="s">
        <v>2008</v>
      </c>
      <c r="EV15" s="8">
        <v>114622</v>
      </c>
      <c r="EW15" s="6" t="s">
        <v>2009</v>
      </c>
      <c r="EX15" s="9">
        <v>4.5999999999999999E-2</v>
      </c>
      <c r="EY15" s="6" t="s">
        <v>1140</v>
      </c>
      <c r="EZ15" s="8">
        <v>39123</v>
      </c>
      <c r="FA15" s="6" t="s">
        <v>2010</v>
      </c>
      <c r="FB15" s="8">
        <v>22392</v>
      </c>
      <c r="FC15" s="6" t="s">
        <v>2011</v>
      </c>
      <c r="FD15" s="9">
        <v>4.9000000000000002E-2</v>
      </c>
      <c r="FE15" s="6" t="s">
        <v>1131</v>
      </c>
      <c r="FF15" s="8">
        <v>40864</v>
      </c>
      <c r="FG15" s="6" t="s">
        <v>1463</v>
      </c>
      <c r="FH15" s="8">
        <v>48069</v>
      </c>
      <c r="FI15" s="6" t="s">
        <v>2012</v>
      </c>
      <c r="FJ15" s="9">
        <v>6.0999999999999999E-2</v>
      </c>
      <c r="FK15" s="6" t="s">
        <v>1131</v>
      </c>
      <c r="FL15" s="8">
        <v>42053</v>
      </c>
      <c r="FM15" s="6" t="s">
        <v>2013</v>
      </c>
      <c r="FN15" s="8">
        <v>38089</v>
      </c>
      <c r="FO15" s="6" t="s">
        <v>1998</v>
      </c>
      <c r="FP15" s="9">
        <v>3.2000000000000001E-2</v>
      </c>
      <c r="FQ15" s="6" t="s">
        <v>1140</v>
      </c>
      <c r="FR15" s="8">
        <v>51016</v>
      </c>
      <c r="FS15" s="6" t="s">
        <v>2014</v>
      </c>
      <c r="FT15" s="8">
        <v>13258</v>
      </c>
      <c r="FU15" s="6" t="s">
        <v>2015</v>
      </c>
      <c r="FV15" s="9">
        <v>2.4E-2</v>
      </c>
      <c r="FW15" s="6" t="s">
        <v>1140</v>
      </c>
      <c r="FX15" s="8">
        <v>61942</v>
      </c>
      <c r="FY15" s="6" t="s">
        <v>2016</v>
      </c>
      <c r="FZ15" s="8">
        <v>62160</v>
      </c>
      <c r="GA15" s="6" t="s">
        <v>2017</v>
      </c>
      <c r="GB15" s="9">
        <v>1.7999999999999999E-2</v>
      </c>
      <c r="GC15" s="6" t="s">
        <v>1140</v>
      </c>
      <c r="GD15" s="8">
        <v>53231</v>
      </c>
      <c r="GE15" s="6" t="s">
        <v>2018</v>
      </c>
      <c r="GF15" s="8">
        <v>33212</v>
      </c>
      <c r="GG15" s="6" t="s">
        <v>2019</v>
      </c>
      <c r="GH15" s="9">
        <v>0.04</v>
      </c>
      <c r="GI15" s="6" t="s">
        <v>1131</v>
      </c>
      <c r="GJ15" s="8">
        <v>34497</v>
      </c>
      <c r="GK15" s="6" t="s">
        <v>2020</v>
      </c>
      <c r="GL15" s="8">
        <v>206661</v>
      </c>
      <c r="GM15" s="6" t="s">
        <v>2021</v>
      </c>
      <c r="GN15" s="9">
        <v>2.7E-2</v>
      </c>
      <c r="GO15" s="6" t="s">
        <v>1140</v>
      </c>
      <c r="GP15" s="8">
        <v>46866</v>
      </c>
      <c r="GQ15" s="6" t="s">
        <v>2022</v>
      </c>
      <c r="GR15" s="8">
        <v>170644</v>
      </c>
      <c r="GS15" s="6" t="s">
        <v>2023</v>
      </c>
      <c r="GT15" s="9">
        <v>4.1000000000000002E-2</v>
      </c>
      <c r="GU15" s="6" t="s">
        <v>1140</v>
      </c>
      <c r="GV15" s="8">
        <v>41769</v>
      </c>
      <c r="GW15" s="6" t="s">
        <v>1315</v>
      </c>
      <c r="GX15" s="8">
        <v>26253</v>
      </c>
      <c r="GY15" s="6" t="s">
        <v>2024</v>
      </c>
      <c r="GZ15" s="9">
        <v>8.1000000000000003E-2</v>
      </c>
      <c r="HA15" s="6" t="s">
        <v>1147</v>
      </c>
      <c r="HB15" s="8">
        <v>42600</v>
      </c>
      <c r="HC15" s="6" t="s">
        <v>2025</v>
      </c>
      <c r="HD15" s="8">
        <v>196640</v>
      </c>
      <c r="HE15" s="6" t="s">
        <v>2026</v>
      </c>
      <c r="HF15" s="9">
        <v>4.1000000000000002E-2</v>
      </c>
      <c r="HG15" s="6" t="s">
        <v>1140</v>
      </c>
      <c r="HH15" s="8">
        <v>40634</v>
      </c>
      <c r="HI15" s="6" t="s">
        <v>2027</v>
      </c>
      <c r="HJ15" s="8">
        <v>84361</v>
      </c>
      <c r="HK15" s="6" t="s">
        <v>2028</v>
      </c>
      <c r="HL15" s="9">
        <v>5.5E-2</v>
      </c>
      <c r="HM15" s="6" t="s">
        <v>1140</v>
      </c>
      <c r="HN15" s="8">
        <v>38294</v>
      </c>
      <c r="HO15" s="6" t="s">
        <v>2029</v>
      </c>
      <c r="HP15" s="8">
        <v>67044</v>
      </c>
      <c r="HQ15" s="6" t="s">
        <v>1869</v>
      </c>
      <c r="HR15" s="9">
        <v>3.9E-2</v>
      </c>
      <c r="HS15" s="6" t="s">
        <v>1140</v>
      </c>
      <c r="HT15" s="8">
        <v>44772</v>
      </c>
      <c r="HU15" s="6" t="s">
        <v>2030</v>
      </c>
      <c r="HV15" s="8">
        <v>157661</v>
      </c>
      <c r="HW15" s="6" t="s">
        <v>2031</v>
      </c>
      <c r="HX15" s="9">
        <v>0.03</v>
      </c>
      <c r="HY15" s="6" t="s">
        <v>1140</v>
      </c>
      <c r="HZ15" s="8">
        <v>42188</v>
      </c>
      <c r="IA15" s="6" t="s">
        <v>2032</v>
      </c>
      <c r="IB15" s="8">
        <v>11407</v>
      </c>
      <c r="IC15" s="6" t="s">
        <v>1302</v>
      </c>
      <c r="ID15" s="9">
        <v>2.5999999999999999E-2</v>
      </c>
      <c r="IE15" s="6" t="s">
        <v>1131</v>
      </c>
      <c r="IF15" s="8">
        <v>48239</v>
      </c>
      <c r="IG15" s="6" t="s">
        <v>2033</v>
      </c>
      <c r="IH15" s="8">
        <v>74465</v>
      </c>
      <c r="II15" s="6" t="s">
        <v>2034</v>
      </c>
      <c r="IJ15" s="9">
        <v>3.5999999999999997E-2</v>
      </c>
      <c r="IK15" s="6" t="s">
        <v>1140</v>
      </c>
      <c r="IL15" s="8">
        <v>38327</v>
      </c>
      <c r="IM15" s="6" t="s">
        <v>2035</v>
      </c>
      <c r="IN15" s="8">
        <v>21263</v>
      </c>
      <c r="IO15" s="6" t="s">
        <v>2036</v>
      </c>
      <c r="IP15" s="9">
        <v>5.8999999999999997E-2</v>
      </c>
      <c r="IQ15" s="6" t="s">
        <v>1155</v>
      </c>
      <c r="IR15" s="8">
        <v>41629</v>
      </c>
      <c r="IS15" s="6" t="s">
        <v>2037</v>
      </c>
      <c r="IT15" s="8">
        <v>115241</v>
      </c>
      <c r="IU15" s="6" t="s">
        <v>2038</v>
      </c>
      <c r="IV15" s="9">
        <v>4.2000000000000003E-2</v>
      </c>
      <c r="IW15" s="6" t="s">
        <v>1140</v>
      </c>
      <c r="IX15" s="8">
        <v>42016</v>
      </c>
      <c r="IY15" s="6" t="s">
        <v>2039</v>
      </c>
      <c r="IZ15" s="8">
        <v>500731</v>
      </c>
      <c r="JA15" s="6" t="s">
        <v>2040</v>
      </c>
      <c r="JB15" s="9">
        <v>4.7E-2</v>
      </c>
      <c r="JC15" s="6" t="s">
        <v>1140</v>
      </c>
      <c r="JD15" s="8">
        <v>41078</v>
      </c>
      <c r="JE15" s="6" t="s">
        <v>2041</v>
      </c>
      <c r="JF15" s="8">
        <v>70152</v>
      </c>
      <c r="JG15" s="6" t="s">
        <v>2042</v>
      </c>
      <c r="JH15" s="9">
        <v>6.4000000000000001E-2</v>
      </c>
      <c r="JI15" s="6" t="s">
        <v>1131</v>
      </c>
      <c r="JJ15" s="8">
        <v>53047</v>
      </c>
      <c r="JK15" s="6" t="s">
        <v>2043</v>
      </c>
      <c r="JL15" s="8">
        <v>9788</v>
      </c>
      <c r="JM15" s="6" t="s">
        <v>2044</v>
      </c>
      <c r="JN15" s="9">
        <v>3.5999999999999997E-2</v>
      </c>
      <c r="JO15" s="6" t="s">
        <v>1155</v>
      </c>
      <c r="JP15" s="8">
        <v>43628</v>
      </c>
      <c r="JQ15" s="6" t="s">
        <v>2045</v>
      </c>
      <c r="JR15" s="8">
        <v>114633</v>
      </c>
      <c r="JS15" s="6" t="s">
        <v>2046</v>
      </c>
      <c r="JT15" s="9">
        <v>3.4000000000000002E-2</v>
      </c>
      <c r="JU15" s="6" t="s">
        <v>1140</v>
      </c>
      <c r="JV15" s="8">
        <v>46934</v>
      </c>
      <c r="JW15" s="6" t="s">
        <v>1746</v>
      </c>
      <c r="JX15" s="8">
        <v>120506</v>
      </c>
      <c r="JY15" s="6" t="s">
        <v>1760</v>
      </c>
      <c r="JZ15" s="9">
        <v>0.04</v>
      </c>
      <c r="KA15" s="6" t="s">
        <v>1140</v>
      </c>
      <c r="KB15" s="8">
        <v>54782</v>
      </c>
      <c r="KC15" s="6" t="s">
        <v>1277</v>
      </c>
      <c r="KD15" s="8">
        <v>28195</v>
      </c>
      <c r="KE15" s="6" t="s">
        <v>2047</v>
      </c>
      <c r="KF15" s="9">
        <v>3.9E-2</v>
      </c>
      <c r="KG15" s="6" t="s">
        <v>1140</v>
      </c>
      <c r="KH15" s="8">
        <v>32481</v>
      </c>
      <c r="KI15" s="6" t="s">
        <v>1995</v>
      </c>
      <c r="KJ15" s="8">
        <v>117754</v>
      </c>
      <c r="KK15" s="6" t="s">
        <v>2048</v>
      </c>
      <c r="KL15" s="9">
        <v>4.8000000000000001E-2</v>
      </c>
      <c r="KM15" s="6" t="s">
        <v>1140</v>
      </c>
      <c r="KN15" s="8">
        <v>43435</v>
      </c>
      <c r="KO15" s="6" t="s">
        <v>2049</v>
      </c>
      <c r="KP15" s="8">
        <v>13506</v>
      </c>
      <c r="KQ15" s="6" t="s">
        <v>2050</v>
      </c>
      <c r="KR15" s="9">
        <v>5.7000000000000002E-2</v>
      </c>
      <c r="KS15" s="6" t="s">
        <v>1155</v>
      </c>
      <c r="KT15" s="8">
        <v>39401</v>
      </c>
      <c r="KU15" s="6" t="s">
        <v>2051</v>
      </c>
      <c r="KV15" s="8">
        <v>20968</v>
      </c>
      <c r="KW15" s="6" t="s">
        <v>2052</v>
      </c>
      <c r="KX15" s="9">
        <v>1.7000000000000001E-2</v>
      </c>
      <c r="KY15" s="6" t="s">
        <v>1140</v>
      </c>
      <c r="KZ15" s="8">
        <v>11151</v>
      </c>
      <c r="LA15" s="6" t="s">
        <v>2053</v>
      </c>
    </row>
    <row r="16" spans="1:313" ht="15.75" customHeight="1" x14ac:dyDescent="0.25">
      <c r="A16" s="6" t="s">
        <v>2054</v>
      </c>
      <c r="B16" s="8">
        <v>606814</v>
      </c>
      <c r="C16" s="6" t="s">
        <v>2055</v>
      </c>
      <c r="D16" s="9">
        <v>0.308</v>
      </c>
      <c r="E16" s="6" t="s">
        <v>1131</v>
      </c>
      <c r="F16" s="8">
        <v>68817</v>
      </c>
      <c r="G16" s="6" t="s">
        <v>2056</v>
      </c>
      <c r="H16" s="8">
        <v>98222</v>
      </c>
      <c r="I16" s="6" t="s">
        <v>2057</v>
      </c>
      <c r="J16" s="9">
        <v>0.36699999999999999</v>
      </c>
      <c r="K16" s="6" t="s">
        <v>1147</v>
      </c>
      <c r="L16" s="8">
        <v>96672</v>
      </c>
      <c r="M16" s="6" t="s">
        <v>2058</v>
      </c>
      <c r="N16" s="8">
        <v>888675</v>
      </c>
      <c r="O16" s="6" t="s">
        <v>1879</v>
      </c>
      <c r="P16" s="9">
        <v>0.318</v>
      </c>
      <c r="Q16" s="6" t="s">
        <v>1140</v>
      </c>
      <c r="R16" s="8">
        <v>85375</v>
      </c>
      <c r="S16" s="6" t="s">
        <v>2059</v>
      </c>
      <c r="T16" s="8">
        <v>381076</v>
      </c>
      <c r="U16" s="6" t="s">
        <v>2060</v>
      </c>
      <c r="V16" s="9">
        <v>0.32</v>
      </c>
      <c r="W16" s="6" t="s">
        <v>1131</v>
      </c>
      <c r="X16" s="8">
        <v>66945</v>
      </c>
      <c r="Y16" s="6" t="s">
        <v>2061</v>
      </c>
      <c r="Z16" s="8">
        <v>4608799</v>
      </c>
      <c r="AA16" s="6" t="s">
        <v>2062</v>
      </c>
      <c r="AB16" s="9">
        <v>0.34300000000000003</v>
      </c>
      <c r="AC16" s="6" t="s">
        <v>1140</v>
      </c>
      <c r="AD16" s="8">
        <v>105081</v>
      </c>
      <c r="AE16" s="6" t="s">
        <v>2063</v>
      </c>
      <c r="AF16" s="8">
        <v>862071</v>
      </c>
      <c r="AG16" s="6" t="s">
        <v>2064</v>
      </c>
      <c r="AH16" s="9">
        <v>0.371</v>
      </c>
      <c r="AI16" s="6" t="s">
        <v>1140</v>
      </c>
      <c r="AJ16" s="8">
        <v>101711</v>
      </c>
      <c r="AK16" s="6" t="s">
        <v>2065</v>
      </c>
      <c r="AL16" s="8">
        <v>423671</v>
      </c>
      <c r="AM16" s="6" t="s">
        <v>2066</v>
      </c>
      <c r="AN16" s="9">
        <v>0.29799999999999999</v>
      </c>
      <c r="AO16" s="6" t="s">
        <v>1131</v>
      </c>
      <c r="AP16" s="8">
        <v>100559</v>
      </c>
      <c r="AQ16" s="6" t="s">
        <v>2067</v>
      </c>
      <c r="AR16" s="8">
        <v>115446</v>
      </c>
      <c r="AS16" s="6" t="s">
        <v>2068</v>
      </c>
      <c r="AT16" s="9">
        <v>0.29099999999999998</v>
      </c>
      <c r="AU16" s="6" t="s">
        <v>1155</v>
      </c>
      <c r="AV16" s="8">
        <v>88667</v>
      </c>
      <c r="AW16" s="6" t="s">
        <v>2069</v>
      </c>
      <c r="AX16" s="8">
        <v>155663</v>
      </c>
      <c r="AY16" s="6" t="s">
        <v>2070</v>
      </c>
      <c r="AZ16" s="9">
        <v>0.48399999999999999</v>
      </c>
      <c r="BA16" s="6" t="s">
        <v>1155</v>
      </c>
      <c r="BB16" s="8">
        <v>122558</v>
      </c>
      <c r="BC16" s="6" t="s">
        <v>2071</v>
      </c>
      <c r="BD16" s="8">
        <v>2456192</v>
      </c>
      <c r="BE16" s="6" t="s">
        <v>2072</v>
      </c>
      <c r="BF16" s="9">
        <v>0.28699999999999998</v>
      </c>
      <c r="BG16" s="6" t="s">
        <v>1140</v>
      </c>
      <c r="BH16" s="8">
        <v>78608</v>
      </c>
      <c r="BI16" s="6" t="s">
        <v>2073</v>
      </c>
      <c r="BJ16" s="8">
        <v>1370436</v>
      </c>
      <c r="BK16" s="6" t="s">
        <v>2074</v>
      </c>
      <c r="BL16" s="9">
        <v>0.34200000000000003</v>
      </c>
      <c r="BM16" s="6" t="s">
        <v>1140</v>
      </c>
      <c r="BN16" s="8">
        <v>79772</v>
      </c>
      <c r="BO16" s="6" t="s">
        <v>1313</v>
      </c>
      <c r="BP16" s="8">
        <v>142104</v>
      </c>
      <c r="BQ16" s="6" t="s">
        <v>2075</v>
      </c>
      <c r="BR16" s="9">
        <v>0.29099999999999998</v>
      </c>
      <c r="BS16" s="6" t="s">
        <v>1155</v>
      </c>
      <c r="BT16" s="8">
        <v>101237</v>
      </c>
      <c r="BU16" s="6" t="s">
        <v>2076</v>
      </c>
      <c r="BV16" s="8">
        <v>229437</v>
      </c>
      <c r="BW16" s="6" t="s">
        <v>2077</v>
      </c>
      <c r="BX16" s="9">
        <v>0.33100000000000002</v>
      </c>
      <c r="BY16" s="6" t="s">
        <v>1155</v>
      </c>
      <c r="BZ16" s="8">
        <v>82610</v>
      </c>
      <c r="CA16" s="6" t="s">
        <v>2078</v>
      </c>
      <c r="CB16" s="8">
        <v>1663388</v>
      </c>
      <c r="CC16" s="6" t="s">
        <v>2079</v>
      </c>
      <c r="CD16" s="9">
        <v>0.33300000000000002</v>
      </c>
      <c r="CE16" s="6" t="s">
        <v>1140</v>
      </c>
      <c r="CF16" s="8">
        <v>91619</v>
      </c>
      <c r="CG16" s="6" t="s">
        <v>2080</v>
      </c>
      <c r="CH16" s="8">
        <v>879985</v>
      </c>
      <c r="CI16" s="6" t="s">
        <v>2081</v>
      </c>
      <c r="CJ16" s="9">
        <v>0.32800000000000001</v>
      </c>
      <c r="CK16" s="6" t="s">
        <v>1140</v>
      </c>
      <c r="CL16" s="8">
        <v>77972</v>
      </c>
      <c r="CM16" s="6" t="s">
        <v>2082</v>
      </c>
      <c r="CN16" s="8">
        <v>420454</v>
      </c>
      <c r="CO16" s="6" t="s">
        <v>1242</v>
      </c>
      <c r="CP16" s="9">
        <v>0.32200000000000001</v>
      </c>
      <c r="CQ16" s="6" t="s">
        <v>1131</v>
      </c>
      <c r="CR16" s="8">
        <v>83572</v>
      </c>
      <c r="CS16" s="6" t="s">
        <v>2083</v>
      </c>
      <c r="CT16" s="8">
        <v>381082</v>
      </c>
      <c r="CU16" s="6" t="s">
        <v>2084</v>
      </c>
      <c r="CV16" s="9">
        <v>0.32800000000000001</v>
      </c>
      <c r="CW16" s="6" t="s">
        <v>1131</v>
      </c>
      <c r="CX16" s="8">
        <v>81998</v>
      </c>
      <c r="CY16" s="6" t="s">
        <v>1302</v>
      </c>
      <c r="CZ16" s="8">
        <v>559515</v>
      </c>
      <c r="DA16" s="6" t="s">
        <v>2085</v>
      </c>
      <c r="DB16" s="9">
        <v>0.312</v>
      </c>
      <c r="DC16" s="6" t="s">
        <v>1131</v>
      </c>
      <c r="DD16" s="8">
        <v>73054</v>
      </c>
      <c r="DE16" s="6" t="s">
        <v>2086</v>
      </c>
      <c r="DF16" s="8">
        <v>588300</v>
      </c>
      <c r="DG16" s="6" t="s">
        <v>2087</v>
      </c>
      <c r="DH16" s="9">
        <v>0.33</v>
      </c>
      <c r="DI16" s="6" t="s">
        <v>1131</v>
      </c>
      <c r="DJ16" s="8">
        <v>69966</v>
      </c>
      <c r="DK16" s="6" t="s">
        <v>2088</v>
      </c>
      <c r="DL16" s="8">
        <v>163080</v>
      </c>
      <c r="DM16" s="6" t="s">
        <v>2089</v>
      </c>
      <c r="DN16" s="9">
        <v>0.27700000000000002</v>
      </c>
      <c r="DO16" s="6" t="s">
        <v>1155</v>
      </c>
      <c r="DP16" s="8">
        <v>85950</v>
      </c>
      <c r="DQ16" s="6" t="s">
        <v>2090</v>
      </c>
      <c r="DR16" s="8">
        <v>756729</v>
      </c>
      <c r="DS16" s="6" t="s">
        <v>2091</v>
      </c>
      <c r="DT16" s="9">
        <v>0.32300000000000001</v>
      </c>
      <c r="DU16" s="6" t="s">
        <v>1140</v>
      </c>
      <c r="DV16" s="8">
        <v>105992</v>
      </c>
      <c r="DW16" s="6" t="s">
        <v>2065</v>
      </c>
      <c r="DX16" s="8">
        <v>883297</v>
      </c>
      <c r="DY16" s="6" t="s">
        <v>2092</v>
      </c>
      <c r="DZ16" s="9">
        <v>0.32</v>
      </c>
      <c r="EA16" s="6" t="s">
        <v>1140</v>
      </c>
      <c r="EB16" s="8">
        <v>116186</v>
      </c>
      <c r="EC16" s="6" t="s">
        <v>2093</v>
      </c>
      <c r="ED16" s="8">
        <v>1222193</v>
      </c>
      <c r="EE16" s="6" t="s">
        <v>2094</v>
      </c>
      <c r="EF16" s="9">
        <v>0.30299999999999999</v>
      </c>
      <c r="EG16" s="6" t="s">
        <v>1140</v>
      </c>
      <c r="EH16" s="8">
        <v>79938</v>
      </c>
      <c r="EI16" s="6" t="s">
        <v>2095</v>
      </c>
      <c r="EJ16" s="8">
        <v>767847</v>
      </c>
      <c r="EK16" s="6" t="s">
        <v>2096</v>
      </c>
      <c r="EL16" s="9">
        <v>0.33600000000000002</v>
      </c>
      <c r="EM16" s="6" t="s">
        <v>1140</v>
      </c>
      <c r="EN16" s="8">
        <v>100802</v>
      </c>
      <c r="EO16" s="6" t="s">
        <v>2097</v>
      </c>
      <c r="EP16" s="8">
        <v>353308</v>
      </c>
      <c r="EQ16" s="6" t="s">
        <v>2098</v>
      </c>
      <c r="ER16" s="9">
        <v>0.312</v>
      </c>
      <c r="ES16" s="6" t="s">
        <v>1131</v>
      </c>
      <c r="ET16" s="8">
        <v>60039</v>
      </c>
      <c r="EU16" s="6" t="s">
        <v>1636</v>
      </c>
      <c r="EV16" s="8">
        <v>807527</v>
      </c>
      <c r="EW16" s="6" t="s">
        <v>2099</v>
      </c>
      <c r="EX16" s="9">
        <v>0.32500000000000001</v>
      </c>
      <c r="EY16" s="6" t="s">
        <v>1140</v>
      </c>
      <c r="EZ16" s="8">
        <v>78933</v>
      </c>
      <c r="FA16" s="6" t="s">
        <v>2100</v>
      </c>
      <c r="FB16" s="8">
        <v>140805</v>
      </c>
      <c r="FC16" s="6" t="s">
        <v>2101</v>
      </c>
      <c r="FD16" s="9">
        <v>0.311</v>
      </c>
      <c r="FE16" s="6" t="s">
        <v>1155</v>
      </c>
      <c r="FF16" s="8">
        <v>80985</v>
      </c>
      <c r="FG16" s="6" t="s">
        <v>2102</v>
      </c>
      <c r="FH16" s="8">
        <v>268030</v>
      </c>
      <c r="FI16" s="6" t="s">
        <v>2103</v>
      </c>
      <c r="FJ16" s="9">
        <v>0.34100000000000003</v>
      </c>
      <c r="FK16" s="6" t="s">
        <v>1131</v>
      </c>
      <c r="FL16" s="8">
        <v>85119</v>
      </c>
      <c r="FM16" s="6" t="s">
        <v>2104</v>
      </c>
      <c r="FN16" s="8">
        <v>405611</v>
      </c>
      <c r="FO16" s="6" t="s">
        <v>2105</v>
      </c>
      <c r="FP16" s="9">
        <v>0.34300000000000003</v>
      </c>
      <c r="FQ16" s="6" t="s">
        <v>1155</v>
      </c>
      <c r="FR16" s="8">
        <v>79717</v>
      </c>
      <c r="FS16" s="6" t="s">
        <v>2106</v>
      </c>
      <c r="FT16" s="8">
        <v>155171</v>
      </c>
      <c r="FU16" s="6" t="s">
        <v>2107</v>
      </c>
      <c r="FV16" s="9">
        <v>0.28199999999999997</v>
      </c>
      <c r="FW16" s="6" t="s">
        <v>1155</v>
      </c>
      <c r="FX16" s="8">
        <v>108640</v>
      </c>
      <c r="FY16" s="6" t="s">
        <v>2108</v>
      </c>
      <c r="FZ16" s="8">
        <v>1076794</v>
      </c>
      <c r="GA16" s="6" t="s">
        <v>2109</v>
      </c>
      <c r="GB16" s="9">
        <v>0.31</v>
      </c>
      <c r="GC16" s="6" t="s">
        <v>1140</v>
      </c>
      <c r="GD16" s="8">
        <v>109946</v>
      </c>
      <c r="GE16" s="6" t="s">
        <v>1083</v>
      </c>
      <c r="GF16" s="8">
        <v>250958</v>
      </c>
      <c r="GG16" s="6" t="s">
        <v>1170</v>
      </c>
      <c r="GH16" s="9">
        <v>0.30399999999999999</v>
      </c>
      <c r="GI16" s="6" t="s">
        <v>1155</v>
      </c>
      <c r="GJ16" s="8">
        <v>67702</v>
      </c>
      <c r="GK16" s="6" t="s">
        <v>2110</v>
      </c>
      <c r="GL16" s="8">
        <v>2406793</v>
      </c>
      <c r="GM16" s="6" t="s">
        <v>2111</v>
      </c>
      <c r="GN16" s="9">
        <v>0.314</v>
      </c>
      <c r="GO16" s="6" t="s">
        <v>1140</v>
      </c>
      <c r="GP16" s="8">
        <v>97722</v>
      </c>
      <c r="GQ16" s="6" t="s">
        <v>2112</v>
      </c>
      <c r="GR16" s="8">
        <v>1354309</v>
      </c>
      <c r="GS16" s="6" t="s">
        <v>2113</v>
      </c>
      <c r="GT16" s="9">
        <v>0.32300000000000001</v>
      </c>
      <c r="GU16" s="6" t="s">
        <v>1140</v>
      </c>
      <c r="GV16" s="8">
        <v>77423</v>
      </c>
      <c r="GW16" s="6" t="s">
        <v>2114</v>
      </c>
      <c r="GX16" s="8">
        <v>117414</v>
      </c>
      <c r="GY16" s="6" t="s">
        <v>2115</v>
      </c>
      <c r="GZ16" s="9">
        <v>0.36099999999999999</v>
      </c>
      <c r="HA16" s="6" t="s">
        <v>1155</v>
      </c>
      <c r="HB16" s="8">
        <v>87075</v>
      </c>
      <c r="HC16" s="6" t="s">
        <v>2116</v>
      </c>
      <c r="HD16" s="8">
        <v>1526962</v>
      </c>
      <c r="HE16" s="6" t="s">
        <v>2117</v>
      </c>
      <c r="HF16" s="9">
        <v>0.316</v>
      </c>
      <c r="HG16" s="6" t="s">
        <v>1140</v>
      </c>
      <c r="HH16" s="8">
        <v>78756</v>
      </c>
      <c r="HI16" s="6" t="s">
        <v>2118</v>
      </c>
      <c r="HJ16" s="8">
        <v>518012</v>
      </c>
      <c r="HK16" s="6" t="s">
        <v>2119</v>
      </c>
      <c r="HL16" s="9">
        <v>0.33600000000000002</v>
      </c>
      <c r="HM16" s="6" t="s">
        <v>1140</v>
      </c>
      <c r="HN16" s="8">
        <v>70936</v>
      </c>
      <c r="HO16" s="6" t="s">
        <v>2120</v>
      </c>
      <c r="HP16" s="8">
        <v>567556</v>
      </c>
      <c r="HQ16" s="6" t="s">
        <v>2121</v>
      </c>
      <c r="HR16" s="9">
        <v>0.33400000000000002</v>
      </c>
      <c r="HS16" s="6" t="s">
        <v>1140</v>
      </c>
      <c r="HT16" s="8">
        <v>91890</v>
      </c>
      <c r="HU16" s="6" t="s">
        <v>2122</v>
      </c>
      <c r="HV16" s="8">
        <v>1590940</v>
      </c>
      <c r="HW16" s="6" t="s">
        <v>2123</v>
      </c>
      <c r="HX16" s="9">
        <v>0.30399999999999999</v>
      </c>
      <c r="HY16" s="6" t="s">
        <v>1140</v>
      </c>
      <c r="HZ16" s="8">
        <v>87985</v>
      </c>
      <c r="IA16" s="6" t="s">
        <v>1946</v>
      </c>
      <c r="IB16" s="8">
        <v>136564</v>
      </c>
      <c r="IC16" s="6" t="s">
        <v>2124</v>
      </c>
      <c r="ID16" s="9">
        <v>0.313</v>
      </c>
      <c r="IE16" s="6" t="s">
        <v>1147</v>
      </c>
      <c r="IF16" s="8">
        <v>92918</v>
      </c>
      <c r="IG16" s="6" t="s">
        <v>2125</v>
      </c>
      <c r="IH16" s="8">
        <v>639570</v>
      </c>
      <c r="II16" s="6" t="s">
        <v>2126</v>
      </c>
      <c r="IJ16" s="9">
        <v>0.309</v>
      </c>
      <c r="IK16" s="6" t="s">
        <v>1131</v>
      </c>
      <c r="IL16" s="8">
        <v>74105</v>
      </c>
      <c r="IM16" s="6" t="s">
        <v>2127</v>
      </c>
      <c r="IN16" s="8">
        <v>117185</v>
      </c>
      <c r="IO16" s="6" t="s">
        <v>2057</v>
      </c>
      <c r="IP16" s="9">
        <v>0.32700000000000001</v>
      </c>
      <c r="IQ16" s="6" t="s">
        <v>1147</v>
      </c>
      <c r="IR16" s="8">
        <v>81411</v>
      </c>
      <c r="IS16" s="6" t="s">
        <v>2128</v>
      </c>
      <c r="IT16" s="8">
        <v>907441</v>
      </c>
      <c r="IU16" s="6" t="s">
        <v>2129</v>
      </c>
      <c r="IV16" s="9">
        <v>0.32800000000000001</v>
      </c>
      <c r="IW16" s="6" t="s">
        <v>1140</v>
      </c>
      <c r="IX16" s="8">
        <v>74843</v>
      </c>
      <c r="IY16" s="6" t="s">
        <v>2130</v>
      </c>
      <c r="IZ16" s="8">
        <v>4035035</v>
      </c>
      <c r="JA16" s="6" t="s">
        <v>2131</v>
      </c>
      <c r="JB16" s="9">
        <v>0.375</v>
      </c>
      <c r="JC16" s="6" t="s">
        <v>1140</v>
      </c>
      <c r="JD16" s="8">
        <v>82249</v>
      </c>
      <c r="JE16" s="6" t="s">
        <v>2132</v>
      </c>
      <c r="JF16" s="8">
        <v>436366</v>
      </c>
      <c r="JG16" s="6" t="s">
        <v>2133</v>
      </c>
      <c r="JH16" s="9">
        <v>0.39900000000000002</v>
      </c>
      <c r="JI16" s="6" t="s">
        <v>1131</v>
      </c>
      <c r="JJ16" s="8">
        <v>97590</v>
      </c>
      <c r="JK16" s="6" t="s">
        <v>2134</v>
      </c>
      <c r="JL16" s="8">
        <v>75005</v>
      </c>
      <c r="JM16" s="6" t="s">
        <v>2135</v>
      </c>
      <c r="JN16" s="9">
        <v>0.27800000000000002</v>
      </c>
      <c r="JO16" s="6" t="s">
        <v>1155</v>
      </c>
      <c r="JP16" s="8">
        <v>93311</v>
      </c>
      <c r="JQ16" s="6" t="s">
        <v>2136</v>
      </c>
      <c r="JR16" s="8">
        <v>1107525</v>
      </c>
      <c r="JS16" s="6" t="s">
        <v>2137</v>
      </c>
      <c r="JT16" s="9">
        <v>0.33300000000000002</v>
      </c>
      <c r="JU16" s="6" t="s">
        <v>1140</v>
      </c>
      <c r="JV16" s="8">
        <v>98631</v>
      </c>
      <c r="JW16" s="6" t="s">
        <v>2138</v>
      </c>
      <c r="JX16" s="8">
        <v>1092619</v>
      </c>
      <c r="JY16" s="6" t="s">
        <v>2139</v>
      </c>
      <c r="JZ16" s="9">
        <v>0.36199999999999999</v>
      </c>
      <c r="KA16" s="6" t="s">
        <v>1140</v>
      </c>
      <c r="KB16" s="8">
        <v>107195</v>
      </c>
      <c r="KC16" s="6" t="s">
        <v>1240</v>
      </c>
      <c r="KD16" s="8">
        <v>193709</v>
      </c>
      <c r="KE16" s="6" t="s">
        <v>2140</v>
      </c>
      <c r="KF16" s="9">
        <v>0.26900000000000002</v>
      </c>
      <c r="KG16" s="6" t="s">
        <v>1131</v>
      </c>
      <c r="KH16" s="8">
        <v>68704</v>
      </c>
      <c r="KI16" s="6" t="s">
        <v>1614</v>
      </c>
      <c r="KJ16" s="8">
        <v>765238</v>
      </c>
      <c r="KK16" s="6" t="s">
        <v>2141</v>
      </c>
      <c r="KL16" s="9">
        <v>0.313</v>
      </c>
      <c r="KM16" s="6" t="s">
        <v>1140</v>
      </c>
      <c r="KN16" s="8">
        <v>86719</v>
      </c>
      <c r="KO16" s="6" t="s">
        <v>2142</v>
      </c>
      <c r="KP16" s="8">
        <v>77090</v>
      </c>
      <c r="KQ16" s="6" t="s">
        <v>1728</v>
      </c>
      <c r="KR16" s="9">
        <v>0.32400000000000001</v>
      </c>
      <c r="KS16" s="6" t="s">
        <v>1147</v>
      </c>
      <c r="KT16" s="8">
        <v>87117</v>
      </c>
      <c r="KU16" s="6" t="s">
        <v>2143</v>
      </c>
      <c r="KV16" s="8">
        <v>299001</v>
      </c>
      <c r="KW16" s="6" t="s">
        <v>2144</v>
      </c>
      <c r="KX16" s="9">
        <v>0.24099999999999999</v>
      </c>
      <c r="KY16" s="6" t="s">
        <v>1131</v>
      </c>
      <c r="KZ16" s="8">
        <v>28798</v>
      </c>
      <c r="LA16" s="6" t="s">
        <v>2145</v>
      </c>
    </row>
    <row r="17" spans="1:313" ht="15.75" customHeight="1" x14ac:dyDescent="0.25">
      <c r="A17" s="6" t="s">
        <v>2146</v>
      </c>
      <c r="B17" s="8">
        <v>724548</v>
      </c>
      <c r="C17" s="6" t="s">
        <v>2147</v>
      </c>
      <c r="D17" s="9">
        <v>0.36799999999999999</v>
      </c>
      <c r="E17" s="6" t="s">
        <v>1131</v>
      </c>
      <c r="F17" s="8">
        <v>75342</v>
      </c>
      <c r="G17" s="6" t="s">
        <v>2148</v>
      </c>
      <c r="H17" s="8">
        <v>95518</v>
      </c>
      <c r="I17" s="6" t="s">
        <v>2149</v>
      </c>
      <c r="J17" s="9">
        <v>0.35699999999999998</v>
      </c>
      <c r="K17" s="6" t="s">
        <v>1147</v>
      </c>
      <c r="L17" s="8">
        <v>105704</v>
      </c>
      <c r="M17" s="6" t="s">
        <v>1321</v>
      </c>
      <c r="N17" s="8">
        <v>957792</v>
      </c>
      <c r="O17" s="6" t="s">
        <v>1319</v>
      </c>
      <c r="P17" s="9">
        <v>0.34200000000000003</v>
      </c>
      <c r="Q17" s="6" t="s">
        <v>1140</v>
      </c>
      <c r="R17" s="8">
        <v>93182</v>
      </c>
      <c r="S17" s="6" t="s">
        <v>2150</v>
      </c>
      <c r="T17" s="8">
        <v>419871</v>
      </c>
      <c r="U17" s="6" t="s">
        <v>2151</v>
      </c>
      <c r="V17" s="9">
        <v>0.35299999999999998</v>
      </c>
      <c r="W17" s="6" t="s">
        <v>1131</v>
      </c>
      <c r="X17" s="8">
        <v>69249</v>
      </c>
      <c r="Y17" s="6" t="s">
        <v>2152</v>
      </c>
      <c r="Z17" s="8">
        <v>5063165</v>
      </c>
      <c r="AA17" s="6" t="s">
        <v>2153</v>
      </c>
      <c r="AB17" s="9">
        <v>0.377</v>
      </c>
      <c r="AC17" s="6" t="s">
        <v>1140</v>
      </c>
      <c r="AD17" s="8">
        <v>112886</v>
      </c>
      <c r="AE17" s="6" t="s">
        <v>2154</v>
      </c>
      <c r="AF17" s="8">
        <v>802354</v>
      </c>
      <c r="AG17" s="6" t="s">
        <v>2155</v>
      </c>
      <c r="AH17" s="9">
        <v>0.34499999999999997</v>
      </c>
      <c r="AI17" s="6" t="s">
        <v>1140</v>
      </c>
      <c r="AJ17" s="8">
        <v>112708</v>
      </c>
      <c r="AK17" s="6" t="s">
        <v>2156</v>
      </c>
      <c r="AL17" s="8">
        <v>555777</v>
      </c>
      <c r="AM17" s="6" t="s">
        <v>2157</v>
      </c>
      <c r="AN17" s="9">
        <v>0.39100000000000001</v>
      </c>
      <c r="AO17" s="6" t="s">
        <v>1131</v>
      </c>
      <c r="AP17" s="8">
        <v>115883</v>
      </c>
      <c r="AQ17" s="6" t="s">
        <v>2158</v>
      </c>
      <c r="AR17" s="8">
        <v>146412</v>
      </c>
      <c r="AS17" s="6" t="s">
        <v>2159</v>
      </c>
      <c r="AT17" s="9">
        <v>0.37</v>
      </c>
      <c r="AU17" s="6" t="s">
        <v>1155</v>
      </c>
      <c r="AV17" s="8">
        <v>97955</v>
      </c>
      <c r="AW17" s="6" t="s">
        <v>2160</v>
      </c>
      <c r="AX17" s="8">
        <v>90383</v>
      </c>
      <c r="AY17" s="6" t="s">
        <v>2161</v>
      </c>
      <c r="AZ17" s="9">
        <v>0.28100000000000003</v>
      </c>
      <c r="BA17" s="6" t="s">
        <v>1155</v>
      </c>
      <c r="BB17" s="8">
        <v>118523</v>
      </c>
      <c r="BC17" s="6" t="s">
        <v>2162</v>
      </c>
      <c r="BD17" s="8">
        <v>3105867</v>
      </c>
      <c r="BE17" s="6" t="s">
        <v>2163</v>
      </c>
      <c r="BF17" s="9">
        <v>0.36299999999999999</v>
      </c>
      <c r="BG17" s="6" t="s">
        <v>1140</v>
      </c>
      <c r="BH17" s="8">
        <v>84752</v>
      </c>
      <c r="BI17" s="6" t="s">
        <v>2164</v>
      </c>
      <c r="BJ17" s="8">
        <v>1521852</v>
      </c>
      <c r="BK17" s="6" t="s">
        <v>2165</v>
      </c>
      <c r="BL17" s="9">
        <v>0.38</v>
      </c>
      <c r="BM17" s="6" t="s">
        <v>1140</v>
      </c>
      <c r="BN17" s="8">
        <v>90155</v>
      </c>
      <c r="BO17" s="6" t="s">
        <v>2166</v>
      </c>
      <c r="BP17" s="8">
        <v>172957</v>
      </c>
      <c r="BQ17" s="6" t="s">
        <v>2167</v>
      </c>
      <c r="BR17" s="9">
        <v>0.35399999999999998</v>
      </c>
      <c r="BS17" s="6" t="s">
        <v>1155</v>
      </c>
      <c r="BT17" s="8">
        <v>115219</v>
      </c>
      <c r="BU17" s="6" t="s">
        <v>1817</v>
      </c>
      <c r="BV17" s="8">
        <v>239676</v>
      </c>
      <c r="BW17" s="6" t="s">
        <v>2168</v>
      </c>
      <c r="BX17" s="9">
        <v>0.34499999999999997</v>
      </c>
      <c r="BY17" s="6" t="s">
        <v>1131</v>
      </c>
      <c r="BZ17" s="8">
        <v>90222</v>
      </c>
      <c r="CA17" s="6" t="s">
        <v>2168</v>
      </c>
      <c r="CB17" s="8">
        <v>1827697</v>
      </c>
      <c r="CC17" s="6" t="s">
        <v>2169</v>
      </c>
      <c r="CD17" s="9">
        <v>0.36499999999999999</v>
      </c>
      <c r="CE17" s="6" t="s">
        <v>1140</v>
      </c>
      <c r="CF17" s="8">
        <v>98419</v>
      </c>
      <c r="CG17" s="6" t="s">
        <v>1767</v>
      </c>
      <c r="CH17" s="8">
        <v>967067</v>
      </c>
      <c r="CI17" s="6" t="s">
        <v>2170</v>
      </c>
      <c r="CJ17" s="9">
        <v>0.36099999999999999</v>
      </c>
      <c r="CK17" s="6" t="s">
        <v>1140</v>
      </c>
      <c r="CL17" s="8">
        <v>85700</v>
      </c>
      <c r="CM17" s="6" t="s">
        <v>2171</v>
      </c>
      <c r="CN17" s="8">
        <v>446097</v>
      </c>
      <c r="CO17" s="6" t="s">
        <v>2172</v>
      </c>
      <c r="CP17" s="9">
        <v>0.34200000000000003</v>
      </c>
      <c r="CQ17" s="6" t="s">
        <v>1131</v>
      </c>
      <c r="CR17" s="8">
        <v>90341</v>
      </c>
      <c r="CS17" s="6" t="s">
        <v>2173</v>
      </c>
      <c r="CT17" s="8">
        <v>396926</v>
      </c>
      <c r="CU17" s="6" t="s">
        <v>1644</v>
      </c>
      <c r="CV17" s="9">
        <v>0.34200000000000003</v>
      </c>
      <c r="CW17" s="6" t="s">
        <v>1131</v>
      </c>
      <c r="CX17" s="8">
        <v>89631</v>
      </c>
      <c r="CY17" s="6" t="s">
        <v>2174</v>
      </c>
      <c r="CZ17" s="8">
        <v>659115</v>
      </c>
      <c r="DA17" s="6" t="s">
        <v>2175</v>
      </c>
      <c r="DB17" s="9">
        <v>0.36799999999999999</v>
      </c>
      <c r="DC17" s="6" t="s">
        <v>1131</v>
      </c>
      <c r="DD17" s="8">
        <v>73310</v>
      </c>
      <c r="DE17" s="6" t="s">
        <v>2176</v>
      </c>
      <c r="DF17" s="8">
        <v>639051</v>
      </c>
      <c r="DG17" s="6" t="s">
        <v>2177</v>
      </c>
      <c r="DH17" s="9">
        <v>0.35799999999999998</v>
      </c>
      <c r="DI17" s="6" t="s">
        <v>1131</v>
      </c>
      <c r="DJ17" s="8">
        <v>70627</v>
      </c>
      <c r="DK17" s="6" t="s">
        <v>2178</v>
      </c>
      <c r="DL17" s="8">
        <v>221057</v>
      </c>
      <c r="DM17" s="6" t="s">
        <v>2179</v>
      </c>
      <c r="DN17" s="9">
        <v>0.375</v>
      </c>
      <c r="DO17" s="6" t="s">
        <v>1131</v>
      </c>
      <c r="DP17" s="8">
        <v>85415</v>
      </c>
      <c r="DQ17" s="6" t="s">
        <v>2180</v>
      </c>
      <c r="DR17" s="8">
        <v>911791</v>
      </c>
      <c r="DS17" s="6" t="s">
        <v>2181</v>
      </c>
      <c r="DT17" s="9">
        <v>0.39</v>
      </c>
      <c r="DU17" s="6" t="s">
        <v>1140</v>
      </c>
      <c r="DV17" s="8">
        <v>123120</v>
      </c>
      <c r="DW17" s="6" t="s">
        <v>1245</v>
      </c>
      <c r="DX17" s="8">
        <v>1045313</v>
      </c>
      <c r="DY17" s="6" t="s">
        <v>2182</v>
      </c>
      <c r="DZ17" s="9">
        <v>0.378</v>
      </c>
      <c r="EA17" s="6" t="s">
        <v>1140</v>
      </c>
      <c r="EB17" s="8">
        <v>124618</v>
      </c>
      <c r="EC17" s="6" t="s">
        <v>2183</v>
      </c>
      <c r="ED17" s="8">
        <v>1494736</v>
      </c>
      <c r="EE17" s="6" t="s">
        <v>1451</v>
      </c>
      <c r="EF17" s="9">
        <v>0.37</v>
      </c>
      <c r="EG17" s="6" t="s">
        <v>1140</v>
      </c>
      <c r="EH17" s="8">
        <v>86768</v>
      </c>
      <c r="EI17" s="6" t="s">
        <v>2184</v>
      </c>
      <c r="EJ17" s="8">
        <v>810941</v>
      </c>
      <c r="EK17" s="6" t="s">
        <v>2185</v>
      </c>
      <c r="EL17" s="9">
        <v>0.35499999999999998</v>
      </c>
      <c r="EM17" s="6" t="s">
        <v>1140</v>
      </c>
      <c r="EN17" s="8">
        <v>108458</v>
      </c>
      <c r="EO17" s="6" t="s">
        <v>1077</v>
      </c>
      <c r="EP17" s="8">
        <v>417965</v>
      </c>
      <c r="EQ17" s="6" t="s">
        <v>2186</v>
      </c>
      <c r="ER17" s="9">
        <v>0.36899999999999999</v>
      </c>
      <c r="ES17" s="6" t="s">
        <v>1131</v>
      </c>
      <c r="ET17" s="8">
        <v>65213</v>
      </c>
      <c r="EU17" s="6" t="s">
        <v>2187</v>
      </c>
      <c r="EV17" s="8">
        <v>879228</v>
      </c>
      <c r="EW17" s="6" t="s">
        <v>2188</v>
      </c>
      <c r="EX17" s="9">
        <v>0.35399999999999998</v>
      </c>
      <c r="EY17" s="6" t="s">
        <v>1140</v>
      </c>
      <c r="EZ17" s="8">
        <v>82762</v>
      </c>
      <c r="FA17" s="6" t="s">
        <v>2189</v>
      </c>
      <c r="FB17" s="8">
        <v>152359</v>
      </c>
      <c r="FC17" s="6" t="s">
        <v>2102</v>
      </c>
      <c r="FD17" s="9">
        <v>0.33700000000000002</v>
      </c>
      <c r="FE17" s="6" t="s">
        <v>1155</v>
      </c>
      <c r="FF17" s="8">
        <v>82525</v>
      </c>
      <c r="FG17" s="6" t="s">
        <v>2190</v>
      </c>
      <c r="FH17" s="8">
        <v>267153</v>
      </c>
      <c r="FI17" s="6" t="s">
        <v>2191</v>
      </c>
      <c r="FJ17" s="9">
        <v>0.34</v>
      </c>
      <c r="FK17" s="6" t="s">
        <v>1131</v>
      </c>
      <c r="FL17" s="8">
        <v>91617</v>
      </c>
      <c r="FM17" s="6" t="s">
        <v>2192</v>
      </c>
      <c r="FN17" s="8">
        <v>428082</v>
      </c>
      <c r="FO17" s="6" t="s">
        <v>2193</v>
      </c>
      <c r="FP17" s="9">
        <v>0.36199999999999999</v>
      </c>
      <c r="FQ17" s="6" t="s">
        <v>1131</v>
      </c>
      <c r="FR17" s="8">
        <v>88942</v>
      </c>
      <c r="FS17" s="6" t="s">
        <v>2194</v>
      </c>
      <c r="FT17" s="8">
        <v>219540</v>
      </c>
      <c r="FU17" s="6" t="s">
        <v>1114</v>
      </c>
      <c r="FV17" s="9">
        <v>0.39800000000000002</v>
      </c>
      <c r="FW17" s="6" t="s">
        <v>1155</v>
      </c>
      <c r="FX17" s="8">
        <v>116762</v>
      </c>
      <c r="FY17" s="6" t="s">
        <v>2195</v>
      </c>
      <c r="FZ17" s="8">
        <v>1385432</v>
      </c>
      <c r="GA17" s="6" t="s">
        <v>2196</v>
      </c>
      <c r="GB17" s="9">
        <v>0.39800000000000002</v>
      </c>
      <c r="GC17" s="6" t="s">
        <v>1140</v>
      </c>
      <c r="GD17" s="8">
        <v>122699</v>
      </c>
      <c r="GE17" s="6" t="s">
        <v>2197</v>
      </c>
      <c r="GF17" s="8">
        <v>286090</v>
      </c>
      <c r="GG17" s="6" t="s">
        <v>2198</v>
      </c>
      <c r="GH17" s="9">
        <v>0.34699999999999998</v>
      </c>
      <c r="GI17" s="6" t="s">
        <v>1155</v>
      </c>
      <c r="GJ17" s="8">
        <v>73136</v>
      </c>
      <c r="GK17" s="6" t="s">
        <v>2199</v>
      </c>
      <c r="GL17" s="8">
        <v>2902257</v>
      </c>
      <c r="GM17" s="6" t="s">
        <v>2200</v>
      </c>
      <c r="GN17" s="9">
        <v>0.378</v>
      </c>
      <c r="GO17" s="6" t="s">
        <v>1140</v>
      </c>
      <c r="GP17" s="8">
        <v>100146</v>
      </c>
      <c r="GQ17" s="6" t="s">
        <v>1315</v>
      </c>
      <c r="GR17" s="8">
        <v>1536449</v>
      </c>
      <c r="GS17" s="6" t="s">
        <v>2201</v>
      </c>
      <c r="GT17" s="9">
        <v>0.36699999999999999</v>
      </c>
      <c r="GU17" s="6" t="s">
        <v>1140</v>
      </c>
      <c r="GV17" s="8">
        <v>83318</v>
      </c>
      <c r="GW17" s="6" t="s">
        <v>2202</v>
      </c>
      <c r="GX17" s="8">
        <v>101041</v>
      </c>
      <c r="GY17" s="6" t="s">
        <v>2203</v>
      </c>
      <c r="GZ17" s="9">
        <v>0.311</v>
      </c>
      <c r="HA17" s="6" t="s">
        <v>1147</v>
      </c>
      <c r="HB17" s="8">
        <v>94643</v>
      </c>
      <c r="HC17" s="6" t="s">
        <v>2204</v>
      </c>
      <c r="HD17" s="8">
        <v>1754213</v>
      </c>
      <c r="HE17" s="6" t="s">
        <v>2205</v>
      </c>
      <c r="HF17" s="9">
        <v>0.36299999999999999</v>
      </c>
      <c r="HG17" s="6" t="s">
        <v>1140</v>
      </c>
      <c r="HH17" s="8">
        <v>84899</v>
      </c>
      <c r="HI17" s="6" t="s">
        <v>2206</v>
      </c>
      <c r="HJ17" s="8">
        <v>527834</v>
      </c>
      <c r="HK17" s="6" t="s">
        <v>2207</v>
      </c>
      <c r="HL17" s="9">
        <v>0.34200000000000003</v>
      </c>
      <c r="HM17" s="6" t="s">
        <v>1131</v>
      </c>
      <c r="HN17" s="8">
        <v>74731</v>
      </c>
      <c r="HO17" s="6" t="s">
        <v>2208</v>
      </c>
      <c r="HP17" s="8">
        <v>580201</v>
      </c>
      <c r="HQ17" s="6" t="s">
        <v>2209</v>
      </c>
      <c r="HR17" s="9">
        <v>0.34100000000000003</v>
      </c>
      <c r="HS17" s="6" t="s">
        <v>1131</v>
      </c>
      <c r="HT17" s="8">
        <v>95456</v>
      </c>
      <c r="HU17" s="6" t="s">
        <v>1986</v>
      </c>
      <c r="HV17" s="8">
        <v>1930855</v>
      </c>
      <c r="HW17" s="6" t="s">
        <v>2210</v>
      </c>
      <c r="HX17" s="9">
        <v>0.36899999999999999</v>
      </c>
      <c r="HY17" s="6" t="s">
        <v>1140</v>
      </c>
      <c r="HZ17" s="8">
        <v>93356</v>
      </c>
      <c r="IA17" s="6" t="s">
        <v>1878</v>
      </c>
      <c r="IB17" s="8">
        <v>165320</v>
      </c>
      <c r="IC17" s="6" t="s">
        <v>1634</v>
      </c>
      <c r="ID17" s="9">
        <v>0.378</v>
      </c>
      <c r="IE17" s="6" t="s">
        <v>1147</v>
      </c>
      <c r="IF17" s="8">
        <v>105071</v>
      </c>
      <c r="IG17" s="6" t="s">
        <v>2211</v>
      </c>
      <c r="IH17" s="8">
        <v>750253</v>
      </c>
      <c r="II17" s="6" t="s">
        <v>2188</v>
      </c>
      <c r="IJ17" s="9">
        <v>0.36199999999999999</v>
      </c>
      <c r="IK17" s="6" t="s">
        <v>1131</v>
      </c>
      <c r="IL17" s="8">
        <v>78325</v>
      </c>
      <c r="IM17" s="6" t="s">
        <v>1755</v>
      </c>
      <c r="IN17" s="8">
        <v>120925</v>
      </c>
      <c r="IO17" s="6" t="s">
        <v>2030</v>
      </c>
      <c r="IP17" s="9">
        <v>0.33700000000000002</v>
      </c>
      <c r="IQ17" s="6" t="s">
        <v>1155</v>
      </c>
      <c r="IR17" s="8">
        <v>88440</v>
      </c>
      <c r="IS17" s="6" t="s">
        <v>2212</v>
      </c>
      <c r="IT17" s="8">
        <v>999775</v>
      </c>
      <c r="IU17" s="6" t="s">
        <v>2213</v>
      </c>
      <c r="IV17" s="9">
        <v>0.36099999999999999</v>
      </c>
      <c r="IW17" s="6" t="s">
        <v>1140</v>
      </c>
      <c r="IX17" s="8">
        <v>79712</v>
      </c>
      <c r="IY17" s="6" t="s">
        <v>1435</v>
      </c>
      <c r="IZ17" s="8">
        <v>3856052</v>
      </c>
      <c r="JA17" s="6" t="s">
        <v>2214</v>
      </c>
      <c r="JB17" s="9">
        <v>0.35899999999999999</v>
      </c>
      <c r="JC17" s="6" t="s">
        <v>1140</v>
      </c>
      <c r="JD17" s="8">
        <v>91649</v>
      </c>
      <c r="JE17" s="6" t="s">
        <v>1143</v>
      </c>
      <c r="JF17" s="8">
        <v>355280</v>
      </c>
      <c r="JG17" s="6" t="s">
        <v>2215</v>
      </c>
      <c r="JH17" s="9">
        <v>0.32400000000000001</v>
      </c>
      <c r="JI17" s="6" t="s">
        <v>1131</v>
      </c>
      <c r="JJ17" s="8">
        <v>114782</v>
      </c>
      <c r="JK17" s="6" t="s">
        <v>2216</v>
      </c>
      <c r="JL17" s="8">
        <v>99410</v>
      </c>
      <c r="JM17" s="6" t="s">
        <v>2011</v>
      </c>
      <c r="JN17" s="9">
        <v>0.36899999999999999</v>
      </c>
      <c r="JO17" s="6" t="s">
        <v>1147</v>
      </c>
      <c r="JP17" s="8">
        <v>93037</v>
      </c>
      <c r="JQ17" s="6" t="s">
        <v>1654</v>
      </c>
      <c r="JR17" s="8">
        <v>1233912</v>
      </c>
      <c r="JS17" s="6" t="s">
        <v>2217</v>
      </c>
      <c r="JT17" s="9">
        <v>0.371</v>
      </c>
      <c r="JU17" s="6" t="s">
        <v>1140</v>
      </c>
      <c r="JV17" s="8">
        <v>112425</v>
      </c>
      <c r="JW17" s="6" t="s">
        <v>1326</v>
      </c>
      <c r="JX17" s="8">
        <v>1044093</v>
      </c>
      <c r="JY17" s="6" t="s">
        <v>1278</v>
      </c>
      <c r="JZ17" s="9">
        <v>0.34599999999999997</v>
      </c>
      <c r="KA17" s="6" t="s">
        <v>1140</v>
      </c>
      <c r="KB17" s="8">
        <v>115438</v>
      </c>
      <c r="KC17" s="6" t="s">
        <v>2218</v>
      </c>
      <c r="KD17" s="8">
        <v>262573</v>
      </c>
      <c r="KE17" s="6" t="s">
        <v>2219</v>
      </c>
      <c r="KF17" s="9">
        <v>0.36399999999999999</v>
      </c>
      <c r="KG17" s="6" t="s">
        <v>1155</v>
      </c>
      <c r="KH17" s="8">
        <v>68993</v>
      </c>
      <c r="KI17" s="6" t="s">
        <v>1691</v>
      </c>
      <c r="KJ17" s="8">
        <v>881437</v>
      </c>
      <c r="KK17" s="6" t="s">
        <v>2220</v>
      </c>
      <c r="KL17" s="9">
        <v>0.36</v>
      </c>
      <c r="KM17" s="6" t="s">
        <v>1140</v>
      </c>
      <c r="KN17" s="8">
        <v>92539</v>
      </c>
      <c r="KO17" s="6" t="s">
        <v>2221</v>
      </c>
      <c r="KP17" s="8">
        <v>80995</v>
      </c>
      <c r="KQ17" s="6" t="s">
        <v>2222</v>
      </c>
      <c r="KR17" s="9">
        <v>0.34</v>
      </c>
      <c r="KS17" s="6" t="s">
        <v>1147</v>
      </c>
      <c r="KT17" s="8">
        <v>89736</v>
      </c>
      <c r="KU17" s="6" t="s">
        <v>2223</v>
      </c>
      <c r="KV17" s="8">
        <v>454646</v>
      </c>
      <c r="KW17" s="6" t="s">
        <v>2224</v>
      </c>
      <c r="KX17" s="9">
        <v>0.36699999999999999</v>
      </c>
      <c r="KY17" s="6" t="s">
        <v>1131</v>
      </c>
      <c r="KZ17" s="8">
        <v>30258</v>
      </c>
      <c r="LA17" s="6" t="s">
        <v>2225</v>
      </c>
    </row>
    <row r="18" spans="1:313" ht="15.75" customHeight="1" x14ac:dyDescent="0.25">
      <c r="A18" s="6" t="s">
        <v>2226</v>
      </c>
      <c r="B18" s="8">
        <v>559610</v>
      </c>
      <c r="C18" s="6" t="s">
        <v>2227</v>
      </c>
      <c r="D18" s="9">
        <v>0.28399999999999997</v>
      </c>
      <c r="E18" s="6" t="s">
        <v>1140</v>
      </c>
      <c r="F18" s="8">
        <v>48232</v>
      </c>
      <c r="G18" s="6" t="s">
        <v>2228</v>
      </c>
      <c r="H18" s="8">
        <v>61242</v>
      </c>
      <c r="I18" s="6" t="s">
        <v>2229</v>
      </c>
      <c r="J18" s="9">
        <v>0.22900000000000001</v>
      </c>
      <c r="K18" s="6" t="s">
        <v>1155</v>
      </c>
      <c r="L18" s="8">
        <v>69006</v>
      </c>
      <c r="M18" s="6" t="s">
        <v>2230</v>
      </c>
      <c r="N18" s="8">
        <v>829163</v>
      </c>
      <c r="O18" s="6" t="s">
        <v>2231</v>
      </c>
      <c r="P18" s="9">
        <v>0.29599999999999999</v>
      </c>
      <c r="Q18" s="6" t="s">
        <v>1140</v>
      </c>
      <c r="R18" s="8">
        <v>59411</v>
      </c>
      <c r="S18" s="6" t="s">
        <v>2232</v>
      </c>
      <c r="T18" s="8">
        <v>330642</v>
      </c>
      <c r="U18" s="6" t="s">
        <v>2233</v>
      </c>
      <c r="V18" s="9">
        <v>0.27800000000000002</v>
      </c>
      <c r="W18" s="6" t="s">
        <v>1131</v>
      </c>
      <c r="X18" s="8">
        <v>44711</v>
      </c>
      <c r="Y18" s="6" t="s">
        <v>2234</v>
      </c>
      <c r="Z18" s="8">
        <v>3398538</v>
      </c>
      <c r="AA18" s="6" t="s">
        <v>2235</v>
      </c>
      <c r="AB18" s="9">
        <v>0.253</v>
      </c>
      <c r="AC18" s="6" t="s">
        <v>1140</v>
      </c>
      <c r="AD18" s="8">
        <v>69431</v>
      </c>
      <c r="AE18" s="6" t="s">
        <v>2236</v>
      </c>
      <c r="AF18" s="8">
        <v>551067</v>
      </c>
      <c r="AG18" s="6" t="s">
        <v>1437</v>
      </c>
      <c r="AH18" s="9">
        <v>0.23699999999999999</v>
      </c>
      <c r="AI18" s="6" t="s">
        <v>1140</v>
      </c>
      <c r="AJ18" s="8">
        <v>66062</v>
      </c>
      <c r="AK18" s="6" t="s">
        <v>1281</v>
      </c>
      <c r="AL18" s="8">
        <v>404002</v>
      </c>
      <c r="AM18" s="6" t="s">
        <v>1659</v>
      </c>
      <c r="AN18" s="9">
        <v>0.28399999999999997</v>
      </c>
      <c r="AO18" s="6" t="s">
        <v>1140</v>
      </c>
      <c r="AP18" s="8">
        <v>68166</v>
      </c>
      <c r="AQ18" s="6" t="s">
        <v>1820</v>
      </c>
      <c r="AR18" s="8">
        <v>124380</v>
      </c>
      <c r="AS18" s="6" t="s">
        <v>1303</v>
      </c>
      <c r="AT18" s="9">
        <v>0.314</v>
      </c>
      <c r="AU18" s="6" t="s">
        <v>1155</v>
      </c>
      <c r="AV18" s="8">
        <v>67254</v>
      </c>
      <c r="AW18" s="6" t="s">
        <v>2237</v>
      </c>
      <c r="AX18" s="8">
        <v>61332</v>
      </c>
      <c r="AY18" s="6" t="s">
        <v>1979</v>
      </c>
      <c r="AZ18" s="9">
        <v>0.191</v>
      </c>
      <c r="BA18" s="6" t="s">
        <v>1131</v>
      </c>
      <c r="BB18" s="8">
        <v>69627</v>
      </c>
      <c r="BC18" s="6" t="s">
        <v>2238</v>
      </c>
      <c r="BD18" s="8">
        <v>2753669</v>
      </c>
      <c r="BE18" s="6" t="s">
        <v>2239</v>
      </c>
      <c r="BF18" s="9">
        <v>0.32200000000000001</v>
      </c>
      <c r="BG18" s="6" t="s">
        <v>1140</v>
      </c>
      <c r="BH18" s="8">
        <v>56005</v>
      </c>
      <c r="BI18" s="6" t="s">
        <v>2240</v>
      </c>
      <c r="BJ18" s="8">
        <v>965472</v>
      </c>
      <c r="BK18" s="6" t="s">
        <v>2241</v>
      </c>
      <c r="BL18" s="9">
        <v>0.24099999999999999</v>
      </c>
      <c r="BM18" s="6" t="s">
        <v>1140</v>
      </c>
      <c r="BN18" s="8">
        <v>54137</v>
      </c>
      <c r="BO18" s="6" t="s">
        <v>2242</v>
      </c>
      <c r="BP18" s="8">
        <v>160593</v>
      </c>
      <c r="BQ18" s="6" t="s">
        <v>2243</v>
      </c>
      <c r="BR18" s="9">
        <v>0.32800000000000001</v>
      </c>
      <c r="BS18" s="6" t="s">
        <v>1155</v>
      </c>
      <c r="BT18" s="8">
        <v>84450</v>
      </c>
      <c r="BU18" s="6" t="s">
        <v>2244</v>
      </c>
      <c r="BV18" s="8">
        <v>190356</v>
      </c>
      <c r="BW18" s="6" t="s">
        <v>2245</v>
      </c>
      <c r="BX18" s="9">
        <v>0.27400000000000002</v>
      </c>
      <c r="BY18" s="6" t="s">
        <v>1131</v>
      </c>
      <c r="BZ18" s="8">
        <v>56607</v>
      </c>
      <c r="CA18" s="6" t="s">
        <v>1919</v>
      </c>
      <c r="CB18" s="8">
        <v>1332155</v>
      </c>
      <c r="CC18" s="6" t="s">
        <v>1716</v>
      </c>
      <c r="CD18" s="9">
        <v>0.26600000000000001</v>
      </c>
      <c r="CE18" s="6" t="s">
        <v>1140</v>
      </c>
      <c r="CF18" s="8">
        <v>57977</v>
      </c>
      <c r="CG18" s="6" t="s">
        <v>2246</v>
      </c>
      <c r="CH18" s="8">
        <v>704328</v>
      </c>
      <c r="CI18" s="6" t="s">
        <v>2247</v>
      </c>
      <c r="CJ18" s="9">
        <v>0.26300000000000001</v>
      </c>
      <c r="CK18" s="6" t="s">
        <v>1140</v>
      </c>
      <c r="CL18" s="8">
        <v>51271</v>
      </c>
      <c r="CM18" s="6" t="s">
        <v>2248</v>
      </c>
      <c r="CN18" s="8">
        <v>358300</v>
      </c>
      <c r="CO18" s="6" t="s">
        <v>2249</v>
      </c>
      <c r="CP18" s="9">
        <v>0.27500000000000002</v>
      </c>
      <c r="CQ18" s="6" t="s">
        <v>1140</v>
      </c>
      <c r="CR18" s="8">
        <v>53593</v>
      </c>
      <c r="CS18" s="6" t="s">
        <v>1952</v>
      </c>
      <c r="CT18" s="8">
        <v>310813</v>
      </c>
      <c r="CU18" s="6" t="s">
        <v>2250</v>
      </c>
      <c r="CV18" s="9">
        <v>0.26800000000000002</v>
      </c>
      <c r="CW18" s="6" t="s">
        <v>1131</v>
      </c>
      <c r="CX18" s="8">
        <v>55595</v>
      </c>
      <c r="CY18" s="6" t="s">
        <v>1772</v>
      </c>
      <c r="CZ18" s="8">
        <v>491104</v>
      </c>
      <c r="DA18" s="6" t="s">
        <v>2251</v>
      </c>
      <c r="DB18" s="9">
        <v>0.27400000000000002</v>
      </c>
      <c r="DC18" s="6" t="s">
        <v>1140</v>
      </c>
      <c r="DD18" s="8">
        <v>46646</v>
      </c>
      <c r="DE18" s="6" t="s">
        <v>2252</v>
      </c>
      <c r="DF18" s="8">
        <v>485227</v>
      </c>
      <c r="DG18" s="6" t="s">
        <v>2253</v>
      </c>
      <c r="DH18" s="9">
        <v>0.27200000000000002</v>
      </c>
      <c r="DI18" s="6" t="s">
        <v>1131</v>
      </c>
      <c r="DJ18" s="8">
        <v>45349</v>
      </c>
      <c r="DK18" s="6" t="s">
        <v>1893</v>
      </c>
      <c r="DL18" s="8">
        <v>189040</v>
      </c>
      <c r="DM18" s="6" t="s">
        <v>1392</v>
      </c>
      <c r="DN18" s="9">
        <v>0.32100000000000001</v>
      </c>
      <c r="DO18" s="6" t="s">
        <v>1131</v>
      </c>
      <c r="DP18" s="8">
        <v>52842</v>
      </c>
      <c r="DQ18" s="6" t="s">
        <v>1741</v>
      </c>
      <c r="DR18" s="8">
        <v>611854</v>
      </c>
      <c r="DS18" s="6" t="s">
        <v>2254</v>
      </c>
      <c r="DT18" s="9">
        <v>0.26200000000000001</v>
      </c>
      <c r="DU18" s="6" t="s">
        <v>1140</v>
      </c>
      <c r="DV18" s="8">
        <v>73716</v>
      </c>
      <c r="DW18" s="6" t="s">
        <v>2218</v>
      </c>
      <c r="DX18" s="8">
        <v>756903</v>
      </c>
      <c r="DY18" s="6" t="s">
        <v>2255</v>
      </c>
      <c r="DZ18" s="9">
        <v>0.27400000000000002</v>
      </c>
      <c r="EA18" s="6" t="s">
        <v>1140</v>
      </c>
      <c r="EB18" s="8">
        <v>64818</v>
      </c>
      <c r="EC18" s="6" t="s">
        <v>2256</v>
      </c>
      <c r="ED18" s="8">
        <v>1166008</v>
      </c>
      <c r="EE18" s="6" t="s">
        <v>1126</v>
      </c>
      <c r="EF18" s="9">
        <v>0.28899999999999998</v>
      </c>
      <c r="EG18" s="6" t="s">
        <v>1140</v>
      </c>
      <c r="EH18" s="8">
        <v>54099</v>
      </c>
      <c r="EI18" s="6" t="s">
        <v>2257</v>
      </c>
      <c r="EJ18" s="8">
        <v>604389</v>
      </c>
      <c r="EK18" s="6" t="s">
        <v>2258</v>
      </c>
      <c r="EL18" s="9">
        <v>0.26500000000000001</v>
      </c>
      <c r="EM18" s="6" t="s">
        <v>1140</v>
      </c>
      <c r="EN18" s="8">
        <v>59382</v>
      </c>
      <c r="EO18" s="6" t="s">
        <v>1143</v>
      </c>
      <c r="EP18" s="8">
        <v>318060</v>
      </c>
      <c r="EQ18" s="6" t="s">
        <v>2259</v>
      </c>
      <c r="ER18" s="9">
        <v>0.28100000000000003</v>
      </c>
      <c r="ES18" s="6" t="s">
        <v>1131</v>
      </c>
      <c r="ET18" s="8">
        <v>42561</v>
      </c>
      <c r="EU18" s="6" t="s">
        <v>2260</v>
      </c>
      <c r="EV18" s="8">
        <v>683457</v>
      </c>
      <c r="EW18" s="6" t="s">
        <v>2261</v>
      </c>
      <c r="EX18" s="9">
        <v>0.27500000000000002</v>
      </c>
      <c r="EY18" s="6" t="s">
        <v>1140</v>
      </c>
      <c r="EZ18" s="8">
        <v>50896</v>
      </c>
      <c r="FA18" s="6" t="s">
        <v>2262</v>
      </c>
      <c r="FB18" s="8">
        <v>137127</v>
      </c>
      <c r="FC18" s="6" t="s">
        <v>2263</v>
      </c>
      <c r="FD18" s="9">
        <v>0.30299999999999999</v>
      </c>
      <c r="FE18" s="6" t="s">
        <v>1155</v>
      </c>
      <c r="FF18" s="8">
        <v>53576</v>
      </c>
      <c r="FG18" s="6" t="s">
        <v>2264</v>
      </c>
      <c r="FH18" s="8">
        <v>203633</v>
      </c>
      <c r="FI18" s="6" t="s">
        <v>2265</v>
      </c>
      <c r="FJ18" s="9">
        <v>0.25900000000000001</v>
      </c>
      <c r="FK18" s="6" t="s">
        <v>1131</v>
      </c>
      <c r="FL18" s="8">
        <v>55060</v>
      </c>
      <c r="FM18" s="6" t="s">
        <v>2266</v>
      </c>
      <c r="FN18" s="8">
        <v>311611</v>
      </c>
      <c r="FO18" s="6" t="s">
        <v>2267</v>
      </c>
      <c r="FP18" s="9">
        <v>0.26300000000000001</v>
      </c>
      <c r="FQ18" s="6" t="s">
        <v>1131</v>
      </c>
      <c r="FR18" s="8">
        <v>58830</v>
      </c>
      <c r="FS18" s="6" t="s">
        <v>1813</v>
      </c>
      <c r="FT18" s="8">
        <v>163217</v>
      </c>
      <c r="FU18" s="6" t="s">
        <v>2268</v>
      </c>
      <c r="FV18" s="9">
        <v>0.29599999999999999</v>
      </c>
      <c r="FW18" s="6" t="s">
        <v>1131</v>
      </c>
      <c r="FX18" s="8">
        <v>63716</v>
      </c>
      <c r="FY18" s="6" t="s">
        <v>2269</v>
      </c>
      <c r="FZ18" s="8">
        <v>953969</v>
      </c>
      <c r="GA18" s="6" t="s">
        <v>2270</v>
      </c>
      <c r="GB18" s="9">
        <v>0.27400000000000002</v>
      </c>
      <c r="GC18" s="6" t="s">
        <v>1140</v>
      </c>
      <c r="GD18" s="8">
        <v>69102</v>
      </c>
      <c r="GE18" s="6" t="s">
        <v>1313</v>
      </c>
      <c r="GF18" s="8">
        <v>254761</v>
      </c>
      <c r="GG18" s="6" t="s">
        <v>2271</v>
      </c>
      <c r="GH18" s="9">
        <v>0.309</v>
      </c>
      <c r="GI18" s="6" t="s">
        <v>1131</v>
      </c>
      <c r="GJ18" s="8">
        <v>51596</v>
      </c>
      <c r="GK18" s="6" t="s">
        <v>2272</v>
      </c>
      <c r="GL18" s="8">
        <v>2153245</v>
      </c>
      <c r="GM18" s="6" t="s">
        <v>2273</v>
      </c>
      <c r="GN18" s="9">
        <v>0.28100000000000003</v>
      </c>
      <c r="GO18" s="6" t="s">
        <v>1140</v>
      </c>
      <c r="GP18" s="8">
        <v>58643</v>
      </c>
      <c r="GQ18" s="6" t="s">
        <v>2274</v>
      </c>
      <c r="GR18" s="8">
        <v>1125522</v>
      </c>
      <c r="GS18" s="6" t="s">
        <v>2275</v>
      </c>
      <c r="GT18" s="9">
        <v>0.26900000000000002</v>
      </c>
      <c r="GU18" s="6" t="s">
        <v>1140</v>
      </c>
      <c r="GV18" s="8">
        <v>51439</v>
      </c>
      <c r="GW18" s="6" t="s">
        <v>2276</v>
      </c>
      <c r="GX18" s="8">
        <v>80371</v>
      </c>
      <c r="GY18" s="6" t="s">
        <v>2277</v>
      </c>
      <c r="GZ18" s="9">
        <v>0.247</v>
      </c>
      <c r="HA18" s="6" t="s">
        <v>1155</v>
      </c>
      <c r="HB18" s="8">
        <v>54965</v>
      </c>
      <c r="HC18" s="6" t="s">
        <v>1720</v>
      </c>
      <c r="HD18" s="8">
        <v>1351756</v>
      </c>
      <c r="HE18" s="6" t="s">
        <v>2278</v>
      </c>
      <c r="HF18" s="9">
        <v>0.28000000000000003</v>
      </c>
      <c r="HG18" s="6" t="s">
        <v>1140</v>
      </c>
      <c r="HH18" s="8">
        <v>51608</v>
      </c>
      <c r="HI18" s="6" t="s">
        <v>2279</v>
      </c>
      <c r="HJ18" s="8">
        <v>412573</v>
      </c>
      <c r="HK18" s="6" t="s">
        <v>2280</v>
      </c>
      <c r="HL18" s="9">
        <v>0.26700000000000002</v>
      </c>
      <c r="HM18" s="6" t="s">
        <v>1131</v>
      </c>
      <c r="HN18" s="8">
        <v>52191</v>
      </c>
      <c r="HO18" s="6" t="s">
        <v>2281</v>
      </c>
      <c r="HP18" s="8">
        <v>486747</v>
      </c>
      <c r="HQ18" s="6" t="s">
        <v>2282</v>
      </c>
      <c r="HR18" s="9">
        <v>0.28599999999999998</v>
      </c>
      <c r="HS18" s="6" t="s">
        <v>1131</v>
      </c>
      <c r="HT18" s="8">
        <v>59956</v>
      </c>
      <c r="HU18" s="6" t="s">
        <v>2283</v>
      </c>
      <c r="HV18" s="8">
        <v>1555883</v>
      </c>
      <c r="HW18" s="6" t="s">
        <v>2284</v>
      </c>
      <c r="HX18" s="9">
        <v>0.29699999999999999</v>
      </c>
      <c r="HY18" s="6" t="s">
        <v>1140</v>
      </c>
      <c r="HZ18" s="8">
        <v>53582</v>
      </c>
      <c r="IA18" s="6" t="s">
        <v>1575</v>
      </c>
      <c r="IB18" s="8">
        <v>123611</v>
      </c>
      <c r="IC18" s="6" t="s">
        <v>2285</v>
      </c>
      <c r="ID18" s="9">
        <v>0.28299999999999997</v>
      </c>
      <c r="IE18" s="6" t="s">
        <v>1155</v>
      </c>
      <c r="IF18" s="8">
        <v>59716</v>
      </c>
      <c r="IG18" s="6" t="s">
        <v>2286</v>
      </c>
      <c r="IH18" s="8">
        <v>606102</v>
      </c>
      <c r="II18" s="6" t="s">
        <v>2287</v>
      </c>
      <c r="IJ18" s="9">
        <v>0.29299999999999998</v>
      </c>
      <c r="IK18" s="6" t="s">
        <v>1140</v>
      </c>
      <c r="IL18" s="8">
        <v>52271</v>
      </c>
      <c r="IM18" s="6" t="s">
        <v>2228</v>
      </c>
      <c r="IN18" s="8">
        <v>99179</v>
      </c>
      <c r="IO18" s="6" t="s">
        <v>2288</v>
      </c>
      <c r="IP18" s="9">
        <v>0.27700000000000002</v>
      </c>
      <c r="IQ18" s="6" t="s">
        <v>1155</v>
      </c>
      <c r="IR18" s="8">
        <v>53671</v>
      </c>
      <c r="IS18" s="6" t="s">
        <v>2289</v>
      </c>
      <c r="IT18" s="8">
        <v>746286</v>
      </c>
      <c r="IU18" s="6" t="s">
        <v>2081</v>
      </c>
      <c r="IV18" s="9">
        <v>0.27</v>
      </c>
      <c r="IW18" s="6" t="s">
        <v>1140</v>
      </c>
      <c r="IX18" s="8">
        <v>50265</v>
      </c>
      <c r="IY18" s="6" t="s">
        <v>2290</v>
      </c>
      <c r="IZ18" s="8">
        <v>2355422</v>
      </c>
      <c r="JA18" s="6" t="s">
        <v>2291</v>
      </c>
      <c r="JB18" s="9">
        <v>0.219</v>
      </c>
      <c r="JC18" s="6" t="s">
        <v>1140</v>
      </c>
      <c r="JD18" s="8">
        <v>55974</v>
      </c>
      <c r="JE18" s="6" t="s">
        <v>1905</v>
      </c>
      <c r="JF18" s="8">
        <v>233098</v>
      </c>
      <c r="JG18" s="6" t="s">
        <v>1375</v>
      </c>
      <c r="JH18" s="9">
        <v>0.21299999999999999</v>
      </c>
      <c r="JI18" s="6" t="s">
        <v>1140</v>
      </c>
      <c r="JJ18" s="8">
        <v>67356</v>
      </c>
      <c r="JK18" s="6" t="s">
        <v>2292</v>
      </c>
      <c r="JL18" s="8">
        <v>85263</v>
      </c>
      <c r="JM18" s="6" t="s">
        <v>2293</v>
      </c>
      <c r="JN18" s="9">
        <v>0.316</v>
      </c>
      <c r="JO18" s="6" t="s">
        <v>1155</v>
      </c>
      <c r="JP18" s="8">
        <v>57236</v>
      </c>
      <c r="JQ18" s="6" t="s">
        <v>2159</v>
      </c>
      <c r="JR18" s="8">
        <v>870190</v>
      </c>
      <c r="JS18" s="6" t="s">
        <v>2294</v>
      </c>
      <c r="JT18" s="9">
        <v>0.26200000000000001</v>
      </c>
      <c r="JU18" s="6" t="s">
        <v>1140</v>
      </c>
      <c r="JV18" s="8">
        <v>64957</v>
      </c>
      <c r="JW18" s="6" t="s">
        <v>1355</v>
      </c>
      <c r="JX18" s="8">
        <v>763340</v>
      </c>
      <c r="JY18" s="6" t="s">
        <v>2295</v>
      </c>
      <c r="JZ18" s="9">
        <v>0.253</v>
      </c>
      <c r="KA18" s="6" t="s">
        <v>1140</v>
      </c>
      <c r="KB18" s="8">
        <v>65404</v>
      </c>
      <c r="KC18" s="6" t="s">
        <v>2296</v>
      </c>
      <c r="KD18" s="8">
        <v>236971</v>
      </c>
      <c r="KE18" s="6" t="s">
        <v>1487</v>
      </c>
      <c r="KF18" s="9">
        <v>0.32800000000000001</v>
      </c>
      <c r="KG18" s="6" t="s">
        <v>1131</v>
      </c>
      <c r="KH18" s="8">
        <v>45248</v>
      </c>
      <c r="KI18" s="6" t="s">
        <v>2297</v>
      </c>
      <c r="KJ18" s="8">
        <v>681599</v>
      </c>
      <c r="KK18" s="6" t="s">
        <v>1180</v>
      </c>
      <c r="KL18" s="9">
        <v>0.27900000000000003</v>
      </c>
      <c r="KM18" s="6" t="s">
        <v>1140</v>
      </c>
      <c r="KN18" s="8">
        <v>55271</v>
      </c>
      <c r="KO18" s="6" t="s">
        <v>1787</v>
      </c>
      <c r="KP18" s="8">
        <v>66585</v>
      </c>
      <c r="KQ18" s="6" t="s">
        <v>2298</v>
      </c>
      <c r="KR18" s="9">
        <v>0.28000000000000003</v>
      </c>
      <c r="KS18" s="6" t="s">
        <v>1155</v>
      </c>
      <c r="KT18" s="8">
        <v>57153</v>
      </c>
      <c r="KU18" s="6" t="s">
        <v>2299</v>
      </c>
      <c r="KV18" s="8">
        <v>464628</v>
      </c>
      <c r="KW18" s="6" t="s">
        <v>2300</v>
      </c>
      <c r="KX18" s="9">
        <v>0.375</v>
      </c>
      <c r="KY18" s="6" t="s">
        <v>1131</v>
      </c>
      <c r="KZ18" s="8">
        <v>20859</v>
      </c>
      <c r="LA18" s="6" t="s">
        <v>2301</v>
      </c>
    </row>
    <row r="19" spans="1:313" ht="15.75" customHeight="1" x14ac:dyDescent="0.25">
      <c r="A19" s="6" t="s">
        <v>2302</v>
      </c>
    </row>
    <row r="20" spans="1:313" ht="15.75" customHeight="1" x14ac:dyDescent="0.25">
      <c r="A20" s="6" t="s">
        <v>2303</v>
      </c>
      <c r="B20" s="8">
        <v>1274643</v>
      </c>
      <c r="C20" s="6" t="s">
        <v>2304</v>
      </c>
      <c r="D20" s="8">
        <v>1274643</v>
      </c>
      <c r="E20" s="6" t="s">
        <v>2304</v>
      </c>
      <c r="F20" s="8">
        <v>80385</v>
      </c>
      <c r="G20" s="6" t="s">
        <v>2305</v>
      </c>
      <c r="H20" s="8">
        <v>171553</v>
      </c>
      <c r="I20" s="6" t="s">
        <v>2306</v>
      </c>
      <c r="J20" s="8">
        <v>171553</v>
      </c>
      <c r="K20" s="6" t="s">
        <v>2306</v>
      </c>
      <c r="L20" s="8">
        <v>108134</v>
      </c>
      <c r="M20" s="6" t="s">
        <v>1375</v>
      </c>
      <c r="N20" s="8">
        <v>1805491</v>
      </c>
      <c r="O20" s="6" t="s">
        <v>2307</v>
      </c>
      <c r="P20" s="8">
        <v>1805491</v>
      </c>
      <c r="Q20" s="6" t="s">
        <v>2307</v>
      </c>
      <c r="R20" s="8">
        <v>92100</v>
      </c>
      <c r="S20" s="6" t="s">
        <v>2308</v>
      </c>
      <c r="T20" s="8">
        <v>772205</v>
      </c>
      <c r="U20" s="6" t="s">
        <v>2309</v>
      </c>
      <c r="V20" s="8">
        <v>772205</v>
      </c>
      <c r="W20" s="6" t="s">
        <v>2309</v>
      </c>
      <c r="X20" s="8">
        <v>74536</v>
      </c>
      <c r="Y20" s="6" t="s">
        <v>1077</v>
      </c>
      <c r="Z20" s="8">
        <v>9144470</v>
      </c>
      <c r="AA20" s="6" t="s">
        <v>2310</v>
      </c>
      <c r="AB20" s="8">
        <v>9144470</v>
      </c>
      <c r="AC20" s="6" t="s">
        <v>2310</v>
      </c>
      <c r="AD20" s="8">
        <v>110108</v>
      </c>
      <c r="AE20" s="6" t="s">
        <v>1365</v>
      </c>
      <c r="AF20" s="8">
        <v>1446307</v>
      </c>
      <c r="AG20" s="6" t="s">
        <v>2311</v>
      </c>
      <c r="AH20" s="8">
        <v>1446307</v>
      </c>
      <c r="AI20" s="6" t="s">
        <v>2311</v>
      </c>
      <c r="AJ20" s="8">
        <v>114822</v>
      </c>
      <c r="AK20" s="6" t="s">
        <v>1791</v>
      </c>
      <c r="AL20" s="8">
        <v>917140</v>
      </c>
      <c r="AM20" s="6" t="s">
        <v>1482</v>
      </c>
      <c r="AN20" s="8">
        <v>917140</v>
      </c>
      <c r="AO20" s="6" t="s">
        <v>1482</v>
      </c>
      <c r="AP20" s="8">
        <v>120011</v>
      </c>
      <c r="AQ20" s="6" t="s">
        <v>1948</v>
      </c>
      <c r="AR20" s="8">
        <v>257555</v>
      </c>
      <c r="AS20" s="6" t="s">
        <v>2312</v>
      </c>
      <c r="AT20" s="8">
        <v>257555</v>
      </c>
      <c r="AU20" s="6" t="s">
        <v>2312</v>
      </c>
      <c r="AV20" s="8">
        <v>102219</v>
      </c>
      <c r="AW20" s="6" t="s">
        <v>2265</v>
      </c>
      <c r="AX20" s="8">
        <v>132972</v>
      </c>
      <c r="AY20" s="6" t="s">
        <v>2313</v>
      </c>
      <c r="AZ20" s="8">
        <v>132972</v>
      </c>
      <c r="BA20" s="6" t="s">
        <v>2313</v>
      </c>
      <c r="BB20" s="8">
        <v>150381</v>
      </c>
      <c r="BC20" s="6" t="s">
        <v>2314</v>
      </c>
      <c r="BD20" s="8">
        <v>5524460</v>
      </c>
      <c r="BE20" s="6" t="s">
        <v>2315</v>
      </c>
      <c r="BF20" s="8">
        <v>5524460</v>
      </c>
      <c r="BG20" s="6" t="s">
        <v>2315</v>
      </c>
      <c r="BH20" s="8">
        <v>86127</v>
      </c>
      <c r="BI20" s="6" t="s">
        <v>2225</v>
      </c>
      <c r="BJ20" s="8">
        <v>2661506</v>
      </c>
      <c r="BK20" s="6" t="s">
        <v>2316</v>
      </c>
      <c r="BL20" s="8">
        <v>2661506</v>
      </c>
      <c r="BM20" s="6" t="s">
        <v>2316</v>
      </c>
      <c r="BN20" s="8">
        <v>90337</v>
      </c>
      <c r="BO20" s="6" t="s">
        <v>1117</v>
      </c>
      <c r="BP20" s="8">
        <v>334288</v>
      </c>
      <c r="BQ20" s="6" t="s">
        <v>2317</v>
      </c>
      <c r="BR20" s="8">
        <v>334288</v>
      </c>
      <c r="BS20" s="6" t="s">
        <v>2317</v>
      </c>
      <c r="BT20" s="8">
        <v>115643</v>
      </c>
      <c r="BU20" s="6" t="s">
        <v>2318</v>
      </c>
      <c r="BV20" s="8">
        <v>476181</v>
      </c>
      <c r="BW20" s="6" t="s">
        <v>2319</v>
      </c>
      <c r="BX20" s="8">
        <v>476181</v>
      </c>
      <c r="BY20" s="6" t="s">
        <v>2319</v>
      </c>
      <c r="BZ20" s="8">
        <v>89174</v>
      </c>
      <c r="CA20" s="6" t="s">
        <v>2122</v>
      </c>
      <c r="CB20" s="8">
        <v>3132252</v>
      </c>
      <c r="CC20" s="6" t="s">
        <v>2320</v>
      </c>
      <c r="CD20" s="8">
        <v>3132252</v>
      </c>
      <c r="CE20" s="6" t="s">
        <v>2320</v>
      </c>
      <c r="CF20" s="8">
        <v>103504</v>
      </c>
      <c r="CG20" s="6" t="s">
        <v>1105</v>
      </c>
      <c r="CH20" s="8">
        <v>1707467</v>
      </c>
      <c r="CI20" s="6" t="s">
        <v>2321</v>
      </c>
      <c r="CJ20" s="8">
        <v>1707467</v>
      </c>
      <c r="CK20" s="6" t="s">
        <v>2321</v>
      </c>
      <c r="CL20" s="8">
        <v>88451</v>
      </c>
      <c r="CM20" s="6" t="s">
        <v>2322</v>
      </c>
      <c r="CN20" s="8">
        <v>806728</v>
      </c>
      <c r="CO20" s="6" t="s">
        <v>2323</v>
      </c>
      <c r="CP20" s="8">
        <v>806728</v>
      </c>
      <c r="CQ20" s="6" t="s">
        <v>2323</v>
      </c>
      <c r="CR20" s="8">
        <v>94472</v>
      </c>
      <c r="CS20" s="6" t="s">
        <v>2032</v>
      </c>
      <c r="CT20" s="8">
        <v>739615</v>
      </c>
      <c r="CU20" s="6" t="s">
        <v>2324</v>
      </c>
      <c r="CV20" s="8">
        <v>739615</v>
      </c>
      <c r="CW20" s="6" t="s">
        <v>2324</v>
      </c>
      <c r="CX20" s="8">
        <v>93497</v>
      </c>
      <c r="CY20" s="6" t="s">
        <v>2325</v>
      </c>
      <c r="CZ20" s="8">
        <v>1149829</v>
      </c>
      <c r="DA20" s="6" t="s">
        <v>2326</v>
      </c>
      <c r="DB20" s="8">
        <v>1149829</v>
      </c>
      <c r="DC20" s="6" t="s">
        <v>2326</v>
      </c>
      <c r="DD20" s="8">
        <v>79436</v>
      </c>
      <c r="DE20" s="6" t="s">
        <v>1121</v>
      </c>
      <c r="DF20" s="8">
        <v>1127294</v>
      </c>
      <c r="DG20" s="6" t="s">
        <v>2327</v>
      </c>
      <c r="DH20" s="8">
        <v>1127294</v>
      </c>
      <c r="DI20" s="6" t="s">
        <v>2327</v>
      </c>
      <c r="DJ20" s="8">
        <v>77568</v>
      </c>
      <c r="DK20" s="6" t="s">
        <v>1385</v>
      </c>
      <c r="DL20" s="8">
        <v>357418</v>
      </c>
      <c r="DM20" s="6" t="s">
        <v>1080</v>
      </c>
      <c r="DN20" s="8">
        <v>357418</v>
      </c>
      <c r="DO20" s="6" t="s">
        <v>1080</v>
      </c>
      <c r="DP20" s="8">
        <v>93307</v>
      </c>
      <c r="DQ20" s="6" t="s">
        <v>2328</v>
      </c>
      <c r="DR20" s="8">
        <v>1529098</v>
      </c>
      <c r="DS20" s="6" t="s">
        <v>2329</v>
      </c>
      <c r="DT20" s="8">
        <v>1529098</v>
      </c>
      <c r="DU20" s="6" t="s">
        <v>2329</v>
      </c>
      <c r="DV20" s="8">
        <v>124487</v>
      </c>
      <c r="DW20" s="6" t="s">
        <v>2134</v>
      </c>
      <c r="DX20" s="8">
        <v>1728134</v>
      </c>
      <c r="DY20" s="6" t="s">
        <v>2330</v>
      </c>
      <c r="DZ20" s="8">
        <v>1728134</v>
      </c>
      <c r="EA20" s="6" t="s">
        <v>2330</v>
      </c>
      <c r="EB20" s="8">
        <v>128134</v>
      </c>
      <c r="EC20" s="6" t="s">
        <v>1320</v>
      </c>
      <c r="ED20" s="8">
        <v>2534852</v>
      </c>
      <c r="EE20" s="6" t="s">
        <v>2331</v>
      </c>
      <c r="EF20" s="8">
        <v>2534852</v>
      </c>
      <c r="EG20" s="6" t="s">
        <v>2331</v>
      </c>
      <c r="EH20" s="8">
        <v>90947</v>
      </c>
      <c r="EI20" s="6" t="s">
        <v>1957</v>
      </c>
      <c r="EJ20" s="8">
        <v>1431527</v>
      </c>
      <c r="EK20" s="6" t="s">
        <v>2332</v>
      </c>
      <c r="EL20" s="8">
        <v>1431527</v>
      </c>
      <c r="EM20" s="6" t="s">
        <v>2332</v>
      </c>
      <c r="EN20" s="8">
        <v>111492</v>
      </c>
      <c r="EO20" s="6" t="s">
        <v>1408</v>
      </c>
      <c r="EP20" s="8">
        <v>740300</v>
      </c>
      <c r="EQ20" s="6" t="s">
        <v>2333</v>
      </c>
      <c r="ER20" s="8">
        <v>740300</v>
      </c>
      <c r="ES20" s="6" t="s">
        <v>2333</v>
      </c>
      <c r="ET20" s="8">
        <v>70821</v>
      </c>
      <c r="EU20" s="6" t="s">
        <v>2334</v>
      </c>
      <c r="EV20" s="8">
        <v>1551913</v>
      </c>
      <c r="EW20" s="6" t="s">
        <v>2335</v>
      </c>
      <c r="EX20" s="8">
        <v>1551913</v>
      </c>
      <c r="EY20" s="6" t="s">
        <v>2335</v>
      </c>
      <c r="EZ20" s="8">
        <v>88759</v>
      </c>
      <c r="FA20" s="6" t="s">
        <v>2336</v>
      </c>
      <c r="FB20" s="8">
        <v>274878</v>
      </c>
      <c r="FC20" s="6" t="s">
        <v>2337</v>
      </c>
      <c r="FD20" s="8">
        <v>274878</v>
      </c>
      <c r="FE20" s="6" t="s">
        <v>2337</v>
      </c>
      <c r="FF20" s="8">
        <v>88127</v>
      </c>
      <c r="FG20" s="6" t="s">
        <v>2338</v>
      </c>
      <c r="FH20" s="8">
        <v>495556</v>
      </c>
      <c r="FI20" s="6" t="s">
        <v>2339</v>
      </c>
      <c r="FJ20" s="8">
        <v>495556</v>
      </c>
      <c r="FK20" s="6" t="s">
        <v>2339</v>
      </c>
      <c r="FL20" s="8">
        <v>96902</v>
      </c>
      <c r="FM20" s="6" t="s">
        <v>1426</v>
      </c>
      <c r="FN20" s="8">
        <v>756370</v>
      </c>
      <c r="FO20" s="6" t="s">
        <v>2340</v>
      </c>
      <c r="FP20" s="8">
        <v>756370</v>
      </c>
      <c r="FQ20" s="6" t="s">
        <v>2340</v>
      </c>
      <c r="FR20" s="8">
        <v>89735</v>
      </c>
      <c r="FS20" s="6" t="s">
        <v>2298</v>
      </c>
      <c r="FT20" s="8">
        <v>357447</v>
      </c>
      <c r="FU20" s="6" t="s">
        <v>1150</v>
      </c>
      <c r="FV20" s="8">
        <v>357447</v>
      </c>
      <c r="FW20" s="6" t="s">
        <v>1150</v>
      </c>
      <c r="FX20" s="8">
        <v>118736</v>
      </c>
      <c r="FY20" s="6" t="s">
        <v>2341</v>
      </c>
      <c r="FZ20" s="8">
        <v>2359988</v>
      </c>
      <c r="GA20" s="6" t="s">
        <v>2342</v>
      </c>
      <c r="GB20" s="8">
        <v>2359988</v>
      </c>
      <c r="GC20" s="6" t="s">
        <v>2342</v>
      </c>
      <c r="GD20" s="8">
        <v>123892</v>
      </c>
      <c r="GE20" s="6" t="s">
        <v>2027</v>
      </c>
      <c r="GF20" s="8">
        <v>506504</v>
      </c>
      <c r="GG20" s="6" t="s">
        <v>2343</v>
      </c>
      <c r="GH20" s="8">
        <v>506504</v>
      </c>
      <c r="GI20" s="6" t="s">
        <v>2343</v>
      </c>
      <c r="GJ20" s="8">
        <v>76143</v>
      </c>
      <c r="GK20" s="6" t="s">
        <v>2082</v>
      </c>
      <c r="GL20" s="8">
        <v>4739175</v>
      </c>
      <c r="GM20" s="6" t="s">
        <v>2344</v>
      </c>
      <c r="GN20" s="8">
        <v>4739175</v>
      </c>
      <c r="GO20" s="6" t="s">
        <v>2344</v>
      </c>
      <c r="GP20" s="8">
        <v>105060</v>
      </c>
      <c r="GQ20" s="6" t="s">
        <v>2073</v>
      </c>
      <c r="GR20" s="8">
        <v>2699070</v>
      </c>
      <c r="GS20" s="6" t="s">
        <v>2345</v>
      </c>
      <c r="GT20" s="8">
        <v>2699070</v>
      </c>
      <c r="GU20" s="6" t="s">
        <v>2345</v>
      </c>
      <c r="GV20" s="8">
        <v>86947</v>
      </c>
      <c r="GW20" s="6" t="s">
        <v>2346</v>
      </c>
      <c r="GX20" s="8">
        <v>188295</v>
      </c>
      <c r="GY20" s="6" t="s">
        <v>2347</v>
      </c>
      <c r="GZ20" s="8">
        <v>188295</v>
      </c>
      <c r="HA20" s="6" t="s">
        <v>2347</v>
      </c>
      <c r="HB20" s="8">
        <v>103383</v>
      </c>
      <c r="HC20" s="6" t="s">
        <v>2348</v>
      </c>
      <c r="HD20" s="8">
        <v>2971285</v>
      </c>
      <c r="HE20" s="6" t="s">
        <v>2349</v>
      </c>
      <c r="HF20" s="8">
        <v>2971285</v>
      </c>
      <c r="HG20" s="6" t="s">
        <v>2349</v>
      </c>
      <c r="HH20" s="8">
        <v>90288</v>
      </c>
      <c r="HI20" s="6" t="s">
        <v>1097</v>
      </c>
      <c r="HJ20" s="8">
        <v>996398</v>
      </c>
      <c r="HK20" s="6" t="s">
        <v>2350</v>
      </c>
      <c r="HL20" s="8">
        <v>996398</v>
      </c>
      <c r="HM20" s="6" t="s">
        <v>2350</v>
      </c>
      <c r="HN20" s="8">
        <v>80611</v>
      </c>
      <c r="HO20" s="6" t="s">
        <v>2351</v>
      </c>
      <c r="HP20" s="8">
        <v>1054138</v>
      </c>
      <c r="HQ20" s="6" t="s">
        <v>2352</v>
      </c>
      <c r="HR20" s="8">
        <v>1054138</v>
      </c>
      <c r="HS20" s="6" t="s">
        <v>2352</v>
      </c>
      <c r="HT20" s="8">
        <v>98832</v>
      </c>
      <c r="HU20" s="6" t="s">
        <v>1320</v>
      </c>
      <c r="HV20" s="8">
        <v>3286621</v>
      </c>
      <c r="HW20" s="6" t="s">
        <v>2353</v>
      </c>
      <c r="HX20" s="8">
        <v>3286621</v>
      </c>
      <c r="HY20" s="6" t="s">
        <v>2353</v>
      </c>
      <c r="HZ20" s="8">
        <v>97349</v>
      </c>
      <c r="IA20" s="6" t="s">
        <v>1650</v>
      </c>
      <c r="IB20" s="8">
        <v>269437</v>
      </c>
      <c r="IC20" s="6" t="s">
        <v>2354</v>
      </c>
      <c r="ID20" s="8">
        <v>269437</v>
      </c>
      <c r="IE20" s="6" t="s">
        <v>2354</v>
      </c>
      <c r="IF20" s="8">
        <v>109979</v>
      </c>
      <c r="IG20" s="6" t="s">
        <v>2355</v>
      </c>
      <c r="IH20" s="8">
        <v>1345281</v>
      </c>
      <c r="II20" s="6" t="s">
        <v>2356</v>
      </c>
      <c r="IJ20" s="8">
        <v>1345281</v>
      </c>
      <c r="IK20" s="6" t="s">
        <v>2356</v>
      </c>
      <c r="IL20" s="8">
        <v>83579</v>
      </c>
      <c r="IM20" s="6" t="s">
        <v>2357</v>
      </c>
      <c r="IN20" s="8">
        <v>220381</v>
      </c>
      <c r="IO20" s="6" t="s">
        <v>1977</v>
      </c>
      <c r="IP20" s="8">
        <v>220381</v>
      </c>
      <c r="IQ20" s="6" t="s">
        <v>1977</v>
      </c>
      <c r="IR20" s="8">
        <v>93579</v>
      </c>
      <c r="IS20" s="6" t="s">
        <v>2358</v>
      </c>
      <c r="IT20" s="8">
        <v>1784991</v>
      </c>
      <c r="IU20" s="6" t="s">
        <v>2359</v>
      </c>
      <c r="IV20" s="8">
        <v>1784991</v>
      </c>
      <c r="IW20" s="6" t="s">
        <v>2359</v>
      </c>
      <c r="IX20" s="8">
        <v>84212</v>
      </c>
      <c r="IY20" s="6" t="s">
        <v>1031</v>
      </c>
      <c r="IZ20" s="8">
        <v>7310348</v>
      </c>
      <c r="JA20" s="6" t="s">
        <v>2360</v>
      </c>
      <c r="JB20" s="8">
        <v>7310348</v>
      </c>
      <c r="JC20" s="6" t="s">
        <v>2360</v>
      </c>
      <c r="JD20" s="8">
        <v>91752</v>
      </c>
      <c r="JE20" s="6" t="s">
        <v>2361</v>
      </c>
      <c r="JF20" s="8">
        <v>801260</v>
      </c>
      <c r="JG20" s="6" t="s">
        <v>2362</v>
      </c>
      <c r="JH20" s="8">
        <v>801260</v>
      </c>
      <c r="JI20" s="6" t="s">
        <v>2362</v>
      </c>
      <c r="JJ20" s="8">
        <v>105513</v>
      </c>
      <c r="JK20" s="6" t="s">
        <v>2325</v>
      </c>
      <c r="JL20" s="8">
        <v>159473</v>
      </c>
      <c r="JM20" s="6" t="s">
        <v>2158</v>
      </c>
      <c r="JN20" s="8">
        <v>159473</v>
      </c>
      <c r="JO20" s="6" t="s">
        <v>2158</v>
      </c>
      <c r="JP20" s="8">
        <v>102104</v>
      </c>
      <c r="JQ20" s="6" t="s">
        <v>2363</v>
      </c>
      <c r="JR20" s="8">
        <v>2166150</v>
      </c>
      <c r="JS20" s="6" t="s">
        <v>2364</v>
      </c>
      <c r="JT20" s="8">
        <v>2166150</v>
      </c>
      <c r="JU20" s="6" t="s">
        <v>2364</v>
      </c>
      <c r="JV20" s="8">
        <v>112146</v>
      </c>
      <c r="JW20" s="6" t="s">
        <v>1784</v>
      </c>
      <c r="JX20" s="8">
        <v>1928170</v>
      </c>
      <c r="JY20" s="6" t="s">
        <v>2365</v>
      </c>
      <c r="JZ20" s="8">
        <v>1928170</v>
      </c>
      <c r="KA20" s="6" t="s">
        <v>2365</v>
      </c>
      <c r="KB20" s="8">
        <v>114068</v>
      </c>
      <c r="KC20" s="6" t="s">
        <v>2366</v>
      </c>
      <c r="KD20" s="8">
        <v>452362</v>
      </c>
      <c r="KE20" s="6" t="s">
        <v>2367</v>
      </c>
      <c r="KF20" s="8">
        <v>452362</v>
      </c>
      <c r="KG20" s="6" t="s">
        <v>2367</v>
      </c>
      <c r="KH20" s="8">
        <v>74981</v>
      </c>
      <c r="KI20" s="6" t="s">
        <v>2368</v>
      </c>
      <c r="KJ20" s="8">
        <v>1492401</v>
      </c>
      <c r="KK20" s="6" t="s">
        <v>2369</v>
      </c>
      <c r="KL20" s="8">
        <v>1492401</v>
      </c>
      <c r="KM20" s="6" t="s">
        <v>2369</v>
      </c>
      <c r="KN20" s="8">
        <v>97261</v>
      </c>
      <c r="KO20" s="6" t="s">
        <v>1494</v>
      </c>
      <c r="KP20" s="8">
        <v>148988</v>
      </c>
      <c r="KQ20" s="6" t="s">
        <v>2370</v>
      </c>
      <c r="KR20" s="8">
        <v>148988</v>
      </c>
      <c r="KS20" s="6" t="s">
        <v>2370</v>
      </c>
      <c r="KT20" s="8">
        <v>95206</v>
      </c>
      <c r="KU20" s="6" t="s">
        <v>2371</v>
      </c>
      <c r="KV20" s="8">
        <v>796974</v>
      </c>
      <c r="KW20" s="6" t="s">
        <v>2372</v>
      </c>
      <c r="KX20" s="8">
        <v>796974</v>
      </c>
      <c r="KY20" s="6" t="s">
        <v>2372</v>
      </c>
      <c r="KZ20" s="8">
        <v>30876</v>
      </c>
      <c r="LA20" s="6" t="s">
        <v>2373</v>
      </c>
    </row>
    <row r="21" spans="1:313" ht="15.75" customHeight="1" x14ac:dyDescent="0.25">
      <c r="A21" s="6" t="s">
        <v>2374</v>
      </c>
      <c r="B21" s="8">
        <v>493527</v>
      </c>
      <c r="C21" s="6" t="s">
        <v>2375</v>
      </c>
      <c r="D21" s="9">
        <v>0.38700000000000001</v>
      </c>
      <c r="E21" s="6" t="s">
        <v>1155</v>
      </c>
      <c r="F21" s="8">
        <v>77727</v>
      </c>
      <c r="G21" s="6" t="s">
        <v>2376</v>
      </c>
      <c r="H21" s="8">
        <v>76335</v>
      </c>
      <c r="I21" s="6" t="s">
        <v>1704</v>
      </c>
      <c r="J21" s="9">
        <v>0.44500000000000001</v>
      </c>
      <c r="K21" s="6" t="s">
        <v>2377</v>
      </c>
      <c r="L21" s="8">
        <v>104728</v>
      </c>
      <c r="M21" s="6" t="s">
        <v>2378</v>
      </c>
      <c r="N21" s="8">
        <v>719502</v>
      </c>
      <c r="O21" s="6" t="s">
        <v>2379</v>
      </c>
      <c r="P21" s="9">
        <v>0.39900000000000002</v>
      </c>
      <c r="Q21" s="6" t="s">
        <v>1131</v>
      </c>
      <c r="R21" s="8">
        <v>89366</v>
      </c>
      <c r="S21" s="6" t="s">
        <v>2380</v>
      </c>
      <c r="T21" s="8">
        <v>321455</v>
      </c>
      <c r="U21" s="6" t="s">
        <v>2381</v>
      </c>
      <c r="V21" s="9">
        <v>0.41599999999999998</v>
      </c>
      <c r="W21" s="6" t="s">
        <v>1147</v>
      </c>
      <c r="X21" s="8">
        <v>71875</v>
      </c>
      <c r="Y21" s="6" t="s">
        <v>2382</v>
      </c>
      <c r="Z21" s="8">
        <v>3858410</v>
      </c>
      <c r="AA21" s="6" t="s">
        <v>2383</v>
      </c>
      <c r="AB21" s="9">
        <v>0.42199999999999999</v>
      </c>
      <c r="AC21" s="6" t="s">
        <v>1140</v>
      </c>
      <c r="AD21" s="8">
        <v>105831</v>
      </c>
      <c r="AE21" s="6" t="s">
        <v>1315</v>
      </c>
      <c r="AF21" s="8">
        <v>613976</v>
      </c>
      <c r="AG21" s="6" t="s">
        <v>2384</v>
      </c>
      <c r="AH21" s="9">
        <v>0.42499999999999999</v>
      </c>
      <c r="AI21" s="6" t="s">
        <v>1155</v>
      </c>
      <c r="AJ21" s="8">
        <v>114636</v>
      </c>
      <c r="AK21" s="6" t="s">
        <v>2385</v>
      </c>
      <c r="AL21" s="8">
        <v>372520</v>
      </c>
      <c r="AM21" s="6" t="s">
        <v>2386</v>
      </c>
      <c r="AN21" s="9">
        <v>0.40600000000000003</v>
      </c>
      <c r="AO21" s="6" t="s">
        <v>1147</v>
      </c>
      <c r="AP21" s="8">
        <v>119016</v>
      </c>
      <c r="AQ21" s="6" t="s">
        <v>2387</v>
      </c>
      <c r="AR21" s="8">
        <v>94961</v>
      </c>
      <c r="AS21" s="6" t="s">
        <v>2388</v>
      </c>
      <c r="AT21" s="9">
        <v>0.36899999999999999</v>
      </c>
      <c r="AU21" s="6" t="s">
        <v>2389</v>
      </c>
      <c r="AV21" s="8">
        <v>95861</v>
      </c>
      <c r="AW21" s="6" t="s">
        <v>2390</v>
      </c>
      <c r="AX21" s="8">
        <v>55986</v>
      </c>
      <c r="AY21" s="6" t="s">
        <v>2391</v>
      </c>
      <c r="AZ21" s="9">
        <v>0.42099999999999999</v>
      </c>
      <c r="BA21" s="6" t="s">
        <v>2392</v>
      </c>
      <c r="BB21" s="8">
        <v>143834</v>
      </c>
      <c r="BC21" s="6" t="s">
        <v>2393</v>
      </c>
      <c r="BD21" s="8">
        <v>1992628</v>
      </c>
      <c r="BE21" s="6" t="s">
        <v>2394</v>
      </c>
      <c r="BF21" s="9">
        <v>0.36099999999999999</v>
      </c>
      <c r="BG21" s="6" t="s">
        <v>1131</v>
      </c>
      <c r="BH21" s="8">
        <v>81670</v>
      </c>
      <c r="BI21" s="6" t="s">
        <v>2297</v>
      </c>
      <c r="BJ21" s="8">
        <v>1125453</v>
      </c>
      <c r="BK21" s="6" t="s">
        <v>2395</v>
      </c>
      <c r="BL21" s="9">
        <v>0.42299999999999999</v>
      </c>
      <c r="BM21" s="6" t="s">
        <v>1155</v>
      </c>
      <c r="BN21" s="8">
        <v>85835</v>
      </c>
      <c r="BO21" s="6" t="s">
        <v>2396</v>
      </c>
      <c r="BP21" s="8">
        <v>120522</v>
      </c>
      <c r="BQ21" s="6" t="s">
        <v>2397</v>
      </c>
      <c r="BR21" s="9">
        <v>0.36099999999999999</v>
      </c>
      <c r="BS21" s="6" t="s">
        <v>2389</v>
      </c>
      <c r="BT21" s="8">
        <v>110059</v>
      </c>
      <c r="BU21" s="6" t="s">
        <v>2398</v>
      </c>
      <c r="BV21" s="8">
        <v>203442</v>
      </c>
      <c r="BW21" s="6" t="s">
        <v>2399</v>
      </c>
      <c r="BX21" s="9">
        <v>0.42699999999999999</v>
      </c>
      <c r="BY21" s="6" t="s">
        <v>1147</v>
      </c>
      <c r="BZ21" s="8">
        <v>89743</v>
      </c>
      <c r="CA21" s="6" t="s">
        <v>1901</v>
      </c>
      <c r="CB21" s="8">
        <v>1304966</v>
      </c>
      <c r="CC21" s="6" t="s">
        <v>2400</v>
      </c>
      <c r="CD21" s="9">
        <v>0.41699999999999998</v>
      </c>
      <c r="CE21" s="6" t="s">
        <v>1131</v>
      </c>
      <c r="CF21" s="8">
        <v>102968</v>
      </c>
      <c r="CG21" s="6" t="s">
        <v>2401</v>
      </c>
      <c r="CH21" s="8">
        <v>723930</v>
      </c>
      <c r="CI21" s="6" t="s">
        <v>2402</v>
      </c>
      <c r="CJ21" s="9">
        <v>0.42399999999999999</v>
      </c>
      <c r="CK21" s="6" t="s">
        <v>1131</v>
      </c>
      <c r="CL21" s="8">
        <v>86484</v>
      </c>
      <c r="CM21" s="6" t="s">
        <v>2403</v>
      </c>
      <c r="CN21" s="8">
        <v>348356</v>
      </c>
      <c r="CO21" s="6" t="s">
        <v>2404</v>
      </c>
      <c r="CP21" s="9">
        <v>0.432</v>
      </c>
      <c r="CQ21" s="6" t="s">
        <v>1155</v>
      </c>
      <c r="CR21" s="8">
        <v>95239</v>
      </c>
      <c r="CS21" s="6" t="s">
        <v>2203</v>
      </c>
      <c r="CT21" s="8">
        <v>323418</v>
      </c>
      <c r="CU21" s="6" t="s">
        <v>2405</v>
      </c>
      <c r="CV21" s="9">
        <v>0.437</v>
      </c>
      <c r="CW21" s="6" t="s">
        <v>1155</v>
      </c>
      <c r="CX21" s="8">
        <v>92172</v>
      </c>
      <c r="CY21" s="6" t="s">
        <v>2406</v>
      </c>
      <c r="CZ21" s="8">
        <v>469714</v>
      </c>
      <c r="DA21" s="6" t="s">
        <v>2407</v>
      </c>
      <c r="DB21" s="9">
        <v>0.40899999999999997</v>
      </c>
      <c r="DC21" s="6" t="s">
        <v>1155</v>
      </c>
      <c r="DD21" s="8">
        <v>78758</v>
      </c>
      <c r="DE21" s="6" t="s">
        <v>2408</v>
      </c>
      <c r="DF21" s="8">
        <v>476364</v>
      </c>
      <c r="DG21" s="6" t="s">
        <v>2409</v>
      </c>
      <c r="DH21" s="9">
        <v>0.42299999999999999</v>
      </c>
      <c r="DI21" s="6" t="s">
        <v>1155</v>
      </c>
      <c r="DJ21" s="8">
        <v>74606</v>
      </c>
      <c r="DK21" s="6" t="s">
        <v>2410</v>
      </c>
      <c r="DL21" s="8">
        <v>129116</v>
      </c>
      <c r="DM21" s="6" t="s">
        <v>2370</v>
      </c>
      <c r="DN21" s="9">
        <v>0.36099999999999999</v>
      </c>
      <c r="DO21" s="6" t="s">
        <v>1147</v>
      </c>
      <c r="DP21" s="8">
        <v>93923</v>
      </c>
      <c r="DQ21" s="6" t="s">
        <v>2411</v>
      </c>
      <c r="DR21" s="8">
        <v>643591</v>
      </c>
      <c r="DS21" s="6" t="s">
        <v>2412</v>
      </c>
      <c r="DT21" s="9">
        <v>0.42099999999999999</v>
      </c>
      <c r="DU21" s="6" t="s">
        <v>1155</v>
      </c>
      <c r="DV21" s="8">
        <v>122528</v>
      </c>
      <c r="DW21" s="6" t="s">
        <v>2216</v>
      </c>
      <c r="DX21" s="8">
        <v>707619</v>
      </c>
      <c r="DY21" s="6" t="s">
        <v>2413</v>
      </c>
      <c r="DZ21" s="9">
        <v>0.40899999999999997</v>
      </c>
      <c r="EA21" s="6" t="s">
        <v>1131</v>
      </c>
      <c r="EB21" s="8">
        <v>131672</v>
      </c>
      <c r="EC21" s="6" t="s">
        <v>2414</v>
      </c>
      <c r="ED21" s="8">
        <v>1000923</v>
      </c>
      <c r="EE21" s="6" t="s">
        <v>2415</v>
      </c>
      <c r="EF21" s="9">
        <v>0.39500000000000002</v>
      </c>
      <c r="EG21" s="6" t="s">
        <v>1131</v>
      </c>
      <c r="EH21" s="8">
        <v>89830</v>
      </c>
      <c r="EI21" s="6" t="s">
        <v>1047</v>
      </c>
      <c r="EJ21" s="8">
        <v>620855</v>
      </c>
      <c r="EK21" s="6" t="s">
        <v>2416</v>
      </c>
      <c r="EL21" s="9">
        <v>0.434</v>
      </c>
      <c r="EM21" s="6" t="s">
        <v>1131</v>
      </c>
      <c r="EN21" s="8">
        <v>116503</v>
      </c>
      <c r="EO21" s="6" t="s">
        <v>2417</v>
      </c>
      <c r="EP21" s="8">
        <v>299236</v>
      </c>
      <c r="EQ21" s="6" t="s">
        <v>2418</v>
      </c>
      <c r="ER21" s="9">
        <v>0.40400000000000003</v>
      </c>
      <c r="ES21" s="6" t="s">
        <v>1134</v>
      </c>
      <c r="ET21" s="8">
        <v>66294</v>
      </c>
      <c r="EU21" s="6" t="s">
        <v>2419</v>
      </c>
      <c r="EV21" s="8">
        <v>639804</v>
      </c>
      <c r="EW21" s="6" t="s">
        <v>2420</v>
      </c>
      <c r="EX21" s="9">
        <v>0.41199999999999998</v>
      </c>
      <c r="EY21" s="6" t="s">
        <v>1155</v>
      </c>
      <c r="EZ21" s="8">
        <v>88619</v>
      </c>
      <c r="FA21" s="6" t="s">
        <v>1418</v>
      </c>
      <c r="FB21" s="8">
        <v>105835</v>
      </c>
      <c r="FC21" s="6" t="s">
        <v>2421</v>
      </c>
      <c r="FD21" s="9">
        <v>0.38500000000000001</v>
      </c>
      <c r="FE21" s="6" t="s">
        <v>1134</v>
      </c>
      <c r="FF21" s="8">
        <v>89354</v>
      </c>
      <c r="FG21" s="6" t="s">
        <v>1769</v>
      </c>
      <c r="FH21" s="8">
        <v>223146</v>
      </c>
      <c r="FI21" s="6" t="s">
        <v>2422</v>
      </c>
      <c r="FJ21" s="9">
        <v>0.45</v>
      </c>
      <c r="FK21" s="6" t="s">
        <v>1147</v>
      </c>
      <c r="FL21" s="8">
        <v>97581</v>
      </c>
      <c r="FM21" s="6" t="s">
        <v>2423</v>
      </c>
      <c r="FN21" s="8">
        <v>310578</v>
      </c>
      <c r="FO21" s="6" t="s">
        <v>2424</v>
      </c>
      <c r="FP21" s="9">
        <v>0.41099999999999998</v>
      </c>
      <c r="FQ21" s="6" t="s">
        <v>1147</v>
      </c>
      <c r="FR21" s="8">
        <v>82444</v>
      </c>
      <c r="FS21" s="6" t="s">
        <v>2425</v>
      </c>
      <c r="FT21" s="8">
        <v>131635</v>
      </c>
      <c r="FU21" s="6" t="s">
        <v>2426</v>
      </c>
      <c r="FV21" s="9">
        <v>0.36799999999999999</v>
      </c>
      <c r="FW21" s="6" t="s">
        <v>1134</v>
      </c>
      <c r="FX21" s="8">
        <v>125496</v>
      </c>
      <c r="FY21" s="6" t="s">
        <v>2427</v>
      </c>
      <c r="FZ21" s="8">
        <v>995572</v>
      </c>
      <c r="GA21" s="6" t="s">
        <v>2428</v>
      </c>
      <c r="GB21" s="9">
        <v>0.42199999999999999</v>
      </c>
      <c r="GC21" s="6" t="s">
        <v>1131</v>
      </c>
      <c r="GD21" s="8">
        <v>126827</v>
      </c>
      <c r="GE21" s="6" t="s">
        <v>1795</v>
      </c>
      <c r="GF21" s="8">
        <v>199170</v>
      </c>
      <c r="GG21" s="6" t="s">
        <v>2429</v>
      </c>
      <c r="GH21" s="9">
        <v>0.39300000000000002</v>
      </c>
      <c r="GI21" s="6" t="s">
        <v>1134</v>
      </c>
      <c r="GJ21" s="8">
        <v>66754</v>
      </c>
      <c r="GK21" s="6" t="s">
        <v>2430</v>
      </c>
      <c r="GL21" s="8">
        <v>1888354</v>
      </c>
      <c r="GM21" s="6" t="s">
        <v>2431</v>
      </c>
      <c r="GN21" s="9">
        <v>0.39800000000000002</v>
      </c>
      <c r="GO21" s="6" t="s">
        <v>1131</v>
      </c>
      <c r="GP21" s="8">
        <v>101880</v>
      </c>
      <c r="GQ21" s="6" t="s">
        <v>2432</v>
      </c>
      <c r="GR21" s="8">
        <v>1097716</v>
      </c>
      <c r="GS21" s="6" t="s">
        <v>1666</v>
      </c>
      <c r="GT21" s="9">
        <v>0.40699999999999997</v>
      </c>
      <c r="GU21" s="6" t="s">
        <v>1131</v>
      </c>
      <c r="GV21" s="8">
        <v>85241</v>
      </c>
      <c r="GW21" s="6" t="s">
        <v>1290</v>
      </c>
      <c r="GX21" s="8">
        <v>83950</v>
      </c>
      <c r="GY21" s="6" t="s">
        <v>2433</v>
      </c>
      <c r="GZ21" s="9">
        <v>0.44600000000000001</v>
      </c>
      <c r="HA21" s="6" t="s">
        <v>2434</v>
      </c>
      <c r="HB21" s="8">
        <v>105624</v>
      </c>
      <c r="HC21" s="6" t="s">
        <v>2435</v>
      </c>
      <c r="HD21" s="8">
        <v>1227683</v>
      </c>
      <c r="HE21" s="6" t="s">
        <v>2436</v>
      </c>
      <c r="HF21" s="9">
        <v>0.41299999999999998</v>
      </c>
      <c r="HG21" s="6" t="s">
        <v>1131</v>
      </c>
      <c r="HH21" s="8">
        <v>89383</v>
      </c>
      <c r="HI21" s="6" t="s">
        <v>2437</v>
      </c>
      <c r="HJ21" s="8">
        <v>431184</v>
      </c>
      <c r="HK21" s="6" t="s">
        <v>2438</v>
      </c>
      <c r="HL21" s="9">
        <v>0.433</v>
      </c>
      <c r="HM21" s="6" t="s">
        <v>1155</v>
      </c>
      <c r="HN21" s="8">
        <v>74997</v>
      </c>
      <c r="HO21" s="6" t="s">
        <v>2439</v>
      </c>
      <c r="HP21" s="8">
        <v>425206</v>
      </c>
      <c r="HQ21" s="6" t="s">
        <v>2440</v>
      </c>
      <c r="HR21" s="9">
        <v>0.40300000000000002</v>
      </c>
      <c r="HS21" s="6" t="s">
        <v>1155</v>
      </c>
      <c r="HT21" s="8">
        <v>96817</v>
      </c>
      <c r="HU21" s="6" t="s">
        <v>1357</v>
      </c>
      <c r="HV21" s="8">
        <v>1285379</v>
      </c>
      <c r="HW21" s="6" t="s">
        <v>2441</v>
      </c>
      <c r="HX21" s="9">
        <v>0.39100000000000001</v>
      </c>
      <c r="HY21" s="6" t="s">
        <v>1131</v>
      </c>
      <c r="HZ21" s="8">
        <v>98769</v>
      </c>
      <c r="IA21" s="6" t="s">
        <v>2442</v>
      </c>
      <c r="IB21" s="8">
        <v>106360</v>
      </c>
      <c r="IC21" s="6" t="s">
        <v>2002</v>
      </c>
      <c r="ID21" s="9">
        <v>0.39500000000000002</v>
      </c>
      <c r="IE21" s="6" t="s">
        <v>2389</v>
      </c>
      <c r="IF21" s="8">
        <v>103334</v>
      </c>
      <c r="IG21" s="6" t="s">
        <v>2443</v>
      </c>
      <c r="IH21" s="8">
        <v>514163</v>
      </c>
      <c r="II21" s="6" t="s">
        <v>2444</v>
      </c>
      <c r="IJ21" s="9">
        <v>0.38200000000000001</v>
      </c>
      <c r="IK21" s="6" t="s">
        <v>1155</v>
      </c>
      <c r="IL21" s="8">
        <v>80880</v>
      </c>
      <c r="IM21" s="6" t="s">
        <v>2445</v>
      </c>
      <c r="IN21" s="8">
        <v>95300</v>
      </c>
      <c r="IO21" s="6" t="s">
        <v>1040</v>
      </c>
      <c r="IP21" s="9">
        <v>0.432</v>
      </c>
      <c r="IQ21" s="6" t="s">
        <v>2389</v>
      </c>
      <c r="IR21" s="8">
        <v>93478</v>
      </c>
      <c r="IS21" s="6" t="s">
        <v>1394</v>
      </c>
      <c r="IT21" s="8">
        <v>713732</v>
      </c>
      <c r="IU21" s="6" t="s">
        <v>2446</v>
      </c>
      <c r="IV21" s="9">
        <v>0.4</v>
      </c>
      <c r="IW21" s="6" t="s">
        <v>1155</v>
      </c>
      <c r="IX21" s="8">
        <v>81317</v>
      </c>
      <c r="IY21" s="6" t="s">
        <v>2447</v>
      </c>
      <c r="IZ21" s="8">
        <v>3349489</v>
      </c>
      <c r="JA21" s="6" t="s">
        <v>2448</v>
      </c>
      <c r="JB21" s="9">
        <v>0.45800000000000002</v>
      </c>
      <c r="JC21" s="6" t="s">
        <v>1131</v>
      </c>
      <c r="JD21" s="8">
        <v>87638</v>
      </c>
      <c r="JE21" s="6" t="s">
        <v>2050</v>
      </c>
      <c r="JF21" s="8">
        <v>385456</v>
      </c>
      <c r="JG21" s="6" t="s">
        <v>2449</v>
      </c>
      <c r="JH21" s="9">
        <v>0.48099999999999998</v>
      </c>
      <c r="JI21" s="6" t="s">
        <v>1155</v>
      </c>
      <c r="JJ21" s="8">
        <v>106419</v>
      </c>
      <c r="JK21" s="6" t="s">
        <v>1284</v>
      </c>
      <c r="JL21" s="8">
        <v>58908</v>
      </c>
      <c r="JM21" s="6" t="s">
        <v>2450</v>
      </c>
      <c r="JN21" s="9">
        <v>0.36899999999999999</v>
      </c>
      <c r="JO21" s="6" t="s">
        <v>2434</v>
      </c>
      <c r="JP21" s="8">
        <v>103786</v>
      </c>
      <c r="JQ21" s="6" t="s">
        <v>2451</v>
      </c>
      <c r="JR21" s="8">
        <v>912850</v>
      </c>
      <c r="JS21" s="6" t="s">
        <v>2452</v>
      </c>
      <c r="JT21" s="9">
        <v>0.42099999999999999</v>
      </c>
      <c r="JU21" s="6" t="s">
        <v>1131</v>
      </c>
      <c r="JV21" s="8">
        <v>113159</v>
      </c>
      <c r="JW21" s="6" t="s">
        <v>2453</v>
      </c>
      <c r="JX21" s="8">
        <v>818458</v>
      </c>
      <c r="JY21" s="6" t="s">
        <v>2454</v>
      </c>
      <c r="JZ21" s="9">
        <v>0.42399999999999999</v>
      </c>
      <c r="KA21" s="6" t="s">
        <v>1155</v>
      </c>
      <c r="KB21" s="8">
        <v>113212</v>
      </c>
      <c r="KC21" s="6" t="s">
        <v>2455</v>
      </c>
      <c r="KD21" s="8">
        <v>163215</v>
      </c>
      <c r="KE21" s="6" t="s">
        <v>2456</v>
      </c>
      <c r="KF21" s="9">
        <v>0.36099999999999999</v>
      </c>
      <c r="KG21" s="6" t="s">
        <v>1134</v>
      </c>
      <c r="KH21" s="8">
        <v>73897</v>
      </c>
      <c r="KI21" s="6" t="s">
        <v>2457</v>
      </c>
      <c r="KJ21" s="8">
        <v>603131</v>
      </c>
      <c r="KK21" s="6" t="s">
        <v>2458</v>
      </c>
      <c r="KL21" s="9">
        <v>0.40400000000000003</v>
      </c>
      <c r="KM21" s="6" t="s">
        <v>1131</v>
      </c>
      <c r="KN21" s="8">
        <v>99190</v>
      </c>
      <c r="KO21" s="6" t="s">
        <v>1083</v>
      </c>
      <c r="KP21" s="8">
        <v>62811</v>
      </c>
      <c r="KQ21" s="6" t="s">
        <v>2459</v>
      </c>
      <c r="KR21" s="9">
        <v>0.42199999999999999</v>
      </c>
      <c r="KS21" s="6" t="s">
        <v>2434</v>
      </c>
      <c r="KT21" s="8">
        <v>96350</v>
      </c>
      <c r="KU21" s="6" t="s">
        <v>2460</v>
      </c>
      <c r="KV21" s="8">
        <v>260866</v>
      </c>
      <c r="KW21" s="6" t="s">
        <v>2461</v>
      </c>
      <c r="KX21" s="9">
        <v>0.32700000000000001</v>
      </c>
      <c r="KY21" s="6" t="s">
        <v>1147</v>
      </c>
      <c r="KZ21" s="8">
        <v>25126</v>
      </c>
      <c r="LA21" s="6" t="s">
        <v>2462</v>
      </c>
    </row>
    <row r="22" spans="1:313" ht="15.75" customHeight="1" x14ac:dyDescent="0.25">
      <c r="A22" s="6" t="s">
        <v>2463</v>
      </c>
      <c r="B22" s="8">
        <v>781116</v>
      </c>
      <c r="C22" s="6" t="s">
        <v>2464</v>
      </c>
      <c r="D22" s="9">
        <v>0.61299999999999999</v>
      </c>
      <c r="E22" s="6" t="s">
        <v>1155</v>
      </c>
      <c r="F22" s="8">
        <v>81769</v>
      </c>
      <c r="G22" s="6" t="s">
        <v>2465</v>
      </c>
      <c r="H22" s="8">
        <v>95218</v>
      </c>
      <c r="I22" s="6" t="s">
        <v>1184</v>
      </c>
      <c r="J22" s="9">
        <v>0.55500000000000005</v>
      </c>
      <c r="K22" s="6" t="s">
        <v>2377</v>
      </c>
      <c r="L22" s="8">
        <v>110651</v>
      </c>
      <c r="M22" s="6" t="s">
        <v>2103</v>
      </c>
      <c r="N22" s="8">
        <v>1085989</v>
      </c>
      <c r="O22" s="6" t="s">
        <v>2466</v>
      </c>
      <c r="P22" s="9">
        <v>0.60099999999999998</v>
      </c>
      <c r="Q22" s="6" t="s">
        <v>1131</v>
      </c>
      <c r="R22" s="8">
        <v>93817</v>
      </c>
      <c r="S22" s="6" t="s">
        <v>2298</v>
      </c>
      <c r="T22" s="8">
        <v>450750</v>
      </c>
      <c r="U22" s="6" t="s">
        <v>2467</v>
      </c>
      <c r="V22" s="9">
        <v>0.58399999999999996</v>
      </c>
      <c r="W22" s="6" t="s">
        <v>1147</v>
      </c>
      <c r="X22" s="8">
        <v>76069</v>
      </c>
      <c r="Y22" s="6" t="s">
        <v>2468</v>
      </c>
      <c r="Z22" s="8">
        <v>5286060</v>
      </c>
      <c r="AA22" s="6" t="s">
        <v>2469</v>
      </c>
      <c r="AB22" s="9">
        <v>0.57799999999999996</v>
      </c>
      <c r="AC22" s="6" t="s">
        <v>1140</v>
      </c>
      <c r="AD22" s="8">
        <v>112812</v>
      </c>
      <c r="AE22" s="6" t="s">
        <v>1694</v>
      </c>
      <c r="AF22" s="8">
        <v>832331</v>
      </c>
      <c r="AG22" s="6" t="s">
        <v>2470</v>
      </c>
      <c r="AH22" s="9">
        <v>0.57499999999999996</v>
      </c>
      <c r="AI22" s="6" t="s">
        <v>1155</v>
      </c>
      <c r="AJ22" s="8">
        <v>114951</v>
      </c>
      <c r="AK22" s="6" t="s">
        <v>2112</v>
      </c>
      <c r="AL22" s="8">
        <v>544620</v>
      </c>
      <c r="AM22" s="6" t="s">
        <v>2471</v>
      </c>
      <c r="AN22" s="9">
        <v>0.59399999999999997</v>
      </c>
      <c r="AO22" s="6" t="s">
        <v>1147</v>
      </c>
      <c r="AP22" s="8">
        <v>120527</v>
      </c>
      <c r="AQ22" s="6" t="s">
        <v>2472</v>
      </c>
      <c r="AR22" s="8">
        <v>162594</v>
      </c>
      <c r="AS22" s="6" t="s">
        <v>2473</v>
      </c>
      <c r="AT22" s="9">
        <v>0.63100000000000001</v>
      </c>
      <c r="AU22" s="6" t="s">
        <v>2389</v>
      </c>
      <c r="AV22" s="8">
        <v>105585</v>
      </c>
      <c r="AW22" s="6" t="s">
        <v>2474</v>
      </c>
      <c r="AX22" s="8">
        <v>76986</v>
      </c>
      <c r="AY22" s="6" t="s">
        <v>2475</v>
      </c>
      <c r="AZ22" s="9">
        <v>0.57899999999999996</v>
      </c>
      <c r="BA22" s="6" t="s">
        <v>2392</v>
      </c>
      <c r="BB22" s="8">
        <v>154806</v>
      </c>
      <c r="BC22" s="6" t="s">
        <v>2476</v>
      </c>
      <c r="BD22" s="8">
        <v>3531832</v>
      </c>
      <c r="BE22" s="6" t="s">
        <v>2477</v>
      </c>
      <c r="BF22" s="9">
        <v>0.63900000000000001</v>
      </c>
      <c r="BG22" s="6" t="s">
        <v>1131</v>
      </c>
      <c r="BH22" s="8">
        <v>88477</v>
      </c>
      <c r="BI22" s="6" t="s">
        <v>2225</v>
      </c>
      <c r="BJ22" s="8">
        <v>1536053</v>
      </c>
      <c r="BK22" s="6" t="s">
        <v>2478</v>
      </c>
      <c r="BL22" s="9">
        <v>0.57699999999999996</v>
      </c>
      <c r="BM22" s="6" t="s">
        <v>1155</v>
      </c>
      <c r="BN22" s="8">
        <v>92942</v>
      </c>
      <c r="BO22" s="6" t="s">
        <v>1946</v>
      </c>
      <c r="BP22" s="8">
        <v>213766</v>
      </c>
      <c r="BQ22" s="6" t="s">
        <v>2479</v>
      </c>
      <c r="BR22" s="9">
        <v>0.63900000000000001</v>
      </c>
      <c r="BS22" s="6" t="s">
        <v>2389</v>
      </c>
      <c r="BT22" s="8">
        <v>118688</v>
      </c>
      <c r="BU22" s="6" t="s">
        <v>2480</v>
      </c>
      <c r="BV22" s="8">
        <v>272739</v>
      </c>
      <c r="BW22" s="6" t="s">
        <v>2481</v>
      </c>
      <c r="BX22" s="9">
        <v>0.57299999999999995</v>
      </c>
      <c r="BY22" s="6" t="s">
        <v>1147</v>
      </c>
      <c r="BZ22" s="8">
        <v>88749</v>
      </c>
      <c r="CA22" s="6" t="s">
        <v>2482</v>
      </c>
      <c r="CB22" s="8">
        <v>1827286</v>
      </c>
      <c r="CC22" s="6" t="s">
        <v>2483</v>
      </c>
      <c r="CD22" s="9">
        <v>0.58299999999999996</v>
      </c>
      <c r="CE22" s="6" t="s">
        <v>1131</v>
      </c>
      <c r="CF22" s="8">
        <v>103831</v>
      </c>
      <c r="CG22" s="6" t="s">
        <v>1928</v>
      </c>
      <c r="CH22" s="8">
        <v>983537</v>
      </c>
      <c r="CI22" s="6" t="s">
        <v>2484</v>
      </c>
      <c r="CJ22" s="9">
        <v>0.57599999999999996</v>
      </c>
      <c r="CK22" s="6" t="s">
        <v>1131</v>
      </c>
      <c r="CL22" s="8">
        <v>89607</v>
      </c>
      <c r="CM22" s="6" t="s">
        <v>2485</v>
      </c>
      <c r="CN22" s="8">
        <v>458372</v>
      </c>
      <c r="CO22" s="6" t="s">
        <v>2486</v>
      </c>
      <c r="CP22" s="9">
        <v>0.56799999999999995</v>
      </c>
      <c r="CQ22" s="6" t="s">
        <v>1155</v>
      </c>
      <c r="CR22" s="8">
        <v>94006</v>
      </c>
      <c r="CS22" s="6" t="s">
        <v>1138</v>
      </c>
      <c r="CT22" s="8">
        <v>416197</v>
      </c>
      <c r="CU22" s="6" t="s">
        <v>2487</v>
      </c>
      <c r="CV22" s="9">
        <v>0.56299999999999994</v>
      </c>
      <c r="CW22" s="6" t="s">
        <v>1155</v>
      </c>
      <c r="CX22" s="8">
        <v>94342</v>
      </c>
      <c r="CY22" s="6" t="s">
        <v>2488</v>
      </c>
      <c r="CZ22" s="8">
        <v>680115</v>
      </c>
      <c r="DA22" s="6" t="s">
        <v>2489</v>
      </c>
      <c r="DB22" s="9">
        <v>0.59099999999999997</v>
      </c>
      <c r="DC22" s="6" t="s">
        <v>1155</v>
      </c>
      <c r="DD22" s="8">
        <v>79843</v>
      </c>
      <c r="DE22" s="6" t="s">
        <v>1494</v>
      </c>
      <c r="DF22" s="8">
        <v>650930</v>
      </c>
      <c r="DG22" s="6" t="s">
        <v>2210</v>
      </c>
      <c r="DH22" s="9">
        <v>0.57699999999999996</v>
      </c>
      <c r="DI22" s="6" t="s">
        <v>1155</v>
      </c>
      <c r="DJ22" s="8">
        <v>79288</v>
      </c>
      <c r="DK22" s="6" t="s">
        <v>1181</v>
      </c>
      <c r="DL22" s="8">
        <v>228302</v>
      </c>
      <c r="DM22" s="6" t="s">
        <v>2490</v>
      </c>
      <c r="DN22" s="9">
        <v>0.63900000000000001</v>
      </c>
      <c r="DO22" s="6" t="s">
        <v>1147</v>
      </c>
      <c r="DP22" s="8">
        <v>92917</v>
      </c>
      <c r="DQ22" s="6" t="s">
        <v>2491</v>
      </c>
      <c r="DR22" s="8">
        <v>885507</v>
      </c>
      <c r="DS22" s="6" t="s">
        <v>2492</v>
      </c>
      <c r="DT22" s="9">
        <v>0.57899999999999996</v>
      </c>
      <c r="DU22" s="6" t="s">
        <v>1155</v>
      </c>
      <c r="DV22" s="8">
        <v>125595</v>
      </c>
      <c r="DW22" s="6" t="s">
        <v>1191</v>
      </c>
      <c r="DX22" s="8">
        <v>1020515</v>
      </c>
      <c r="DY22" s="6" t="s">
        <v>2493</v>
      </c>
      <c r="DZ22" s="9">
        <v>0.59099999999999997</v>
      </c>
      <c r="EA22" s="6" t="s">
        <v>1131</v>
      </c>
      <c r="EB22" s="8">
        <v>126240</v>
      </c>
      <c r="EC22" s="6" t="s">
        <v>1326</v>
      </c>
      <c r="ED22" s="8">
        <v>1533929</v>
      </c>
      <c r="EE22" s="6" t="s">
        <v>2494</v>
      </c>
      <c r="EF22" s="9">
        <v>0.60499999999999998</v>
      </c>
      <c r="EG22" s="6" t="s">
        <v>1131</v>
      </c>
      <c r="EH22" s="8">
        <v>91538</v>
      </c>
      <c r="EI22" s="6" t="s">
        <v>1212</v>
      </c>
      <c r="EJ22" s="8">
        <v>810672</v>
      </c>
      <c r="EK22" s="6" t="s">
        <v>2495</v>
      </c>
      <c r="EL22" s="9">
        <v>0.56599999999999995</v>
      </c>
      <c r="EM22" s="6" t="s">
        <v>1131</v>
      </c>
      <c r="EN22" s="8">
        <v>108320</v>
      </c>
      <c r="EO22" s="6" t="s">
        <v>1121</v>
      </c>
      <c r="EP22" s="8">
        <v>441064</v>
      </c>
      <c r="EQ22" s="6" t="s">
        <v>2496</v>
      </c>
      <c r="ER22" s="9">
        <v>0.59599999999999997</v>
      </c>
      <c r="ES22" s="6" t="s">
        <v>1134</v>
      </c>
      <c r="ET22" s="8">
        <v>72941</v>
      </c>
      <c r="EU22" s="6" t="s">
        <v>2497</v>
      </c>
      <c r="EV22" s="8">
        <v>912109</v>
      </c>
      <c r="EW22" s="6" t="s">
        <v>2498</v>
      </c>
      <c r="EX22" s="9">
        <v>0.58799999999999997</v>
      </c>
      <c r="EY22" s="6" t="s">
        <v>1155</v>
      </c>
      <c r="EZ22" s="8">
        <v>88851</v>
      </c>
      <c r="FA22" s="6" t="s">
        <v>2228</v>
      </c>
      <c r="FB22" s="8">
        <v>169043</v>
      </c>
      <c r="FC22" s="6" t="s">
        <v>1235</v>
      </c>
      <c r="FD22" s="9">
        <v>0.61499999999999999</v>
      </c>
      <c r="FE22" s="6" t="s">
        <v>1134</v>
      </c>
      <c r="FF22" s="8">
        <v>87504</v>
      </c>
      <c r="FG22" s="6" t="s">
        <v>2243</v>
      </c>
      <c r="FH22" s="8">
        <v>272410</v>
      </c>
      <c r="FI22" s="6" t="s">
        <v>2499</v>
      </c>
      <c r="FJ22" s="9">
        <v>0.55000000000000004</v>
      </c>
      <c r="FK22" s="6" t="s">
        <v>1147</v>
      </c>
      <c r="FL22" s="8">
        <v>96532</v>
      </c>
      <c r="FM22" s="6" t="s">
        <v>2114</v>
      </c>
      <c r="FN22" s="8">
        <v>445792</v>
      </c>
      <c r="FO22" s="6" t="s">
        <v>2500</v>
      </c>
      <c r="FP22" s="9">
        <v>0.58899999999999997</v>
      </c>
      <c r="FQ22" s="6" t="s">
        <v>1147</v>
      </c>
      <c r="FR22" s="8">
        <v>94175</v>
      </c>
      <c r="FS22" s="6" t="s">
        <v>2059</v>
      </c>
      <c r="FT22" s="8">
        <v>225812</v>
      </c>
      <c r="FU22" s="6" t="s">
        <v>2119</v>
      </c>
      <c r="FV22" s="9">
        <v>0.63200000000000001</v>
      </c>
      <c r="FW22" s="6" t="s">
        <v>1134</v>
      </c>
      <c r="FX22" s="8">
        <v>115243</v>
      </c>
      <c r="FY22" s="6" t="s">
        <v>1783</v>
      </c>
      <c r="FZ22" s="8">
        <v>1364416</v>
      </c>
      <c r="GA22" s="6" t="s">
        <v>2501</v>
      </c>
      <c r="GB22" s="9">
        <v>0.57799999999999996</v>
      </c>
      <c r="GC22" s="6" t="s">
        <v>1131</v>
      </c>
      <c r="GD22" s="8">
        <v>122362</v>
      </c>
      <c r="GE22" s="6" t="s">
        <v>1049</v>
      </c>
      <c r="GF22" s="8">
        <v>307334</v>
      </c>
      <c r="GG22" s="6" t="s">
        <v>2502</v>
      </c>
      <c r="GH22" s="9">
        <v>0.60699999999999998</v>
      </c>
      <c r="GI22" s="6" t="s">
        <v>1134</v>
      </c>
      <c r="GJ22" s="8">
        <v>81713</v>
      </c>
      <c r="GK22" s="6" t="s">
        <v>2503</v>
      </c>
      <c r="GL22" s="8">
        <v>2850821</v>
      </c>
      <c r="GM22" s="6" t="s">
        <v>2504</v>
      </c>
      <c r="GN22" s="9">
        <v>0.60199999999999998</v>
      </c>
      <c r="GO22" s="6" t="s">
        <v>1131</v>
      </c>
      <c r="GP22" s="8">
        <v>106734</v>
      </c>
      <c r="GQ22" s="6" t="s">
        <v>1067</v>
      </c>
      <c r="GR22" s="8">
        <v>1601354</v>
      </c>
      <c r="GS22" s="6" t="s">
        <v>2505</v>
      </c>
      <c r="GT22" s="9">
        <v>0.59299999999999997</v>
      </c>
      <c r="GU22" s="6" t="s">
        <v>1131</v>
      </c>
      <c r="GV22" s="8">
        <v>87790</v>
      </c>
      <c r="GW22" s="6" t="s">
        <v>1143</v>
      </c>
      <c r="GX22" s="8">
        <v>104345</v>
      </c>
      <c r="GY22" s="6" t="s">
        <v>2506</v>
      </c>
      <c r="GZ22" s="9">
        <v>0.55400000000000005</v>
      </c>
      <c r="HA22" s="6" t="s">
        <v>2434</v>
      </c>
      <c r="HB22" s="8">
        <v>102260</v>
      </c>
      <c r="HC22" s="6" t="s">
        <v>2507</v>
      </c>
      <c r="HD22" s="8">
        <v>1743602</v>
      </c>
      <c r="HE22" s="6" t="s">
        <v>2508</v>
      </c>
      <c r="HF22" s="9">
        <v>0.58699999999999997</v>
      </c>
      <c r="HG22" s="6" t="s">
        <v>1131</v>
      </c>
      <c r="HH22" s="8">
        <v>90801</v>
      </c>
      <c r="HI22" s="6" t="s">
        <v>1824</v>
      </c>
      <c r="HJ22" s="8">
        <v>565214</v>
      </c>
      <c r="HK22" s="6" t="s">
        <v>2509</v>
      </c>
      <c r="HL22" s="9">
        <v>0.56699999999999995</v>
      </c>
      <c r="HM22" s="6" t="s">
        <v>1155</v>
      </c>
      <c r="HN22" s="8">
        <v>84103</v>
      </c>
      <c r="HO22" s="6" t="s">
        <v>2510</v>
      </c>
      <c r="HP22" s="8">
        <v>628932</v>
      </c>
      <c r="HQ22" s="6" t="s">
        <v>2511</v>
      </c>
      <c r="HR22" s="9">
        <v>0.59699999999999998</v>
      </c>
      <c r="HS22" s="6" t="s">
        <v>1155</v>
      </c>
      <c r="HT22" s="8">
        <v>99971</v>
      </c>
      <c r="HU22" s="6" t="s">
        <v>1428</v>
      </c>
      <c r="HV22" s="8">
        <v>2001242</v>
      </c>
      <c r="HW22" s="6" t="s">
        <v>2512</v>
      </c>
      <c r="HX22" s="9">
        <v>0.60899999999999999</v>
      </c>
      <c r="HY22" s="6" t="s">
        <v>1131</v>
      </c>
      <c r="HZ22" s="8">
        <v>96720</v>
      </c>
      <c r="IA22" s="6" t="s">
        <v>2513</v>
      </c>
      <c r="IB22" s="8">
        <v>163077</v>
      </c>
      <c r="IC22" s="6" t="s">
        <v>2514</v>
      </c>
      <c r="ID22" s="9">
        <v>0.60499999999999998</v>
      </c>
      <c r="IE22" s="6" t="s">
        <v>2389</v>
      </c>
      <c r="IF22" s="8">
        <v>114144</v>
      </c>
      <c r="IG22" s="6" t="s">
        <v>2259</v>
      </c>
      <c r="IH22" s="8">
        <v>831118</v>
      </c>
      <c r="II22" s="6" t="s">
        <v>2515</v>
      </c>
      <c r="IJ22" s="9">
        <v>0.61799999999999999</v>
      </c>
      <c r="IK22" s="6" t="s">
        <v>1155</v>
      </c>
      <c r="IL22" s="8">
        <v>85007</v>
      </c>
      <c r="IM22" s="6" t="s">
        <v>2516</v>
      </c>
      <c r="IN22" s="8">
        <v>125081</v>
      </c>
      <c r="IO22" s="6" t="s">
        <v>2517</v>
      </c>
      <c r="IP22" s="9">
        <v>0.56799999999999995</v>
      </c>
      <c r="IQ22" s="6" t="s">
        <v>2389</v>
      </c>
      <c r="IR22" s="8">
        <v>93652</v>
      </c>
      <c r="IS22" s="6" t="s">
        <v>1392</v>
      </c>
      <c r="IT22" s="8">
        <v>1071259</v>
      </c>
      <c r="IU22" s="6" t="s">
        <v>2518</v>
      </c>
      <c r="IV22" s="9">
        <v>0.6</v>
      </c>
      <c r="IW22" s="6" t="s">
        <v>1155</v>
      </c>
      <c r="IX22" s="8">
        <v>86012</v>
      </c>
      <c r="IY22" s="6" t="s">
        <v>1893</v>
      </c>
      <c r="IZ22" s="8">
        <v>3960859</v>
      </c>
      <c r="JA22" s="6" t="s">
        <v>2519</v>
      </c>
      <c r="JB22" s="9">
        <v>0.54200000000000004</v>
      </c>
      <c r="JC22" s="6" t="s">
        <v>1131</v>
      </c>
      <c r="JD22" s="8">
        <v>94641</v>
      </c>
      <c r="JE22" s="6" t="s">
        <v>1867</v>
      </c>
      <c r="JF22" s="8">
        <v>415804</v>
      </c>
      <c r="JG22" s="6" t="s">
        <v>2520</v>
      </c>
      <c r="JH22" s="9">
        <v>0.51900000000000002</v>
      </c>
      <c r="JI22" s="6" t="s">
        <v>1155</v>
      </c>
      <c r="JJ22" s="8">
        <v>104551</v>
      </c>
      <c r="JK22" s="6" t="s">
        <v>2521</v>
      </c>
      <c r="JL22" s="8">
        <v>100565</v>
      </c>
      <c r="JM22" s="6" t="s">
        <v>1996</v>
      </c>
      <c r="JN22" s="9">
        <v>0.63100000000000001</v>
      </c>
      <c r="JO22" s="6" t="s">
        <v>2434</v>
      </c>
      <c r="JP22" s="8">
        <v>101372</v>
      </c>
      <c r="JQ22" s="6" t="s">
        <v>2522</v>
      </c>
      <c r="JR22" s="8">
        <v>1253300</v>
      </c>
      <c r="JS22" s="6" t="s">
        <v>2523</v>
      </c>
      <c r="JT22" s="9">
        <v>0.57899999999999996</v>
      </c>
      <c r="JU22" s="6" t="s">
        <v>1131</v>
      </c>
      <c r="JV22" s="8">
        <v>111509</v>
      </c>
      <c r="JW22" s="6" t="s">
        <v>2229</v>
      </c>
      <c r="JX22" s="8">
        <v>1109712</v>
      </c>
      <c r="JY22" s="6" t="s">
        <v>2524</v>
      </c>
      <c r="JZ22" s="9">
        <v>0.57599999999999996</v>
      </c>
      <c r="KA22" s="6" t="s">
        <v>1155</v>
      </c>
      <c r="KB22" s="8">
        <v>114560</v>
      </c>
      <c r="KC22" s="6" t="s">
        <v>1169</v>
      </c>
      <c r="KD22" s="8">
        <v>289147</v>
      </c>
      <c r="KE22" s="6" t="s">
        <v>2525</v>
      </c>
      <c r="KF22" s="9">
        <v>0.63900000000000001</v>
      </c>
      <c r="KG22" s="6" t="s">
        <v>1134</v>
      </c>
      <c r="KH22" s="8">
        <v>75454</v>
      </c>
      <c r="KI22" s="6" t="s">
        <v>2526</v>
      </c>
      <c r="KJ22" s="8">
        <v>889270</v>
      </c>
      <c r="KK22" s="6" t="s">
        <v>2527</v>
      </c>
      <c r="KL22" s="9">
        <v>0.59599999999999997</v>
      </c>
      <c r="KM22" s="6" t="s">
        <v>1131</v>
      </c>
      <c r="KN22" s="8">
        <v>96274</v>
      </c>
      <c r="KO22" s="6" t="s">
        <v>2528</v>
      </c>
      <c r="KP22" s="8">
        <v>86177</v>
      </c>
      <c r="KQ22" s="6" t="s">
        <v>2529</v>
      </c>
      <c r="KR22" s="9">
        <v>0.57799999999999996</v>
      </c>
      <c r="KS22" s="6" t="s">
        <v>2434</v>
      </c>
      <c r="KT22" s="8">
        <v>94499</v>
      </c>
      <c r="KU22" s="6" t="s">
        <v>2053</v>
      </c>
      <c r="KV22" s="8">
        <v>536108</v>
      </c>
      <c r="KW22" s="6" t="s">
        <v>2530</v>
      </c>
      <c r="KX22" s="9">
        <v>0.67300000000000004</v>
      </c>
      <c r="KY22" s="6" t="s">
        <v>1147</v>
      </c>
      <c r="KZ22" s="8">
        <v>33406</v>
      </c>
      <c r="LA22" s="6" t="s">
        <v>2531</v>
      </c>
    </row>
    <row r="23" spans="1:313" ht="12.5" x14ac:dyDescent="0.25">
      <c r="A23" s="6" t="s">
        <v>2532</v>
      </c>
      <c r="B23" s="8">
        <v>914778</v>
      </c>
      <c r="C23" s="6" t="s">
        <v>2533</v>
      </c>
      <c r="D23" s="9">
        <v>0.71799999999999997</v>
      </c>
      <c r="E23" s="6" t="s">
        <v>1147</v>
      </c>
      <c r="F23" s="8">
        <v>98632</v>
      </c>
      <c r="G23" s="6" t="s">
        <v>2050</v>
      </c>
      <c r="H23" s="8">
        <v>129594</v>
      </c>
      <c r="I23" s="6" t="s">
        <v>2107</v>
      </c>
      <c r="J23" s="9">
        <v>0.755</v>
      </c>
      <c r="K23" s="6" t="s">
        <v>2377</v>
      </c>
      <c r="L23" s="8">
        <v>123966</v>
      </c>
      <c r="M23" s="6" t="s">
        <v>1382</v>
      </c>
      <c r="N23" s="8">
        <v>1313901</v>
      </c>
      <c r="O23" s="6" t="s">
        <v>2534</v>
      </c>
      <c r="P23" s="9">
        <v>0.72799999999999998</v>
      </c>
      <c r="Q23" s="6" t="s">
        <v>1155</v>
      </c>
      <c r="R23" s="8">
        <v>107934</v>
      </c>
      <c r="S23" s="6" t="s">
        <v>2535</v>
      </c>
      <c r="T23" s="8">
        <v>562295</v>
      </c>
      <c r="U23" s="6" t="s">
        <v>2536</v>
      </c>
      <c r="V23" s="9">
        <v>0.72799999999999998</v>
      </c>
      <c r="W23" s="6" t="s">
        <v>1147</v>
      </c>
      <c r="X23" s="8">
        <v>89529</v>
      </c>
      <c r="Y23" s="6" t="s">
        <v>1047</v>
      </c>
      <c r="Z23" s="8">
        <v>6555957</v>
      </c>
      <c r="AA23" s="6" t="s">
        <v>2537</v>
      </c>
      <c r="AB23" s="9">
        <v>0.71699999999999997</v>
      </c>
      <c r="AC23" s="6" t="s">
        <v>1131</v>
      </c>
      <c r="AD23" s="8">
        <v>132245</v>
      </c>
      <c r="AE23" s="6" t="s">
        <v>2274</v>
      </c>
      <c r="AF23" s="8">
        <v>1131999</v>
      </c>
      <c r="AG23" s="6" t="s">
        <v>2538</v>
      </c>
      <c r="AH23" s="9">
        <v>0.78300000000000003</v>
      </c>
      <c r="AI23" s="6" t="s">
        <v>1147</v>
      </c>
      <c r="AJ23" s="8">
        <v>130948</v>
      </c>
      <c r="AK23" s="6" t="s">
        <v>2027</v>
      </c>
      <c r="AL23" s="8">
        <v>669453</v>
      </c>
      <c r="AM23" s="6" t="s">
        <v>2539</v>
      </c>
      <c r="AN23" s="9">
        <v>0.73</v>
      </c>
      <c r="AO23" s="6" t="s">
        <v>1147</v>
      </c>
      <c r="AP23" s="8">
        <v>144280</v>
      </c>
      <c r="AQ23" s="6" t="s">
        <v>2380</v>
      </c>
      <c r="AR23" s="8">
        <v>187306</v>
      </c>
      <c r="AS23" s="6" t="s">
        <v>2540</v>
      </c>
      <c r="AT23" s="9">
        <v>0.72699999999999998</v>
      </c>
      <c r="AU23" s="6" t="s">
        <v>2377</v>
      </c>
      <c r="AV23" s="8">
        <v>118662</v>
      </c>
      <c r="AW23" s="6" t="s">
        <v>2541</v>
      </c>
      <c r="AX23" s="8">
        <v>80683</v>
      </c>
      <c r="AY23" s="6" t="s">
        <v>2542</v>
      </c>
      <c r="AZ23" s="9">
        <v>0.60699999999999998</v>
      </c>
      <c r="BA23" s="6" t="s">
        <v>2392</v>
      </c>
      <c r="BB23" s="8">
        <v>231824</v>
      </c>
      <c r="BC23" s="6" t="s">
        <v>2543</v>
      </c>
      <c r="BD23" s="8">
        <v>3992583</v>
      </c>
      <c r="BE23" s="6" t="s">
        <v>2544</v>
      </c>
      <c r="BF23" s="9">
        <v>0.72299999999999998</v>
      </c>
      <c r="BG23" s="6" t="s">
        <v>1131</v>
      </c>
      <c r="BH23" s="8">
        <v>101975</v>
      </c>
      <c r="BI23" s="6" t="s">
        <v>2545</v>
      </c>
      <c r="BJ23" s="8">
        <v>1867456</v>
      </c>
      <c r="BK23" s="6" t="s">
        <v>2546</v>
      </c>
      <c r="BL23" s="9">
        <v>0.70199999999999996</v>
      </c>
      <c r="BM23" s="6" t="s">
        <v>1155</v>
      </c>
      <c r="BN23" s="8">
        <v>111373</v>
      </c>
      <c r="BO23" s="6" t="s">
        <v>1297</v>
      </c>
      <c r="BP23" s="8">
        <v>245028</v>
      </c>
      <c r="BQ23" s="6" t="s">
        <v>2390</v>
      </c>
      <c r="BR23" s="9">
        <v>0.73299999999999998</v>
      </c>
      <c r="BS23" s="6" t="s">
        <v>2389</v>
      </c>
      <c r="BT23" s="8">
        <v>129923</v>
      </c>
      <c r="BU23" s="6" t="s">
        <v>2547</v>
      </c>
      <c r="BV23" s="8">
        <v>382744</v>
      </c>
      <c r="BW23" s="6" t="s">
        <v>2548</v>
      </c>
      <c r="BX23" s="9">
        <v>0.80400000000000005</v>
      </c>
      <c r="BY23" s="6" t="s">
        <v>1134</v>
      </c>
      <c r="BZ23" s="8">
        <v>98274</v>
      </c>
      <c r="CA23" s="6" t="s">
        <v>1513</v>
      </c>
      <c r="CB23" s="8">
        <v>2288626</v>
      </c>
      <c r="CC23" s="6" t="s">
        <v>2549</v>
      </c>
      <c r="CD23" s="9">
        <v>0.73099999999999998</v>
      </c>
      <c r="CE23" s="6" t="s">
        <v>1155</v>
      </c>
      <c r="CF23" s="8">
        <v>123722</v>
      </c>
      <c r="CG23" s="6" t="s">
        <v>1337</v>
      </c>
      <c r="CH23" s="8">
        <v>1271760</v>
      </c>
      <c r="CI23" s="6" t="s">
        <v>2550</v>
      </c>
      <c r="CJ23" s="9">
        <v>0.745</v>
      </c>
      <c r="CK23" s="6" t="s">
        <v>1155</v>
      </c>
      <c r="CL23" s="8">
        <v>103401</v>
      </c>
      <c r="CM23" s="6" t="s">
        <v>2551</v>
      </c>
      <c r="CN23" s="8">
        <v>634030</v>
      </c>
      <c r="CO23" s="6" t="s">
        <v>2552</v>
      </c>
      <c r="CP23" s="9">
        <v>0.78600000000000003</v>
      </c>
      <c r="CQ23" s="6" t="s">
        <v>1155</v>
      </c>
      <c r="CR23" s="8">
        <v>108018</v>
      </c>
      <c r="CS23" s="6" t="s">
        <v>2553</v>
      </c>
      <c r="CT23" s="8">
        <v>573624</v>
      </c>
      <c r="CU23" s="6" t="s">
        <v>2554</v>
      </c>
      <c r="CV23" s="9">
        <v>0.77600000000000002</v>
      </c>
      <c r="CW23" s="6" t="s">
        <v>1147</v>
      </c>
      <c r="CX23" s="8">
        <v>107312</v>
      </c>
      <c r="CY23" s="6" t="s">
        <v>2555</v>
      </c>
      <c r="CZ23" s="8">
        <v>841306</v>
      </c>
      <c r="DA23" s="6" t="s">
        <v>2556</v>
      </c>
      <c r="DB23" s="9">
        <v>0.73199999999999998</v>
      </c>
      <c r="DC23" s="6" t="s">
        <v>1147</v>
      </c>
      <c r="DD23" s="8">
        <v>95407</v>
      </c>
      <c r="DE23" s="6" t="s">
        <v>2557</v>
      </c>
      <c r="DF23" s="8">
        <v>753405</v>
      </c>
      <c r="DG23" s="6" t="s">
        <v>2558</v>
      </c>
      <c r="DH23" s="9">
        <v>0.66800000000000004</v>
      </c>
      <c r="DI23" s="6" t="s">
        <v>1147</v>
      </c>
      <c r="DJ23" s="8">
        <v>100777</v>
      </c>
      <c r="DK23" s="6" t="s">
        <v>2437</v>
      </c>
      <c r="DL23" s="8">
        <v>282726</v>
      </c>
      <c r="DM23" s="6" t="s">
        <v>2559</v>
      </c>
      <c r="DN23" s="9">
        <v>0.79100000000000004</v>
      </c>
      <c r="DO23" s="6" t="s">
        <v>1134</v>
      </c>
      <c r="DP23" s="8">
        <v>105265</v>
      </c>
      <c r="DQ23" s="6" t="s">
        <v>2197</v>
      </c>
      <c r="DR23" s="8">
        <v>1089115</v>
      </c>
      <c r="DS23" s="6" t="s">
        <v>2560</v>
      </c>
      <c r="DT23" s="9">
        <v>0.71199999999999997</v>
      </c>
      <c r="DU23" s="6" t="s">
        <v>1155</v>
      </c>
      <c r="DV23" s="8">
        <v>150590</v>
      </c>
      <c r="DW23" s="6" t="s">
        <v>2561</v>
      </c>
      <c r="DX23" s="8">
        <v>1275950</v>
      </c>
      <c r="DY23" s="6" t="s">
        <v>2562</v>
      </c>
      <c r="DZ23" s="9">
        <v>0.73799999999999999</v>
      </c>
      <c r="EA23" s="6" t="s">
        <v>1155</v>
      </c>
      <c r="EB23" s="8">
        <v>154160</v>
      </c>
      <c r="EC23" s="6" t="s">
        <v>2563</v>
      </c>
      <c r="ED23" s="8">
        <v>1868746</v>
      </c>
      <c r="EE23" s="6" t="s">
        <v>2564</v>
      </c>
      <c r="EF23" s="9">
        <v>0.73699999999999999</v>
      </c>
      <c r="EG23" s="6" t="s">
        <v>1155</v>
      </c>
      <c r="EH23" s="8">
        <v>107521</v>
      </c>
      <c r="EI23" s="6" t="s">
        <v>1805</v>
      </c>
      <c r="EJ23" s="8">
        <v>1125488</v>
      </c>
      <c r="EK23" s="6" t="s">
        <v>2565</v>
      </c>
      <c r="EL23" s="9">
        <v>0.78600000000000003</v>
      </c>
      <c r="EM23" s="6" t="s">
        <v>1155</v>
      </c>
      <c r="EN23" s="8">
        <v>126745</v>
      </c>
      <c r="EO23" s="6" t="s">
        <v>2566</v>
      </c>
      <c r="EP23" s="8">
        <v>496271</v>
      </c>
      <c r="EQ23" s="6" t="s">
        <v>2567</v>
      </c>
      <c r="ER23" s="9">
        <v>0.67</v>
      </c>
      <c r="ES23" s="6" t="s">
        <v>1134</v>
      </c>
      <c r="ET23" s="8">
        <v>91204</v>
      </c>
      <c r="EU23" s="6" t="s">
        <v>2568</v>
      </c>
      <c r="EV23" s="8">
        <v>1164188</v>
      </c>
      <c r="EW23" s="6" t="s">
        <v>2569</v>
      </c>
      <c r="EX23" s="9">
        <v>0.75</v>
      </c>
      <c r="EY23" s="6" t="s">
        <v>1155</v>
      </c>
      <c r="EZ23" s="8">
        <v>103869</v>
      </c>
      <c r="FA23" s="6" t="s">
        <v>2570</v>
      </c>
      <c r="FB23" s="8">
        <v>219607</v>
      </c>
      <c r="FC23" s="6" t="s">
        <v>2571</v>
      </c>
      <c r="FD23" s="9">
        <v>0.79900000000000004</v>
      </c>
      <c r="FE23" s="6" t="s">
        <v>2434</v>
      </c>
      <c r="FF23" s="8">
        <v>100192</v>
      </c>
      <c r="FG23" s="6" t="s">
        <v>2067</v>
      </c>
      <c r="FH23" s="8">
        <v>386578</v>
      </c>
      <c r="FI23" s="6" t="s">
        <v>1697</v>
      </c>
      <c r="FJ23" s="9">
        <v>0.78</v>
      </c>
      <c r="FK23" s="6" t="s">
        <v>1147</v>
      </c>
      <c r="FL23" s="8">
        <v>110451</v>
      </c>
      <c r="FM23" s="6" t="s">
        <v>2272</v>
      </c>
      <c r="FN23" s="8">
        <v>522932</v>
      </c>
      <c r="FO23" s="6" t="s">
        <v>2572</v>
      </c>
      <c r="FP23" s="9">
        <v>0.69099999999999995</v>
      </c>
      <c r="FQ23" s="6" t="s">
        <v>1147</v>
      </c>
      <c r="FR23" s="8">
        <v>105927</v>
      </c>
      <c r="FS23" s="6" t="s">
        <v>2134</v>
      </c>
      <c r="FT23" s="8">
        <v>286030</v>
      </c>
      <c r="FU23" s="6" t="s">
        <v>2573</v>
      </c>
      <c r="FV23" s="9">
        <v>0.8</v>
      </c>
      <c r="FW23" s="6" t="s">
        <v>1134</v>
      </c>
      <c r="FX23" s="8">
        <v>132728</v>
      </c>
      <c r="FY23" s="6" t="s">
        <v>2574</v>
      </c>
      <c r="FZ23" s="8">
        <v>1739819</v>
      </c>
      <c r="GA23" s="6" t="s">
        <v>2575</v>
      </c>
      <c r="GB23" s="9">
        <v>0.73699999999999999</v>
      </c>
      <c r="GC23" s="6" t="s">
        <v>1155</v>
      </c>
      <c r="GD23" s="8">
        <v>148717</v>
      </c>
      <c r="GE23" s="6" t="s">
        <v>2065</v>
      </c>
      <c r="GF23" s="8">
        <v>341592</v>
      </c>
      <c r="GG23" s="6" t="s">
        <v>2576</v>
      </c>
      <c r="GH23" s="9">
        <v>0.67400000000000004</v>
      </c>
      <c r="GI23" s="6" t="s">
        <v>2389</v>
      </c>
      <c r="GJ23" s="8">
        <v>96025</v>
      </c>
      <c r="GK23" s="6" t="s">
        <v>2577</v>
      </c>
      <c r="GL23" s="8">
        <v>3290138</v>
      </c>
      <c r="GM23" s="6" t="s">
        <v>2578</v>
      </c>
      <c r="GN23" s="9">
        <v>0.69399999999999995</v>
      </c>
      <c r="GO23" s="6" t="s">
        <v>1131</v>
      </c>
      <c r="GP23" s="8">
        <v>128676</v>
      </c>
      <c r="GQ23" s="6" t="s">
        <v>2579</v>
      </c>
      <c r="GR23" s="8">
        <v>1984483</v>
      </c>
      <c r="GS23" s="6" t="s">
        <v>2580</v>
      </c>
      <c r="GT23" s="9">
        <v>0.73499999999999999</v>
      </c>
      <c r="GU23" s="6" t="s">
        <v>1131</v>
      </c>
      <c r="GV23" s="8">
        <v>104930</v>
      </c>
      <c r="GW23" s="6" t="s">
        <v>2581</v>
      </c>
      <c r="GX23" s="8">
        <v>151321</v>
      </c>
      <c r="GY23" s="6" t="s">
        <v>1334</v>
      </c>
      <c r="GZ23" s="9">
        <v>0.80400000000000005</v>
      </c>
      <c r="HA23" s="6" t="s">
        <v>2377</v>
      </c>
      <c r="HB23" s="8">
        <v>115532</v>
      </c>
      <c r="HC23" s="6" t="s">
        <v>2582</v>
      </c>
      <c r="HD23" s="8">
        <v>2158565</v>
      </c>
      <c r="HE23" s="6" t="s">
        <v>2583</v>
      </c>
      <c r="HF23" s="9">
        <v>0.72599999999999998</v>
      </c>
      <c r="HG23" s="6" t="s">
        <v>1155</v>
      </c>
      <c r="HH23" s="8">
        <v>109031</v>
      </c>
      <c r="HI23" s="6" t="s">
        <v>1343</v>
      </c>
      <c r="HJ23" s="8">
        <v>727481</v>
      </c>
      <c r="HK23" s="6" t="s">
        <v>2584</v>
      </c>
      <c r="HL23" s="9">
        <v>0.73</v>
      </c>
      <c r="HM23" s="6" t="s">
        <v>1155</v>
      </c>
      <c r="HN23" s="8">
        <v>96637</v>
      </c>
      <c r="HO23" s="6" t="s">
        <v>2585</v>
      </c>
      <c r="HP23" s="8">
        <v>799061</v>
      </c>
      <c r="HQ23" s="6" t="s">
        <v>2586</v>
      </c>
      <c r="HR23" s="9">
        <v>0.75800000000000001</v>
      </c>
      <c r="HS23" s="6" t="s">
        <v>1147</v>
      </c>
      <c r="HT23" s="8">
        <v>114574</v>
      </c>
      <c r="HU23" s="6" t="s">
        <v>1412</v>
      </c>
      <c r="HV23" s="8">
        <v>2430626</v>
      </c>
      <c r="HW23" s="6" t="s">
        <v>2587</v>
      </c>
      <c r="HX23" s="9">
        <v>0.74</v>
      </c>
      <c r="HY23" s="6" t="s">
        <v>1155</v>
      </c>
      <c r="HZ23" s="8">
        <v>115332</v>
      </c>
      <c r="IA23" s="6" t="s">
        <v>2588</v>
      </c>
      <c r="IB23" s="8">
        <v>192174</v>
      </c>
      <c r="IC23" s="6" t="s">
        <v>2589</v>
      </c>
      <c r="ID23" s="9">
        <v>0.71299999999999997</v>
      </c>
      <c r="IE23" s="6" t="s">
        <v>2434</v>
      </c>
      <c r="IF23" s="8">
        <v>130209</v>
      </c>
      <c r="IG23" s="6" t="s">
        <v>2517</v>
      </c>
      <c r="IH23" s="8">
        <v>973347</v>
      </c>
      <c r="II23" s="6" t="s">
        <v>2590</v>
      </c>
      <c r="IJ23" s="9">
        <v>0.72399999999999998</v>
      </c>
      <c r="IK23" s="6" t="s">
        <v>1155</v>
      </c>
      <c r="IL23" s="8">
        <v>101798</v>
      </c>
      <c r="IM23" s="6" t="s">
        <v>2166</v>
      </c>
      <c r="IN23" s="8">
        <v>173770</v>
      </c>
      <c r="IO23" s="6" t="s">
        <v>2591</v>
      </c>
      <c r="IP23" s="9">
        <v>0.78800000000000003</v>
      </c>
      <c r="IQ23" s="6" t="s">
        <v>2389</v>
      </c>
      <c r="IR23" s="8">
        <v>106065</v>
      </c>
      <c r="IS23" s="6" t="s">
        <v>2592</v>
      </c>
      <c r="IT23" s="8">
        <v>1303807</v>
      </c>
      <c r="IU23" s="6" t="s">
        <v>2593</v>
      </c>
      <c r="IV23" s="9">
        <v>0.73</v>
      </c>
      <c r="IW23" s="6" t="s">
        <v>1155</v>
      </c>
      <c r="IX23" s="8">
        <v>100374</v>
      </c>
      <c r="IY23" s="6" t="s">
        <v>2594</v>
      </c>
      <c r="IZ23" s="8">
        <v>5295835</v>
      </c>
      <c r="JA23" s="6" t="s">
        <v>2595</v>
      </c>
      <c r="JB23" s="9">
        <v>0.72399999999999998</v>
      </c>
      <c r="JC23" s="6" t="s">
        <v>1131</v>
      </c>
      <c r="JD23" s="8">
        <v>111784</v>
      </c>
      <c r="JE23" s="6" t="s">
        <v>2588</v>
      </c>
      <c r="JF23" s="8">
        <v>651894</v>
      </c>
      <c r="JG23" s="6" t="s">
        <v>2596</v>
      </c>
      <c r="JH23" s="9">
        <v>0.81399999999999995</v>
      </c>
      <c r="JI23" s="6" t="s">
        <v>1147</v>
      </c>
      <c r="JJ23" s="8">
        <v>115682</v>
      </c>
      <c r="JK23" s="6" t="s">
        <v>2597</v>
      </c>
      <c r="JL23" s="8">
        <v>125887</v>
      </c>
      <c r="JM23" s="6" t="s">
        <v>2598</v>
      </c>
      <c r="JN23" s="9">
        <v>0.78900000000000003</v>
      </c>
      <c r="JO23" s="6" t="s">
        <v>2434</v>
      </c>
      <c r="JP23" s="8">
        <v>115867</v>
      </c>
      <c r="JQ23" s="6" t="s">
        <v>2167</v>
      </c>
      <c r="JR23" s="8">
        <v>1632933</v>
      </c>
      <c r="JS23" s="6" t="s">
        <v>2599</v>
      </c>
      <c r="JT23" s="9">
        <v>0.754</v>
      </c>
      <c r="JU23" s="6" t="s">
        <v>1155</v>
      </c>
      <c r="JV23" s="8">
        <v>132195</v>
      </c>
      <c r="JW23" s="6" t="s">
        <v>1494</v>
      </c>
      <c r="JX23" s="8">
        <v>1492088</v>
      </c>
      <c r="JY23" s="6" t="s">
        <v>2600</v>
      </c>
      <c r="JZ23" s="9">
        <v>0.77400000000000002</v>
      </c>
      <c r="KA23" s="6" t="s">
        <v>1155</v>
      </c>
      <c r="KB23" s="8">
        <v>130526</v>
      </c>
      <c r="KC23" s="6" t="s">
        <v>2601</v>
      </c>
      <c r="KD23" s="8">
        <v>338790</v>
      </c>
      <c r="KE23" s="6" t="s">
        <v>2261</v>
      </c>
      <c r="KF23" s="9">
        <v>0.749</v>
      </c>
      <c r="KG23" s="6" t="s">
        <v>1134</v>
      </c>
      <c r="KH23" s="8">
        <v>88588</v>
      </c>
      <c r="KI23" s="6" t="s">
        <v>2602</v>
      </c>
      <c r="KJ23" s="8">
        <v>1156422</v>
      </c>
      <c r="KK23" s="6" t="s">
        <v>2603</v>
      </c>
      <c r="KL23" s="9">
        <v>0.77500000000000002</v>
      </c>
      <c r="KM23" s="6" t="s">
        <v>1155</v>
      </c>
      <c r="KN23" s="8">
        <v>111532</v>
      </c>
      <c r="KO23" s="6" t="s">
        <v>2604</v>
      </c>
      <c r="KP23" s="8">
        <v>119378</v>
      </c>
      <c r="KQ23" s="6" t="s">
        <v>2605</v>
      </c>
      <c r="KR23" s="9">
        <v>0.80100000000000005</v>
      </c>
      <c r="KS23" s="6" t="s">
        <v>2377</v>
      </c>
      <c r="KT23" s="8">
        <v>107143</v>
      </c>
      <c r="KU23" s="6" t="s">
        <v>1722</v>
      </c>
      <c r="KV23" s="8">
        <v>438405</v>
      </c>
      <c r="KW23" s="6" t="s">
        <v>2606</v>
      </c>
      <c r="KX23" s="9">
        <v>0.55000000000000004</v>
      </c>
      <c r="KY23" s="6" t="s">
        <v>1147</v>
      </c>
      <c r="KZ23" s="8">
        <v>41240</v>
      </c>
      <c r="LA23" s="6" t="s">
        <v>1045</v>
      </c>
    </row>
    <row r="24" spans="1:313" ht="12.5" x14ac:dyDescent="0.25">
      <c r="A24" s="6" t="s">
        <v>2607</v>
      </c>
      <c r="B24" s="8">
        <v>320442</v>
      </c>
      <c r="C24" s="6" t="s">
        <v>2608</v>
      </c>
      <c r="D24" s="9">
        <v>0.251</v>
      </c>
      <c r="E24" s="6" t="s">
        <v>1155</v>
      </c>
      <c r="F24" s="8">
        <v>109069</v>
      </c>
      <c r="G24" s="6" t="s">
        <v>2609</v>
      </c>
      <c r="H24" s="8">
        <v>53659</v>
      </c>
      <c r="I24" s="6" t="s">
        <v>2610</v>
      </c>
      <c r="J24" s="9">
        <v>0.313</v>
      </c>
      <c r="K24" s="6" t="s">
        <v>2611</v>
      </c>
      <c r="L24" s="8">
        <v>128370</v>
      </c>
      <c r="M24" s="6" t="s">
        <v>2612</v>
      </c>
      <c r="N24" s="8">
        <v>475771</v>
      </c>
      <c r="O24" s="6" t="s">
        <v>2613</v>
      </c>
      <c r="P24" s="9">
        <v>0.26400000000000001</v>
      </c>
      <c r="Q24" s="6" t="s">
        <v>1155</v>
      </c>
      <c r="R24" s="8">
        <v>116574</v>
      </c>
      <c r="S24" s="6" t="s">
        <v>2614</v>
      </c>
      <c r="T24" s="8">
        <v>211372</v>
      </c>
      <c r="U24" s="6" t="s">
        <v>2615</v>
      </c>
      <c r="V24" s="9">
        <v>0.27400000000000002</v>
      </c>
      <c r="W24" s="6" t="s">
        <v>1147</v>
      </c>
      <c r="X24" s="8">
        <v>98902</v>
      </c>
      <c r="Y24" s="6" t="s">
        <v>2616</v>
      </c>
      <c r="Z24" s="8">
        <v>2736181</v>
      </c>
      <c r="AA24" s="6" t="s">
        <v>2617</v>
      </c>
      <c r="AB24" s="9">
        <v>0.29899999999999999</v>
      </c>
      <c r="AC24" s="6" t="s">
        <v>1131</v>
      </c>
      <c r="AD24" s="8">
        <v>137802</v>
      </c>
      <c r="AE24" s="6" t="s">
        <v>2618</v>
      </c>
      <c r="AF24" s="8">
        <v>451139</v>
      </c>
      <c r="AG24" s="6" t="s">
        <v>2619</v>
      </c>
      <c r="AH24" s="9">
        <v>0.312</v>
      </c>
      <c r="AI24" s="6" t="s">
        <v>1155</v>
      </c>
      <c r="AJ24" s="8">
        <v>140737</v>
      </c>
      <c r="AK24" s="6" t="s">
        <v>2245</v>
      </c>
      <c r="AL24" s="8">
        <v>254925</v>
      </c>
      <c r="AM24" s="6" t="s">
        <v>1776</v>
      </c>
      <c r="AN24" s="9">
        <v>0.27800000000000002</v>
      </c>
      <c r="AO24" s="6" t="s">
        <v>1147</v>
      </c>
      <c r="AP24" s="8">
        <v>160444</v>
      </c>
      <c r="AQ24" s="6" t="s">
        <v>2620</v>
      </c>
      <c r="AR24" s="8">
        <v>59682</v>
      </c>
      <c r="AS24" s="6" t="s">
        <v>2621</v>
      </c>
      <c r="AT24" s="9">
        <v>0.23200000000000001</v>
      </c>
      <c r="AU24" s="6" t="s">
        <v>2434</v>
      </c>
      <c r="AV24" s="8">
        <v>129698</v>
      </c>
      <c r="AW24" s="6" t="s">
        <v>2622</v>
      </c>
      <c r="AX24" s="8">
        <v>31532</v>
      </c>
      <c r="AY24" s="6" t="s">
        <v>2623</v>
      </c>
      <c r="AZ24" s="9">
        <v>0.23699999999999999</v>
      </c>
      <c r="BA24" s="6" t="s">
        <v>2611</v>
      </c>
      <c r="BB24" s="6" t="s">
        <v>2624</v>
      </c>
      <c r="BC24" s="6" t="s">
        <v>2625</v>
      </c>
      <c r="BD24" s="8">
        <v>1294996</v>
      </c>
      <c r="BE24" s="6" t="s">
        <v>2626</v>
      </c>
      <c r="BF24" s="9">
        <v>0.23400000000000001</v>
      </c>
      <c r="BG24" s="6" t="s">
        <v>1155</v>
      </c>
      <c r="BH24" s="8">
        <v>110116</v>
      </c>
      <c r="BI24" s="6" t="s">
        <v>1428</v>
      </c>
      <c r="BJ24" s="8">
        <v>733463</v>
      </c>
      <c r="BK24" s="6" t="s">
        <v>2627</v>
      </c>
      <c r="BL24" s="9">
        <v>0.27600000000000002</v>
      </c>
      <c r="BM24" s="6" t="s">
        <v>1155</v>
      </c>
      <c r="BN24" s="8">
        <v>119486</v>
      </c>
      <c r="BO24" s="6" t="s">
        <v>2628</v>
      </c>
      <c r="BP24" s="8">
        <v>86319</v>
      </c>
      <c r="BQ24" s="6" t="s">
        <v>1682</v>
      </c>
      <c r="BR24" s="9">
        <v>0.25800000000000001</v>
      </c>
      <c r="BS24" s="6" t="s">
        <v>1134</v>
      </c>
      <c r="BT24" s="8">
        <v>132915</v>
      </c>
      <c r="BU24" s="6" t="s">
        <v>2629</v>
      </c>
      <c r="BV24" s="8">
        <v>154065</v>
      </c>
      <c r="BW24" s="6" t="s">
        <v>2630</v>
      </c>
      <c r="BX24" s="9">
        <v>0.32400000000000001</v>
      </c>
      <c r="BY24" s="6" t="s">
        <v>1134</v>
      </c>
      <c r="BZ24" s="8">
        <v>105583</v>
      </c>
      <c r="CA24" s="6" t="s">
        <v>2631</v>
      </c>
      <c r="CB24" s="8">
        <v>896664</v>
      </c>
      <c r="CC24" s="6" t="s">
        <v>2632</v>
      </c>
      <c r="CD24" s="9">
        <v>0.28599999999999998</v>
      </c>
      <c r="CE24" s="6" t="s">
        <v>1155</v>
      </c>
      <c r="CF24" s="8">
        <v>135916</v>
      </c>
      <c r="CG24" s="6" t="s">
        <v>2633</v>
      </c>
      <c r="CH24" s="8">
        <v>485670</v>
      </c>
      <c r="CI24" s="6" t="s">
        <v>2634</v>
      </c>
      <c r="CJ24" s="9">
        <v>0.28399999999999997</v>
      </c>
      <c r="CK24" s="6" t="s">
        <v>1155</v>
      </c>
      <c r="CL24" s="8">
        <v>113319</v>
      </c>
      <c r="CM24" s="6" t="s">
        <v>1323</v>
      </c>
      <c r="CN24" s="8">
        <v>243451</v>
      </c>
      <c r="CO24" s="6" t="s">
        <v>1897</v>
      </c>
      <c r="CP24" s="9">
        <v>0.30199999999999999</v>
      </c>
      <c r="CQ24" s="6" t="s">
        <v>1147</v>
      </c>
      <c r="CR24" s="8">
        <v>121294</v>
      </c>
      <c r="CS24" s="6" t="s">
        <v>2277</v>
      </c>
      <c r="CT24" s="8">
        <v>228746</v>
      </c>
      <c r="CU24" s="6" t="s">
        <v>2635</v>
      </c>
      <c r="CV24" s="9">
        <v>0.309</v>
      </c>
      <c r="CW24" s="6" t="s">
        <v>1147</v>
      </c>
      <c r="CX24" s="8">
        <v>116010</v>
      </c>
      <c r="CY24" s="6" t="s">
        <v>2636</v>
      </c>
      <c r="CZ24" s="8">
        <v>310680</v>
      </c>
      <c r="DA24" s="6" t="s">
        <v>2637</v>
      </c>
      <c r="DB24" s="9">
        <v>0.27</v>
      </c>
      <c r="DC24" s="6" t="s">
        <v>1147</v>
      </c>
      <c r="DD24" s="8">
        <v>106768</v>
      </c>
      <c r="DE24" s="6" t="s">
        <v>2638</v>
      </c>
      <c r="DF24" s="8">
        <v>280165</v>
      </c>
      <c r="DG24" s="6" t="s">
        <v>2639</v>
      </c>
      <c r="DH24" s="9">
        <v>0.249</v>
      </c>
      <c r="DI24" s="6" t="s">
        <v>1155</v>
      </c>
      <c r="DJ24" s="8">
        <v>114529</v>
      </c>
      <c r="DK24" s="6" t="s">
        <v>2640</v>
      </c>
      <c r="DL24" s="8">
        <v>89139</v>
      </c>
      <c r="DM24" s="6" t="s">
        <v>2641</v>
      </c>
      <c r="DN24" s="9">
        <v>0.249</v>
      </c>
      <c r="DO24" s="6" t="s">
        <v>1134</v>
      </c>
      <c r="DP24" s="8">
        <v>119980</v>
      </c>
      <c r="DQ24" s="6" t="s">
        <v>1993</v>
      </c>
      <c r="DR24" s="8">
        <v>438217</v>
      </c>
      <c r="DS24" s="6" t="s">
        <v>2642</v>
      </c>
      <c r="DT24" s="9">
        <v>0.28699999999999998</v>
      </c>
      <c r="DU24" s="6" t="s">
        <v>1155</v>
      </c>
      <c r="DV24" s="8">
        <v>162230</v>
      </c>
      <c r="DW24" s="6" t="s">
        <v>1114</v>
      </c>
      <c r="DX24" s="8">
        <v>495474</v>
      </c>
      <c r="DY24" s="6" t="s">
        <v>2643</v>
      </c>
      <c r="DZ24" s="9">
        <v>0.28699999999999998</v>
      </c>
      <c r="EA24" s="6" t="s">
        <v>1155</v>
      </c>
      <c r="EB24" s="8">
        <v>175582</v>
      </c>
      <c r="EC24" s="6" t="s">
        <v>1664</v>
      </c>
      <c r="ED24" s="8">
        <v>667634</v>
      </c>
      <c r="EE24" s="6" t="s">
        <v>2644</v>
      </c>
      <c r="EF24" s="9">
        <v>0.26300000000000001</v>
      </c>
      <c r="EG24" s="6" t="s">
        <v>1131</v>
      </c>
      <c r="EH24" s="8">
        <v>120415</v>
      </c>
      <c r="EI24" s="6" t="s">
        <v>2645</v>
      </c>
      <c r="EJ24" s="8">
        <v>445636</v>
      </c>
      <c r="EK24" s="6" t="s">
        <v>2646</v>
      </c>
      <c r="EL24" s="9">
        <v>0.311</v>
      </c>
      <c r="EM24" s="6" t="s">
        <v>1155</v>
      </c>
      <c r="EN24" s="8">
        <v>144807</v>
      </c>
      <c r="EO24" s="6" t="s">
        <v>2647</v>
      </c>
      <c r="EP24" s="8">
        <v>179377</v>
      </c>
      <c r="EQ24" s="6" t="s">
        <v>2648</v>
      </c>
      <c r="ER24" s="9">
        <v>0.24199999999999999</v>
      </c>
      <c r="ES24" s="6" t="s">
        <v>1134</v>
      </c>
      <c r="ET24" s="8">
        <v>101159</v>
      </c>
      <c r="EU24" s="6" t="s">
        <v>2649</v>
      </c>
      <c r="EV24" s="8">
        <v>432688</v>
      </c>
      <c r="EW24" s="6" t="s">
        <v>2650</v>
      </c>
      <c r="EX24" s="9">
        <v>0.27900000000000003</v>
      </c>
      <c r="EY24" s="6" t="s">
        <v>1155</v>
      </c>
      <c r="EZ24" s="8">
        <v>115923</v>
      </c>
      <c r="FA24" s="6" t="s">
        <v>2651</v>
      </c>
      <c r="FB24" s="8">
        <v>75356</v>
      </c>
      <c r="FC24" s="6" t="s">
        <v>2652</v>
      </c>
      <c r="FD24" s="9">
        <v>0.27400000000000002</v>
      </c>
      <c r="FE24" s="6" t="s">
        <v>1134</v>
      </c>
      <c r="FF24" s="8">
        <v>111707</v>
      </c>
      <c r="FG24" s="6" t="s">
        <v>2653</v>
      </c>
      <c r="FH24" s="8">
        <v>158603</v>
      </c>
      <c r="FI24" s="6" t="s">
        <v>2654</v>
      </c>
      <c r="FJ24" s="9">
        <v>0.32</v>
      </c>
      <c r="FK24" s="6" t="s">
        <v>1134</v>
      </c>
      <c r="FL24" s="8">
        <v>121462</v>
      </c>
      <c r="FM24" s="6" t="s">
        <v>2655</v>
      </c>
      <c r="FN24" s="8">
        <v>195388</v>
      </c>
      <c r="FO24" s="6" t="s">
        <v>2656</v>
      </c>
      <c r="FP24" s="9">
        <v>0.25800000000000001</v>
      </c>
      <c r="FQ24" s="6" t="s">
        <v>1147</v>
      </c>
      <c r="FR24" s="8">
        <v>109922</v>
      </c>
      <c r="FS24" s="6" t="s">
        <v>2657</v>
      </c>
      <c r="FT24" s="8">
        <v>96037</v>
      </c>
      <c r="FU24" s="6" t="s">
        <v>2658</v>
      </c>
      <c r="FV24" s="9">
        <v>0.26900000000000002</v>
      </c>
      <c r="FW24" s="6" t="s">
        <v>2389</v>
      </c>
      <c r="FX24" s="8">
        <v>152054</v>
      </c>
      <c r="FY24" s="6" t="s">
        <v>2659</v>
      </c>
      <c r="FZ24" s="8">
        <v>719080</v>
      </c>
      <c r="GA24" s="6" t="s">
        <v>2660</v>
      </c>
      <c r="GB24" s="9">
        <v>0.30499999999999999</v>
      </c>
      <c r="GC24" s="6" t="s">
        <v>1155</v>
      </c>
      <c r="GD24" s="8">
        <v>165434</v>
      </c>
      <c r="GE24" s="6" t="s">
        <v>1303</v>
      </c>
      <c r="GF24" s="8">
        <v>114795</v>
      </c>
      <c r="GG24" s="6" t="s">
        <v>2661</v>
      </c>
      <c r="GH24" s="9">
        <v>0.22700000000000001</v>
      </c>
      <c r="GI24" s="6" t="s">
        <v>1134</v>
      </c>
      <c r="GJ24" s="8">
        <v>99636</v>
      </c>
      <c r="GK24" s="6" t="s">
        <v>2662</v>
      </c>
      <c r="GL24" s="8">
        <v>1270627</v>
      </c>
      <c r="GM24" s="6" t="s">
        <v>2663</v>
      </c>
      <c r="GN24" s="9">
        <v>0.26800000000000002</v>
      </c>
      <c r="GO24" s="6" t="s">
        <v>1131</v>
      </c>
      <c r="GP24" s="8">
        <v>140449</v>
      </c>
      <c r="GQ24" s="6" t="s">
        <v>1999</v>
      </c>
      <c r="GR24" s="8">
        <v>734053</v>
      </c>
      <c r="GS24" s="6" t="s">
        <v>2664</v>
      </c>
      <c r="GT24" s="9">
        <v>0.27200000000000002</v>
      </c>
      <c r="GU24" s="6" t="s">
        <v>1155</v>
      </c>
      <c r="GV24" s="8">
        <v>116322</v>
      </c>
      <c r="GW24" s="6" t="s">
        <v>2577</v>
      </c>
      <c r="GX24" s="8">
        <v>61374</v>
      </c>
      <c r="GY24" s="6" t="s">
        <v>1714</v>
      </c>
      <c r="GZ24" s="9">
        <v>0.32600000000000001</v>
      </c>
      <c r="HA24" s="6" t="s">
        <v>2434</v>
      </c>
      <c r="HB24" s="8">
        <v>129269</v>
      </c>
      <c r="HC24" s="6" t="s">
        <v>1156</v>
      </c>
      <c r="HD24" s="8">
        <v>792071</v>
      </c>
      <c r="HE24" s="6" t="s">
        <v>2665</v>
      </c>
      <c r="HF24" s="9">
        <v>0.26700000000000002</v>
      </c>
      <c r="HG24" s="6" t="s">
        <v>1131</v>
      </c>
      <c r="HH24" s="8">
        <v>123520</v>
      </c>
      <c r="HI24" s="6" t="s">
        <v>2666</v>
      </c>
      <c r="HJ24" s="8">
        <v>287377</v>
      </c>
      <c r="HK24" s="6" t="s">
        <v>2667</v>
      </c>
      <c r="HL24" s="9">
        <v>0.28799999999999998</v>
      </c>
      <c r="HM24" s="6" t="s">
        <v>1155</v>
      </c>
      <c r="HN24" s="8">
        <v>100993</v>
      </c>
      <c r="HO24" s="6" t="s">
        <v>2668</v>
      </c>
      <c r="HP24" s="8">
        <v>291805</v>
      </c>
      <c r="HQ24" s="6" t="s">
        <v>2669</v>
      </c>
      <c r="HR24" s="9">
        <v>0.27700000000000002</v>
      </c>
      <c r="HS24" s="6" t="s">
        <v>1155</v>
      </c>
      <c r="HT24" s="8">
        <v>125320</v>
      </c>
      <c r="HU24" s="6" t="s">
        <v>1208</v>
      </c>
      <c r="HV24" s="8">
        <v>862128</v>
      </c>
      <c r="HW24" s="6" t="s">
        <v>2670</v>
      </c>
      <c r="HX24" s="9">
        <v>0.26200000000000001</v>
      </c>
      <c r="HY24" s="6" t="s">
        <v>1155</v>
      </c>
      <c r="HZ24" s="8">
        <v>131385</v>
      </c>
      <c r="IA24" s="6" t="s">
        <v>2296</v>
      </c>
      <c r="IB24" s="8">
        <v>67994</v>
      </c>
      <c r="IC24" s="6" t="s">
        <v>2671</v>
      </c>
      <c r="ID24" s="9">
        <v>0.252</v>
      </c>
      <c r="IE24" s="6" t="s">
        <v>2434</v>
      </c>
      <c r="IF24" s="8">
        <v>138189</v>
      </c>
      <c r="IG24" s="6" t="s">
        <v>2672</v>
      </c>
      <c r="IH24" s="8">
        <v>333812</v>
      </c>
      <c r="II24" s="6" t="s">
        <v>2673</v>
      </c>
      <c r="IJ24" s="9">
        <v>0.248</v>
      </c>
      <c r="IK24" s="6" t="s">
        <v>1155</v>
      </c>
      <c r="IL24" s="8">
        <v>111757</v>
      </c>
      <c r="IM24" s="6" t="s">
        <v>2024</v>
      </c>
      <c r="IN24" s="8">
        <v>67743</v>
      </c>
      <c r="IO24" s="6" t="s">
        <v>1896</v>
      </c>
      <c r="IP24" s="9">
        <v>0.307</v>
      </c>
      <c r="IQ24" s="6" t="s">
        <v>2389</v>
      </c>
      <c r="IR24" s="8">
        <v>114778</v>
      </c>
      <c r="IS24" s="6" t="s">
        <v>2671</v>
      </c>
      <c r="IT24" s="8">
        <v>474166</v>
      </c>
      <c r="IU24" s="6" t="s">
        <v>1161</v>
      </c>
      <c r="IV24" s="9">
        <v>0.26600000000000001</v>
      </c>
      <c r="IW24" s="6" t="s">
        <v>1155</v>
      </c>
      <c r="IX24" s="8">
        <v>109690</v>
      </c>
      <c r="IY24" s="6" t="s">
        <v>1039</v>
      </c>
      <c r="IZ24" s="8">
        <v>2322085</v>
      </c>
      <c r="JA24" s="6" t="s">
        <v>2674</v>
      </c>
      <c r="JB24" s="9">
        <v>0.318</v>
      </c>
      <c r="JC24" s="6" t="s">
        <v>1131</v>
      </c>
      <c r="JD24" s="8">
        <v>116869</v>
      </c>
      <c r="JE24" s="6" t="s">
        <v>2675</v>
      </c>
      <c r="JF24" s="8">
        <v>311602</v>
      </c>
      <c r="JG24" s="6" t="s">
        <v>2676</v>
      </c>
      <c r="JH24" s="9">
        <v>0.38900000000000001</v>
      </c>
      <c r="JI24" s="6" t="s">
        <v>1147</v>
      </c>
      <c r="JJ24" s="8">
        <v>119948</v>
      </c>
      <c r="JK24" s="6" t="s">
        <v>2677</v>
      </c>
      <c r="JL24" s="8">
        <v>40175</v>
      </c>
      <c r="JM24" s="6" t="s">
        <v>1930</v>
      </c>
      <c r="JN24" s="9">
        <v>0.252</v>
      </c>
      <c r="JO24" s="6" t="s">
        <v>2434</v>
      </c>
      <c r="JP24" s="8">
        <v>132595</v>
      </c>
      <c r="JQ24" s="6" t="s">
        <v>2678</v>
      </c>
      <c r="JR24" s="8">
        <v>646958</v>
      </c>
      <c r="JS24" s="6" t="s">
        <v>2679</v>
      </c>
      <c r="JT24" s="9">
        <v>0.29899999999999999</v>
      </c>
      <c r="JU24" s="6" t="s">
        <v>1155</v>
      </c>
      <c r="JV24" s="8">
        <v>145161</v>
      </c>
      <c r="JW24" s="6" t="s">
        <v>2408</v>
      </c>
      <c r="JX24" s="8">
        <v>590866</v>
      </c>
      <c r="JY24" s="6" t="s">
        <v>2680</v>
      </c>
      <c r="JZ24" s="9">
        <v>0.30599999999999999</v>
      </c>
      <c r="KA24" s="6" t="s">
        <v>1155</v>
      </c>
      <c r="KB24" s="8">
        <v>142866</v>
      </c>
      <c r="KC24" s="6" t="s">
        <v>2047</v>
      </c>
      <c r="KD24" s="8">
        <v>108710</v>
      </c>
      <c r="KE24" s="6" t="s">
        <v>1782</v>
      </c>
      <c r="KF24" s="9">
        <v>0.24</v>
      </c>
      <c r="KG24" s="6" t="s">
        <v>1134</v>
      </c>
      <c r="KH24" s="8">
        <v>99652</v>
      </c>
      <c r="KI24" s="6" t="s">
        <v>2681</v>
      </c>
      <c r="KJ24" s="8">
        <v>408703</v>
      </c>
      <c r="KK24" s="6" t="s">
        <v>2682</v>
      </c>
      <c r="KL24" s="9">
        <v>0.27400000000000002</v>
      </c>
      <c r="KM24" s="6" t="s">
        <v>1155</v>
      </c>
      <c r="KN24" s="8">
        <v>127599</v>
      </c>
      <c r="KO24" s="6" t="s">
        <v>2683</v>
      </c>
      <c r="KP24" s="8">
        <v>45545</v>
      </c>
      <c r="KQ24" s="6" t="s">
        <v>2684</v>
      </c>
      <c r="KR24" s="9">
        <v>0.30599999999999999</v>
      </c>
      <c r="KS24" s="6" t="s">
        <v>2434</v>
      </c>
      <c r="KT24" s="8">
        <v>117363</v>
      </c>
      <c r="KU24" s="6" t="s">
        <v>2685</v>
      </c>
      <c r="KV24" s="8">
        <v>103984</v>
      </c>
      <c r="KW24" s="6" t="s">
        <v>2686</v>
      </c>
      <c r="KX24" s="9">
        <v>0.13</v>
      </c>
      <c r="KY24" s="6" t="s">
        <v>1155</v>
      </c>
      <c r="KZ24" s="8">
        <v>51964</v>
      </c>
      <c r="LA24" s="6" t="s">
        <v>2687</v>
      </c>
    </row>
    <row r="25" spans="1:313" ht="12.5" x14ac:dyDescent="0.25">
      <c r="A25" s="6" t="s">
        <v>2688</v>
      </c>
      <c r="B25" s="8">
        <v>275589</v>
      </c>
      <c r="C25" s="6" t="s">
        <v>2554</v>
      </c>
      <c r="D25" s="9">
        <v>0.216</v>
      </c>
      <c r="E25" s="6" t="s">
        <v>1155</v>
      </c>
      <c r="F25" s="8">
        <v>38666</v>
      </c>
      <c r="G25" s="6" t="s">
        <v>2689</v>
      </c>
      <c r="H25" s="8">
        <v>26870</v>
      </c>
      <c r="I25" s="6" t="s">
        <v>1438</v>
      </c>
      <c r="J25" s="9">
        <v>0.157</v>
      </c>
      <c r="K25" s="6" t="s">
        <v>2434</v>
      </c>
      <c r="L25" s="8">
        <v>59027</v>
      </c>
      <c r="M25" s="6" t="s">
        <v>2690</v>
      </c>
      <c r="N25" s="8">
        <v>335092</v>
      </c>
      <c r="O25" s="6" t="s">
        <v>1747</v>
      </c>
      <c r="P25" s="9">
        <v>0.186</v>
      </c>
      <c r="Q25" s="6" t="s">
        <v>1131</v>
      </c>
      <c r="R25" s="8">
        <v>52069</v>
      </c>
      <c r="S25" s="6" t="s">
        <v>1240</v>
      </c>
      <c r="T25" s="8">
        <v>153186</v>
      </c>
      <c r="U25" s="6" t="s">
        <v>2691</v>
      </c>
      <c r="V25" s="9">
        <v>0.19800000000000001</v>
      </c>
      <c r="W25" s="6" t="s">
        <v>1147</v>
      </c>
      <c r="X25" s="8">
        <v>38680</v>
      </c>
      <c r="Y25" s="6" t="s">
        <v>2692</v>
      </c>
      <c r="Z25" s="8">
        <v>1746645</v>
      </c>
      <c r="AA25" s="6" t="s">
        <v>2693</v>
      </c>
      <c r="AB25" s="9">
        <v>0.191</v>
      </c>
      <c r="AC25" s="6" t="s">
        <v>1140</v>
      </c>
      <c r="AD25" s="8">
        <v>61204</v>
      </c>
      <c r="AE25" s="6" t="s">
        <v>2694</v>
      </c>
      <c r="AF25" s="8">
        <v>208180</v>
      </c>
      <c r="AG25" s="6" t="s">
        <v>2695</v>
      </c>
      <c r="AH25" s="9">
        <v>0.14399999999999999</v>
      </c>
      <c r="AI25" s="6" t="s">
        <v>1155</v>
      </c>
      <c r="AJ25" s="8">
        <v>58209</v>
      </c>
      <c r="AK25" s="6" t="s">
        <v>2696</v>
      </c>
      <c r="AL25" s="8">
        <v>178967</v>
      </c>
      <c r="AM25" s="6" t="s">
        <v>2697</v>
      </c>
      <c r="AN25" s="9">
        <v>0.19500000000000001</v>
      </c>
      <c r="AO25" s="6" t="s">
        <v>1147</v>
      </c>
      <c r="AP25" s="8">
        <v>58002</v>
      </c>
      <c r="AQ25" s="6" t="s">
        <v>2574</v>
      </c>
      <c r="AR25" s="8">
        <v>50527</v>
      </c>
      <c r="AS25" s="6" t="s">
        <v>2698</v>
      </c>
      <c r="AT25" s="9">
        <v>0.19600000000000001</v>
      </c>
      <c r="AU25" s="6" t="s">
        <v>2434</v>
      </c>
      <c r="AV25" s="8">
        <v>57698</v>
      </c>
      <c r="AW25" s="6" t="s">
        <v>2699</v>
      </c>
      <c r="AX25" s="8">
        <v>42896</v>
      </c>
      <c r="AY25" s="6" t="s">
        <v>2649</v>
      </c>
      <c r="AZ25" s="9">
        <v>0.32300000000000001</v>
      </c>
      <c r="BA25" s="6" t="s">
        <v>2392</v>
      </c>
      <c r="BB25" s="8">
        <v>58192</v>
      </c>
      <c r="BC25" s="6" t="s">
        <v>2700</v>
      </c>
      <c r="BD25" s="8">
        <v>1089364</v>
      </c>
      <c r="BE25" s="6" t="s">
        <v>2701</v>
      </c>
      <c r="BF25" s="9">
        <v>0.19700000000000001</v>
      </c>
      <c r="BG25" s="6" t="s">
        <v>1131</v>
      </c>
      <c r="BH25" s="8">
        <v>50212</v>
      </c>
      <c r="BI25" s="6" t="s">
        <v>2702</v>
      </c>
      <c r="BJ25" s="8">
        <v>600475</v>
      </c>
      <c r="BK25" s="6" t="s">
        <v>2703</v>
      </c>
      <c r="BL25" s="9">
        <v>0.22600000000000001</v>
      </c>
      <c r="BM25" s="6" t="s">
        <v>1131</v>
      </c>
      <c r="BN25" s="8">
        <v>47021</v>
      </c>
      <c r="BO25" s="6" t="s">
        <v>2704</v>
      </c>
      <c r="BP25" s="8">
        <v>60752</v>
      </c>
      <c r="BQ25" s="6" t="s">
        <v>2705</v>
      </c>
      <c r="BR25" s="9">
        <v>0.182</v>
      </c>
      <c r="BS25" s="6" t="s">
        <v>1134</v>
      </c>
      <c r="BT25" s="8">
        <v>73774</v>
      </c>
      <c r="BU25" s="6" t="s">
        <v>2706</v>
      </c>
      <c r="BV25" s="8">
        <v>60177</v>
      </c>
      <c r="BW25" s="6" t="s">
        <v>2707</v>
      </c>
      <c r="BX25" s="9">
        <v>0.126</v>
      </c>
      <c r="BY25" s="6" t="s">
        <v>1147</v>
      </c>
      <c r="BZ25" s="8">
        <v>48374</v>
      </c>
      <c r="CA25" s="6" t="s">
        <v>2014</v>
      </c>
      <c r="CB25" s="8">
        <v>600218</v>
      </c>
      <c r="CC25" s="6" t="s">
        <v>2284</v>
      </c>
      <c r="CD25" s="9">
        <v>0.192</v>
      </c>
      <c r="CE25" s="6" t="s">
        <v>1131</v>
      </c>
      <c r="CF25" s="8">
        <v>51706</v>
      </c>
      <c r="CG25" s="6" t="s">
        <v>2553</v>
      </c>
      <c r="CH25" s="8">
        <v>300516</v>
      </c>
      <c r="CI25" s="6" t="s">
        <v>2708</v>
      </c>
      <c r="CJ25" s="9">
        <v>0.17599999999999999</v>
      </c>
      <c r="CK25" s="6" t="s">
        <v>1131</v>
      </c>
      <c r="CL25" s="8">
        <v>43506</v>
      </c>
      <c r="CM25" s="6" t="s">
        <v>2709</v>
      </c>
      <c r="CN25" s="8">
        <v>117421</v>
      </c>
      <c r="CO25" s="6" t="s">
        <v>2250</v>
      </c>
      <c r="CP25" s="9">
        <v>0.14599999999999999</v>
      </c>
      <c r="CQ25" s="6" t="s">
        <v>1155</v>
      </c>
      <c r="CR25" s="8">
        <v>45423</v>
      </c>
      <c r="CS25" s="6" t="s">
        <v>2710</v>
      </c>
      <c r="CT25" s="8">
        <v>114206</v>
      </c>
      <c r="CU25" s="6" t="s">
        <v>1642</v>
      </c>
      <c r="CV25" s="9">
        <v>0.154</v>
      </c>
      <c r="CW25" s="6" t="s">
        <v>1155</v>
      </c>
      <c r="CX25" s="8">
        <v>46013</v>
      </c>
      <c r="CY25" s="6" t="s">
        <v>2263</v>
      </c>
      <c r="CZ25" s="8">
        <v>216451</v>
      </c>
      <c r="DA25" s="6" t="s">
        <v>2711</v>
      </c>
      <c r="DB25" s="9">
        <v>0.188</v>
      </c>
      <c r="DC25" s="6" t="s">
        <v>1155</v>
      </c>
      <c r="DD25" s="8">
        <v>38868</v>
      </c>
      <c r="DE25" s="6" t="s">
        <v>1313</v>
      </c>
      <c r="DF25" s="8">
        <v>279465</v>
      </c>
      <c r="DG25" s="6" t="s">
        <v>2381</v>
      </c>
      <c r="DH25" s="9">
        <v>0.248</v>
      </c>
      <c r="DI25" s="6" t="s">
        <v>1155</v>
      </c>
      <c r="DJ25" s="8">
        <v>36015</v>
      </c>
      <c r="DK25" s="6" t="s">
        <v>2712</v>
      </c>
      <c r="DL25" s="8">
        <v>51471</v>
      </c>
      <c r="DM25" s="6" t="s">
        <v>1783</v>
      </c>
      <c r="DN25" s="9">
        <v>0.14399999999999999</v>
      </c>
      <c r="DO25" s="6" t="s">
        <v>1147</v>
      </c>
      <c r="DP25" s="8">
        <v>48740</v>
      </c>
      <c r="DQ25" s="6" t="s">
        <v>1996</v>
      </c>
      <c r="DR25" s="8">
        <v>321278</v>
      </c>
      <c r="DS25" s="6" t="s">
        <v>2713</v>
      </c>
      <c r="DT25" s="9">
        <v>0.21</v>
      </c>
      <c r="DU25" s="6" t="s">
        <v>1155</v>
      </c>
      <c r="DV25" s="8">
        <v>69230</v>
      </c>
      <c r="DW25" s="6" t="s">
        <v>2199</v>
      </c>
      <c r="DX25" s="8">
        <v>324834</v>
      </c>
      <c r="DY25" s="6" t="s">
        <v>2714</v>
      </c>
      <c r="DZ25" s="9">
        <v>0.188</v>
      </c>
      <c r="EA25" s="6" t="s">
        <v>1155</v>
      </c>
      <c r="EB25" s="8">
        <v>61883</v>
      </c>
      <c r="EC25" s="6" t="s">
        <v>2010</v>
      </c>
      <c r="ED25" s="8">
        <v>467721</v>
      </c>
      <c r="EE25" s="6" t="s">
        <v>2715</v>
      </c>
      <c r="EF25" s="9">
        <v>0.185</v>
      </c>
      <c r="EG25" s="6" t="s">
        <v>1131</v>
      </c>
      <c r="EH25" s="8">
        <v>45862</v>
      </c>
      <c r="EI25" s="6" t="s">
        <v>2716</v>
      </c>
      <c r="EJ25" s="8">
        <v>203259</v>
      </c>
      <c r="EK25" s="6" t="s">
        <v>1270</v>
      </c>
      <c r="EL25" s="9">
        <v>0.14199999999999999</v>
      </c>
      <c r="EM25" s="6" t="s">
        <v>1155</v>
      </c>
      <c r="EN25" s="8">
        <v>54728</v>
      </c>
      <c r="EO25" s="6" t="s">
        <v>2717</v>
      </c>
      <c r="EP25" s="8">
        <v>190353</v>
      </c>
      <c r="EQ25" s="6" t="s">
        <v>2718</v>
      </c>
      <c r="ER25" s="9">
        <v>0.25700000000000001</v>
      </c>
      <c r="ES25" s="6" t="s">
        <v>1147</v>
      </c>
      <c r="ET25" s="8">
        <v>35571</v>
      </c>
      <c r="EU25" s="6" t="s">
        <v>2719</v>
      </c>
      <c r="EV25" s="8">
        <v>274063</v>
      </c>
      <c r="EW25" s="6" t="s">
        <v>2720</v>
      </c>
      <c r="EX25" s="9">
        <v>0.17699999999999999</v>
      </c>
      <c r="EY25" s="6" t="s">
        <v>1131</v>
      </c>
      <c r="EZ25" s="8">
        <v>45858</v>
      </c>
      <c r="FA25" s="6" t="s">
        <v>2721</v>
      </c>
      <c r="FB25" s="8">
        <v>35538</v>
      </c>
      <c r="FC25" s="6" t="s">
        <v>1336</v>
      </c>
      <c r="FD25" s="9">
        <v>0.129</v>
      </c>
      <c r="FE25" s="6" t="s">
        <v>1134</v>
      </c>
      <c r="FF25" s="8">
        <v>45517</v>
      </c>
      <c r="FG25" s="6" t="s">
        <v>1737</v>
      </c>
      <c r="FH25" s="8">
        <v>74109</v>
      </c>
      <c r="FI25" s="6" t="s">
        <v>1476</v>
      </c>
      <c r="FJ25" s="9">
        <v>0.15</v>
      </c>
      <c r="FK25" s="6" t="s">
        <v>1155</v>
      </c>
      <c r="FL25" s="8">
        <v>48184</v>
      </c>
      <c r="FM25" s="6" t="s">
        <v>2245</v>
      </c>
      <c r="FN25" s="8">
        <v>155463</v>
      </c>
      <c r="FO25" s="6" t="s">
        <v>2722</v>
      </c>
      <c r="FP25" s="9">
        <v>0.20599999999999999</v>
      </c>
      <c r="FQ25" s="6" t="s">
        <v>1155</v>
      </c>
      <c r="FR25" s="8">
        <v>53019</v>
      </c>
      <c r="FS25" s="6" t="s">
        <v>2723</v>
      </c>
      <c r="FT25" s="8">
        <v>47096</v>
      </c>
      <c r="FU25" s="6" t="s">
        <v>2724</v>
      </c>
      <c r="FV25" s="9">
        <v>0.13200000000000001</v>
      </c>
      <c r="FW25" s="6" t="s">
        <v>1147</v>
      </c>
      <c r="FX25" s="8">
        <v>61855</v>
      </c>
      <c r="FY25" s="6" t="s">
        <v>2725</v>
      </c>
      <c r="FZ25" s="8">
        <v>445897</v>
      </c>
      <c r="GA25" s="6" t="s">
        <v>2726</v>
      </c>
      <c r="GB25" s="9">
        <v>0.189</v>
      </c>
      <c r="GC25" s="6" t="s">
        <v>1131</v>
      </c>
      <c r="GD25" s="8">
        <v>62630</v>
      </c>
      <c r="GE25" s="6" t="s">
        <v>2727</v>
      </c>
      <c r="GF25" s="8">
        <v>114032</v>
      </c>
      <c r="GG25" s="6" t="s">
        <v>1449</v>
      </c>
      <c r="GH25" s="9">
        <v>0.22500000000000001</v>
      </c>
      <c r="GI25" s="6" t="s">
        <v>1134</v>
      </c>
      <c r="GJ25" s="8">
        <v>41842</v>
      </c>
      <c r="GK25" s="6" t="s">
        <v>1975</v>
      </c>
      <c r="GL25" s="8">
        <v>1056755</v>
      </c>
      <c r="GM25" s="6" t="s">
        <v>2728</v>
      </c>
      <c r="GN25" s="9">
        <v>0.223</v>
      </c>
      <c r="GO25" s="6" t="s">
        <v>1131</v>
      </c>
      <c r="GP25" s="8">
        <v>56708</v>
      </c>
      <c r="GQ25" s="6" t="s">
        <v>1406</v>
      </c>
      <c r="GR25" s="8">
        <v>527020</v>
      </c>
      <c r="GS25" s="6" t="s">
        <v>1842</v>
      </c>
      <c r="GT25" s="9">
        <v>0.19500000000000001</v>
      </c>
      <c r="GU25" s="6" t="s">
        <v>1131</v>
      </c>
      <c r="GV25" s="8">
        <v>43796</v>
      </c>
      <c r="GW25" s="6" t="s">
        <v>1928</v>
      </c>
      <c r="GX25" s="8">
        <v>23596</v>
      </c>
      <c r="GY25" s="6" t="s">
        <v>2729</v>
      </c>
      <c r="GZ25" s="9">
        <v>0.125</v>
      </c>
      <c r="HA25" s="6" t="s">
        <v>2389</v>
      </c>
      <c r="HB25" s="8">
        <v>47688</v>
      </c>
      <c r="HC25" s="6" t="s">
        <v>2730</v>
      </c>
      <c r="HD25" s="8">
        <v>580941</v>
      </c>
      <c r="HE25" s="6" t="s">
        <v>2731</v>
      </c>
      <c r="HF25" s="9">
        <v>0.19600000000000001</v>
      </c>
      <c r="HG25" s="6" t="s">
        <v>1131</v>
      </c>
      <c r="HH25" s="8">
        <v>42841</v>
      </c>
      <c r="HI25" s="6" t="s">
        <v>2118</v>
      </c>
      <c r="HJ25" s="8">
        <v>186695</v>
      </c>
      <c r="HK25" s="6" t="s">
        <v>2038</v>
      </c>
      <c r="HL25" s="9">
        <v>0.187</v>
      </c>
      <c r="HM25" s="6" t="s">
        <v>1155</v>
      </c>
      <c r="HN25" s="8">
        <v>40240</v>
      </c>
      <c r="HO25" s="6" t="s">
        <v>2130</v>
      </c>
      <c r="HP25" s="8">
        <v>172041</v>
      </c>
      <c r="HQ25" s="6" t="s">
        <v>2732</v>
      </c>
      <c r="HR25" s="9">
        <v>0.16300000000000001</v>
      </c>
      <c r="HS25" s="6" t="s">
        <v>1155</v>
      </c>
      <c r="HT25" s="8">
        <v>51863</v>
      </c>
      <c r="HU25" s="6" t="s">
        <v>2015</v>
      </c>
      <c r="HV25" s="8">
        <v>610580</v>
      </c>
      <c r="HW25" s="6" t="s">
        <v>2733</v>
      </c>
      <c r="HX25" s="9">
        <v>0.186</v>
      </c>
      <c r="HY25" s="6" t="s">
        <v>1131</v>
      </c>
      <c r="HZ25" s="8">
        <v>48198</v>
      </c>
      <c r="IA25" s="6" t="s">
        <v>2734</v>
      </c>
      <c r="IB25" s="8">
        <v>54748</v>
      </c>
      <c r="IC25" s="6" t="s">
        <v>2735</v>
      </c>
      <c r="ID25" s="9">
        <v>0.20300000000000001</v>
      </c>
      <c r="IE25" s="6" t="s">
        <v>2389</v>
      </c>
      <c r="IF25" s="8">
        <v>56557</v>
      </c>
      <c r="IG25" s="6" t="s">
        <v>2736</v>
      </c>
      <c r="IH25" s="8">
        <v>279336</v>
      </c>
      <c r="II25" s="6" t="s">
        <v>2737</v>
      </c>
      <c r="IJ25" s="9">
        <v>0.20799999999999999</v>
      </c>
      <c r="IK25" s="6" t="s">
        <v>1155</v>
      </c>
      <c r="IL25" s="8">
        <v>42577</v>
      </c>
      <c r="IM25" s="6" t="s">
        <v>2738</v>
      </c>
      <c r="IN25" s="8">
        <v>29353</v>
      </c>
      <c r="IO25" s="6" t="s">
        <v>1290</v>
      </c>
      <c r="IP25" s="9">
        <v>0.13300000000000001</v>
      </c>
      <c r="IQ25" s="6" t="s">
        <v>1134</v>
      </c>
      <c r="IR25" s="8">
        <v>43100</v>
      </c>
      <c r="IS25" s="6" t="s">
        <v>1860</v>
      </c>
      <c r="IT25" s="8">
        <v>349161</v>
      </c>
      <c r="IU25" s="6" t="s">
        <v>2739</v>
      </c>
      <c r="IV25" s="9">
        <v>0.19600000000000001</v>
      </c>
      <c r="IW25" s="6" t="s">
        <v>1131</v>
      </c>
      <c r="IX25" s="8">
        <v>43054</v>
      </c>
      <c r="IY25" s="6" t="s">
        <v>1969</v>
      </c>
      <c r="IZ25" s="8">
        <v>1444492</v>
      </c>
      <c r="JA25" s="6" t="s">
        <v>2740</v>
      </c>
      <c r="JB25" s="9">
        <v>0.19800000000000001</v>
      </c>
      <c r="JC25" s="6" t="s">
        <v>1131</v>
      </c>
      <c r="JD25" s="8">
        <v>46384</v>
      </c>
      <c r="JE25" s="6" t="s">
        <v>2741</v>
      </c>
      <c r="JF25" s="8">
        <v>98248</v>
      </c>
      <c r="JG25" s="6" t="s">
        <v>2742</v>
      </c>
      <c r="JH25" s="9">
        <v>0.123</v>
      </c>
      <c r="JI25" s="6" t="s">
        <v>1155</v>
      </c>
      <c r="JJ25" s="8">
        <v>58473</v>
      </c>
      <c r="JK25" s="6" t="s">
        <v>2743</v>
      </c>
      <c r="JL25" s="8">
        <v>22746</v>
      </c>
      <c r="JM25" s="6" t="s">
        <v>2744</v>
      </c>
      <c r="JN25" s="9">
        <v>0.14299999999999999</v>
      </c>
      <c r="JO25" s="6" t="s">
        <v>2389</v>
      </c>
      <c r="JP25" s="8">
        <v>51894</v>
      </c>
      <c r="JQ25" s="6" t="s">
        <v>2745</v>
      </c>
      <c r="JR25" s="8">
        <v>382323</v>
      </c>
      <c r="JS25" s="6" t="s">
        <v>2201</v>
      </c>
      <c r="JT25" s="9">
        <v>0.17599999999999999</v>
      </c>
      <c r="JU25" s="6" t="s">
        <v>1131</v>
      </c>
      <c r="JV25" s="8">
        <v>54802</v>
      </c>
      <c r="JW25" s="6" t="s">
        <v>2746</v>
      </c>
      <c r="JX25" s="8">
        <v>291005</v>
      </c>
      <c r="JY25" s="6" t="s">
        <v>2747</v>
      </c>
      <c r="JZ25" s="9">
        <v>0.151</v>
      </c>
      <c r="KA25" s="6" t="s">
        <v>1131</v>
      </c>
      <c r="KB25" s="8">
        <v>57299</v>
      </c>
      <c r="KC25" s="6" t="s">
        <v>2748</v>
      </c>
      <c r="KD25" s="8">
        <v>77940</v>
      </c>
      <c r="KE25" s="6" t="s">
        <v>2749</v>
      </c>
      <c r="KF25" s="9">
        <v>0.17199999999999999</v>
      </c>
      <c r="KG25" s="6" t="s">
        <v>1147</v>
      </c>
      <c r="KH25" s="8">
        <v>37435</v>
      </c>
      <c r="KI25" s="6" t="s">
        <v>1783</v>
      </c>
      <c r="KJ25" s="8">
        <v>224968</v>
      </c>
      <c r="KK25" s="6" t="s">
        <v>2750</v>
      </c>
      <c r="KL25" s="9">
        <v>0.151</v>
      </c>
      <c r="KM25" s="6" t="s">
        <v>1131</v>
      </c>
      <c r="KN25" s="8">
        <v>48483</v>
      </c>
      <c r="KO25" s="6" t="s">
        <v>2266</v>
      </c>
      <c r="KP25" s="8">
        <v>18722</v>
      </c>
      <c r="KQ25" s="6" t="s">
        <v>2751</v>
      </c>
      <c r="KR25" s="9">
        <v>0.126</v>
      </c>
      <c r="KS25" s="6" t="s">
        <v>2434</v>
      </c>
      <c r="KT25" s="8">
        <v>41601</v>
      </c>
      <c r="KU25" s="6" t="s">
        <v>2752</v>
      </c>
      <c r="KV25" s="8">
        <v>277676</v>
      </c>
      <c r="KW25" s="6" t="s">
        <v>2753</v>
      </c>
      <c r="KX25" s="9">
        <v>0.34799999999999998</v>
      </c>
      <c r="KY25" s="6" t="s">
        <v>1147</v>
      </c>
      <c r="KZ25" s="8">
        <v>19809</v>
      </c>
      <c r="LA25" s="6" t="s">
        <v>2754</v>
      </c>
    </row>
    <row r="26" spans="1:313" ht="12.5" x14ac:dyDescent="0.25">
      <c r="A26" s="6" t="s">
        <v>2607</v>
      </c>
      <c r="B26" s="8">
        <v>136749</v>
      </c>
      <c r="C26" s="6" t="s">
        <v>2755</v>
      </c>
      <c r="D26" s="9">
        <v>0.107</v>
      </c>
      <c r="E26" s="6" t="s">
        <v>1155</v>
      </c>
      <c r="F26" s="8">
        <v>28923</v>
      </c>
      <c r="G26" s="6" t="s">
        <v>1893</v>
      </c>
      <c r="H26" s="8">
        <v>14808</v>
      </c>
      <c r="I26" s="6" t="s">
        <v>2358</v>
      </c>
      <c r="J26" s="9">
        <v>8.5999999999999993E-2</v>
      </c>
      <c r="K26" s="6" t="s">
        <v>1134</v>
      </c>
      <c r="L26" s="8">
        <v>47809</v>
      </c>
      <c r="M26" s="6" t="s">
        <v>1378</v>
      </c>
      <c r="N26" s="8">
        <v>168693</v>
      </c>
      <c r="O26" s="6" t="s">
        <v>2756</v>
      </c>
      <c r="P26" s="9">
        <v>9.2999999999999999E-2</v>
      </c>
      <c r="Q26" s="6" t="s">
        <v>1131</v>
      </c>
      <c r="R26" s="8">
        <v>41509</v>
      </c>
      <c r="S26" s="6" t="s">
        <v>2272</v>
      </c>
      <c r="T26" s="8">
        <v>83016</v>
      </c>
      <c r="U26" s="6" t="s">
        <v>2757</v>
      </c>
      <c r="V26" s="9">
        <v>0.108</v>
      </c>
      <c r="W26" s="6" t="s">
        <v>1155</v>
      </c>
      <c r="X26" s="8">
        <v>31535</v>
      </c>
      <c r="Y26" s="6" t="s">
        <v>1173</v>
      </c>
      <c r="Z26" s="8">
        <v>785055</v>
      </c>
      <c r="AA26" s="6" t="s">
        <v>2758</v>
      </c>
      <c r="AB26" s="9">
        <v>8.5999999999999993E-2</v>
      </c>
      <c r="AC26" s="6" t="s">
        <v>1140</v>
      </c>
      <c r="AD26" s="8">
        <v>44712</v>
      </c>
      <c r="AE26" s="6" t="s">
        <v>1143</v>
      </c>
      <c r="AF26" s="8">
        <v>110164</v>
      </c>
      <c r="AG26" s="6" t="s">
        <v>2759</v>
      </c>
      <c r="AH26" s="9">
        <v>7.5999999999999998E-2</v>
      </c>
      <c r="AI26" s="6" t="s">
        <v>1131</v>
      </c>
      <c r="AJ26" s="8">
        <v>45836</v>
      </c>
      <c r="AK26" s="6" t="s">
        <v>2403</v>
      </c>
      <c r="AL26" s="8">
        <v>89501</v>
      </c>
      <c r="AM26" s="6" t="s">
        <v>2760</v>
      </c>
      <c r="AN26" s="9">
        <v>9.8000000000000004E-2</v>
      </c>
      <c r="AO26" s="6" t="s">
        <v>1155</v>
      </c>
      <c r="AP26" s="8">
        <v>43028</v>
      </c>
      <c r="AQ26" s="6" t="s">
        <v>2159</v>
      </c>
      <c r="AR26" s="8">
        <v>26016</v>
      </c>
      <c r="AS26" s="6" t="s">
        <v>2761</v>
      </c>
      <c r="AT26" s="9">
        <v>0.10100000000000001</v>
      </c>
      <c r="AU26" s="6" t="s">
        <v>2389</v>
      </c>
      <c r="AV26" s="8">
        <v>44097</v>
      </c>
      <c r="AW26" s="6" t="s">
        <v>2762</v>
      </c>
      <c r="AX26" s="8">
        <v>20993</v>
      </c>
      <c r="AY26" s="6" t="s">
        <v>2522</v>
      </c>
      <c r="AZ26" s="9">
        <v>0.158</v>
      </c>
      <c r="BA26" s="6" t="s">
        <v>2763</v>
      </c>
      <c r="BB26" s="8">
        <v>45146</v>
      </c>
      <c r="BC26" s="6" t="s">
        <v>2764</v>
      </c>
      <c r="BD26" s="8">
        <v>510080</v>
      </c>
      <c r="BE26" s="6" t="s">
        <v>2603</v>
      </c>
      <c r="BF26" s="9">
        <v>9.1999999999999998E-2</v>
      </c>
      <c r="BG26" s="6" t="s">
        <v>1140</v>
      </c>
      <c r="BH26" s="8">
        <v>39097</v>
      </c>
      <c r="BI26" s="6" t="s">
        <v>2581</v>
      </c>
      <c r="BJ26" s="8">
        <v>307384</v>
      </c>
      <c r="BK26" s="6" t="s">
        <v>2765</v>
      </c>
      <c r="BL26" s="9">
        <v>0.115</v>
      </c>
      <c r="BM26" s="6" t="s">
        <v>1131</v>
      </c>
      <c r="BN26" s="8">
        <v>37085</v>
      </c>
      <c r="BO26" s="6" t="s">
        <v>2766</v>
      </c>
      <c r="BP26" s="8">
        <v>23140</v>
      </c>
      <c r="BQ26" s="6" t="s">
        <v>2561</v>
      </c>
      <c r="BR26" s="9">
        <v>6.9000000000000006E-2</v>
      </c>
      <c r="BS26" s="6" t="s">
        <v>1155</v>
      </c>
      <c r="BT26" s="8">
        <v>46340</v>
      </c>
      <c r="BU26" s="6" t="s">
        <v>2767</v>
      </c>
      <c r="BV26" s="8">
        <v>31664</v>
      </c>
      <c r="BW26" s="6" t="s">
        <v>2768</v>
      </c>
      <c r="BX26" s="9">
        <v>6.6000000000000003E-2</v>
      </c>
      <c r="BY26" s="6" t="s">
        <v>1155</v>
      </c>
      <c r="BZ26" s="8">
        <v>38218</v>
      </c>
      <c r="CA26" s="6" t="s">
        <v>1609</v>
      </c>
      <c r="CB26" s="8">
        <v>303193</v>
      </c>
      <c r="CC26" s="6" t="s">
        <v>2769</v>
      </c>
      <c r="CD26" s="9">
        <v>9.7000000000000003E-2</v>
      </c>
      <c r="CE26" s="6" t="s">
        <v>1140</v>
      </c>
      <c r="CF26" s="8">
        <v>39148</v>
      </c>
      <c r="CG26" s="6" t="s">
        <v>2601</v>
      </c>
      <c r="CH26" s="8">
        <v>170511</v>
      </c>
      <c r="CI26" s="6" t="s">
        <v>2770</v>
      </c>
      <c r="CJ26" s="9">
        <v>0.1</v>
      </c>
      <c r="CK26" s="6" t="s">
        <v>1131</v>
      </c>
      <c r="CL26" s="8">
        <v>35348</v>
      </c>
      <c r="CM26" s="6" t="s">
        <v>2689</v>
      </c>
      <c r="CN26" s="8">
        <v>73299</v>
      </c>
      <c r="CO26" s="6" t="s">
        <v>2771</v>
      </c>
      <c r="CP26" s="9">
        <v>9.0999999999999998E-2</v>
      </c>
      <c r="CQ26" s="6" t="s">
        <v>1155</v>
      </c>
      <c r="CR26" s="8">
        <v>38158</v>
      </c>
      <c r="CS26" s="6" t="s">
        <v>2684</v>
      </c>
      <c r="CT26" s="8">
        <v>66883</v>
      </c>
      <c r="CU26" s="6" t="s">
        <v>2772</v>
      </c>
      <c r="CV26" s="9">
        <v>0.09</v>
      </c>
      <c r="CW26" s="6" t="s">
        <v>1155</v>
      </c>
      <c r="CX26" s="8">
        <v>36641</v>
      </c>
      <c r="CY26" s="6" t="s">
        <v>2773</v>
      </c>
      <c r="CZ26" s="8">
        <v>113448</v>
      </c>
      <c r="DA26" s="6" t="s">
        <v>2774</v>
      </c>
      <c r="DB26" s="9">
        <v>9.9000000000000005E-2</v>
      </c>
      <c r="DC26" s="6" t="s">
        <v>1131</v>
      </c>
      <c r="DD26" s="8">
        <v>30787</v>
      </c>
      <c r="DE26" s="6" t="s">
        <v>2187</v>
      </c>
      <c r="DF26" s="8">
        <v>149824</v>
      </c>
      <c r="DG26" s="6" t="s">
        <v>2775</v>
      </c>
      <c r="DH26" s="9">
        <v>0.13300000000000001</v>
      </c>
      <c r="DI26" s="6" t="s">
        <v>1155</v>
      </c>
      <c r="DJ26" s="8">
        <v>27620</v>
      </c>
      <c r="DK26" s="6" t="s">
        <v>2283</v>
      </c>
      <c r="DL26" s="8">
        <v>27614</v>
      </c>
      <c r="DM26" s="6" t="s">
        <v>2776</v>
      </c>
      <c r="DN26" s="9">
        <v>7.6999999999999999E-2</v>
      </c>
      <c r="DO26" s="6" t="s">
        <v>1155</v>
      </c>
      <c r="DP26" s="8">
        <v>39883</v>
      </c>
      <c r="DQ26" s="6" t="s">
        <v>2387</v>
      </c>
      <c r="DR26" s="8">
        <v>152148</v>
      </c>
      <c r="DS26" s="6" t="s">
        <v>2777</v>
      </c>
      <c r="DT26" s="9">
        <v>0.1</v>
      </c>
      <c r="DU26" s="6" t="s">
        <v>1131</v>
      </c>
      <c r="DV26" s="8">
        <v>51221</v>
      </c>
      <c r="DW26" s="6" t="s">
        <v>2012</v>
      </c>
      <c r="DX26" s="8">
        <v>158875</v>
      </c>
      <c r="DY26" s="6" t="s">
        <v>2778</v>
      </c>
      <c r="DZ26" s="9">
        <v>9.1999999999999998E-2</v>
      </c>
      <c r="EA26" s="6" t="s">
        <v>1131</v>
      </c>
      <c r="EB26" s="8">
        <v>44820</v>
      </c>
      <c r="EC26" s="6" t="s">
        <v>1831</v>
      </c>
      <c r="ED26" s="8">
        <v>239932</v>
      </c>
      <c r="EE26" s="6" t="s">
        <v>2676</v>
      </c>
      <c r="EF26" s="9">
        <v>9.5000000000000001E-2</v>
      </c>
      <c r="EG26" s="6" t="s">
        <v>1140</v>
      </c>
      <c r="EH26" s="8">
        <v>35084</v>
      </c>
      <c r="EI26" s="6" t="s">
        <v>2779</v>
      </c>
      <c r="EJ26" s="8">
        <v>120571</v>
      </c>
      <c r="EK26" s="6" t="s">
        <v>2390</v>
      </c>
      <c r="EL26" s="9">
        <v>8.4000000000000005E-2</v>
      </c>
      <c r="EM26" s="6" t="s">
        <v>1131</v>
      </c>
      <c r="EN26" s="8">
        <v>44434</v>
      </c>
      <c r="EO26" s="6" t="s">
        <v>2780</v>
      </c>
      <c r="EP26" s="8">
        <v>97006</v>
      </c>
      <c r="EQ26" s="6" t="s">
        <v>2781</v>
      </c>
      <c r="ER26" s="9">
        <v>0.13100000000000001</v>
      </c>
      <c r="ES26" s="6" t="s">
        <v>1147</v>
      </c>
      <c r="ET26" s="8">
        <v>27705</v>
      </c>
      <c r="EU26" s="6" t="s">
        <v>2782</v>
      </c>
      <c r="EV26" s="8">
        <v>148594</v>
      </c>
      <c r="EW26" s="6" t="s">
        <v>2783</v>
      </c>
      <c r="EX26" s="9">
        <v>9.6000000000000002E-2</v>
      </c>
      <c r="EY26" s="6" t="s">
        <v>1131</v>
      </c>
      <c r="EZ26" s="8">
        <v>36846</v>
      </c>
      <c r="FA26" s="6" t="s">
        <v>2784</v>
      </c>
      <c r="FB26" s="8">
        <v>19290</v>
      </c>
      <c r="FC26" s="6" t="s">
        <v>2403</v>
      </c>
      <c r="FD26" s="9">
        <v>7.0000000000000007E-2</v>
      </c>
      <c r="FE26" s="6" t="s">
        <v>1147</v>
      </c>
      <c r="FF26" s="8">
        <v>37838</v>
      </c>
      <c r="FG26" s="6" t="s">
        <v>1041</v>
      </c>
      <c r="FH26" s="8">
        <v>45207</v>
      </c>
      <c r="FI26" s="6" t="s">
        <v>2785</v>
      </c>
      <c r="FJ26" s="9">
        <v>9.0999999999999998E-2</v>
      </c>
      <c r="FK26" s="6" t="s">
        <v>1155</v>
      </c>
      <c r="FL26" s="8">
        <v>40698</v>
      </c>
      <c r="FM26" s="6" t="s">
        <v>2786</v>
      </c>
      <c r="FN26" s="8">
        <v>80028</v>
      </c>
      <c r="FO26" s="6" t="s">
        <v>2787</v>
      </c>
      <c r="FP26" s="9">
        <v>0.106</v>
      </c>
      <c r="FQ26" s="6" t="s">
        <v>1155</v>
      </c>
      <c r="FR26" s="8">
        <v>41048</v>
      </c>
      <c r="FS26" s="6" t="s">
        <v>2788</v>
      </c>
      <c r="FT26" s="8">
        <v>23485</v>
      </c>
      <c r="FU26" s="6" t="s">
        <v>1976</v>
      </c>
      <c r="FV26" s="9">
        <v>6.6000000000000003E-2</v>
      </c>
      <c r="FW26" s="6" t="s">
        <v>1155</v>
      </c>
      <c r="FX26" s="8">
        <v>49587</v>
      </c>
      <c r="FY26" s="6" t="s">
        <v>2789</v>
      </c>
      <c r="FZ26" s="8">
        <v>207091</v>
      </c>
      <c r="GA26" s="6" t="s">
        <v>2790</v>
      </c>
      <c r="GB26" s="9">
        <v>8.7999999999999995E-2</v>
      </c>
      <c r="GC26" s="6" t="s">
        <v>1131</v>
      </c>
      <c r="GD26" s="8">
        <v>43481</v>
      </c>
      <c r="GE26" s="6" t="s">
        <v>1913</v>
      </c>
      <c r="GF26" s="8">
        <v>58250</v>
      </c>
      <c r="GG26" s="6" t="s">
        <v>2791</v>
      </c>
      <c r="GH26" s="9">
        <v>0.115</v>
      </c>
      <c r="GI26" s="6" t="s">
        <v>1147</v>
      </c>
      <c r="GJ26" s="8">
        <v>31822</v>
      </c>
      <c r="GK26" s="6" t="s">
        <v>1986</v>
      </c>
      <c r="GL26" s="8">
        <v>469300</v>
      </c>
      <c r="GM26" s="6" t="s">
        <v>2137</v>
      </c>
      <c r="GN26" s="9">
        <v>9.9000000000000005E-2</v>
      </c>
      <c r="GO26" s="6" t="s">
        <v>1140</v>
      </c>
      <c r="GP26" s="8">
        <v>40315</v>
      </c>
      <c r="GQ26" s="6" t="s">
        <v>1175</v>
      </c>
      <c r="GR26" s="8">
        <v>275493</v>
      </c>
      <c r="GS26" s="6" t="s">
        <v>2792</v>
      </c>
      <c r="GT26" s="9">
        <v>0.10199999999999999</v>
      </c>
      <c r="GU26" s="6" t="s">
        <v>1140</v>
      </c>
      <c r="GV26" s="8">
        <v>34597</v>
      </c>
      <c r="GW26" s="6" t="s">
        <v>2793</v>
      </c>
      <c r="GX26" s="8">
        <v>15166</v>
      </c>
      <c r="GY26" s="6" t="s">
        <v>2710</v>
      </c>
      <c r="GZ26" s="9">
        <v>8.1000000000000003E-2</v>
      </c>
      <c r="HA26" s="6" t="s">
        <v>2389</v>
      </c>
      <c r="HB26" s="8">
        <v>40324</v>
      </c>
      <c r="HC26" s="6" t="s">
        <v>2794</v>
      </c>
      <c r="HD26" s="8">
        <v>318386</v>
      </c>
      <c r="HE26" s="6" t="s">
        <v>2795</v>
      </c>
      <c r="HF26" s="9">
        <v>0.107</v>
      </c>
      <c r="HG26" s="6" t="s">
        <v>1131</v>
      </c>
      <c r="HH26" s="8">
        <v>33075</v>
      </c>
      <c r="HI26" s="6" t="s">
        <v>2796</v>
      </c>
      <c r="HJ26" s="8">
        <v>101453</v>
      </c>
      <c r="HK26" s="6" t="s">
        <v>2797</v>
      </c>
      <c r="HL26" s="9">
        <v>0.10199999999999999</v>
      </c>
      <c r="HM26" s="6" t="s">
        <v>1131</v>
      </c>
      <c r="HN26" s="8">
        <v>32146</v>
      </c>
      <c r="HO26" s="6" t="s">
        <v>2260</v>
      </c>
      <c r="HP26" s="8">
        <v>91054</v>
      </c>
      <c r="HQ26" s="6" t="s">
        <v>2798</v>
      </c>
      <c r="HR26" s="9">
        <v>8.5999999999999993E-2</v>
      </c>
      <c r="HS26" s="6" t="s">
        <v>1131</v>
      </c>
      <c r="HT26" s="8">
        <v>40634</v>
      </c>
      <c r="HU26" s="6" t="s">
        <v>2799</v>
      </c>
      <c r="HV26" s="8">
        <v>308974</v>
      </c>
      <c r="HW26" s="6" t="s">
        <v>2800</v>
      </c>
      <c r="HX26" s="9">
        <v>9.4E-2</v>
      </c>
      <c r="HY26" s="6" t="s">
        <v>1131</v>
      </c>
      <c r="HZ26" s="8">
        <v>36823</v>
      </c>
      <c r="IA26" s="6" t="s">
        <v>2801</v>
      </c>
      <c r="IB26" s="8">
        <v>28653</v>
      </c>
      <c r="IC26" s="6" t="s">
        <v>2802</v>
      </c>
      <c r="ID26" s="9">
        <v>0.106</v>
      </c>
      <c r="IE26" s="6" t="s">
        <v>1134</v>
      </c>
      <c r="IF26" s="8">
        <v>41026</v>
      </c>
      <c r="IG26" s="6" t="s">
        <v>2803</v>
      </c>
      <c r="IH26" s="8">
        <v>140784</v>
      </c>
      <c r="II26" s="6" t="s">
        <v>2004</v>
      </c>
      <c r="IJ26" s="9">
        <v>0.105</v>
      </c>
      <c r="IK26" s="6" t="s">
        <v>1131</v>
      </c>
      <c r="IL26" s="8">
        <v>33956</v>
      </c>
      <c r="IM26" s="6" t="s">
        <v>2804</v>
      </c>
      <c r="IN26" s="8">
        <v>17679</v>
      </c>
      <c r="IO26" s="6" t="s">
        <v>2805</v>
      </c>
      <c r="IP26" s="9">
        <v>0.08</v>
      </c>
      <c r="IQ26" s="6" t="s">
        <v>1147</v>
      </c>
      <c r="IR26" s="8">
        <v>36929</v>
      </c>
      <c r="IS26" s="6" t="s">
        <v>1114</v>
      </c>
      <c r="IT26" s="8">
        <v>178918</v>
      </c>
      <c r="IU26" s="6" t="s">
        <v>2806</v>
      </c>
      <c r="IV26" s="9">
        <v>0.1</v>
      </c>
      <c r="IW26" s="6" t="s">
        <v>1131</v>
      </c>
      <c r="IX26" s="8">
        <v>34265</v>
      </c>
      <c r="IY26" s="6" t="s">
        <v>1399</v>
      </c>
      <c r="IZ26" s="8">
        <v>773844</v>
      </c>
      <c r="JA26" s="6" t="s">
        <v>2807</v>
      </c>
      <c r="JB26" s="9">
        <v>0.106</v>
      </c>
      <c r="JC26" s="6" t="s">
        <v>1140</v>
      </c>
      <c r="JD26" s="8">
        <v>36254</v>
      </c>
      <c r="JE26" s="6" t="s">
        <v>2246</v>
      </c>
      <c r="JF26" s="8">
        <v>50524</v>
      </c>
      <c r="JG26" s="6" t="s">
        <v>2808</v>
      </c>
      <c r="JH26" s="9">
        <v>6.3E-2</v>
      </c>
      <c r="JI26" s="6" t="s">
        <v>1131</v>
      </c>
      <c r="JJ26" s="8">
        <v>45205</v>
      </c>
      <c r="JK26" s="6" t="s">
        <v>2809</v>
      </c>
      <c r="JL26" s="8">
        <v>12685</v>
      </c>
      <c r="JM26" s="6" t="s">
        <v>1189</v>
      </c>
      <c r="JN26" s="9">
        <v>0.08</v>
      </c>
      <c r="JO26" s="6" t="s">
        <v>1134</v>
      </c>
      <c r="JP26" s="8">
        <v>39677</v>
      </c>
      <c r="JQ26" s="6" t="s">
        <v>2810</v>
      </c>
      <c r="JR26" s="8">
        <v>196585</v>
      </c>
      <c r="JS26" s="6" t="s">
        <v>2811</v>
      </c>
      <c r="JT26" s="9">
        <v>9.0999999999999998E-2</v>
      </c>
      <c r="JU26" s="6" t="s">
        <v>1131</v>
      </c>
      <c r="JV26" s="8">
        <v>42268</v>
      </c>
      <c r="JW26" s="6" t="s">
        <v>2039</v>
      </c>
      <c r="JX26" s="8">
        <v>155349</v>
      </c>
      <c r="JY26" s="6" t="s">
        <v>2812</v>
      </c>
      <c r="JZ26" s="9">
        <v>8.1000000000000003E-2</v>
      </c>
      <c r="KA26" s="6" t="s">
        <v>1131</v>
      </c>
      <c r="KB26" s="8">
        <v>43874</v>
      </c>
      <c r="KC26" s="6" t="s">
        <v>2813</v>
      </c>
      <c r="KD26" s="8">
        <v>38472</v>
      </c>
      <c r="KE26" s="6" t="s">
        <v>2814</v>
      </c>
      <c r="KF26" s="9">
        <v>8.5000000000000006E-2</v>
      </c>
      <c r="KG26" s="6" t="s">
        <v>1147</v>
      </c>
      <c r="KH26" s="8">
        <v>27592</v>
      </c>
      <c r="KI26" s="6" t="s">
        <v>2815</v>
      </c>
      <c r="KJ26" s="8">
        <v>132791</v>
      </c>
      <c r="KK26" s="6" t="s">
        <v>2816</v>
      </c>
      <c r="KL26" s="9">
        <v>8.8999999999999996E-2</v>
      </c>
      <c r="KM26" s="6" t="s">
        <v>1131</v>
      </c>
      <c r="KN26" s="8">
        <v>40323</v>
      </c>
      <c r="KO26" s="6" t="s">
        <v>2202</v>
      </c>
      <c r="KP26" s="8">
        <v>11601</v>
      </c>
      <c r="KQ26" s="6" t="s">
        <v>2176</v>
      </c>
      <c r="KR26" s="9">
        <v>7.8E-2</v>
      </c>
      <c r="KS26" s="6" t="s">
        <v>1134</v>
      </c>
      <c r="KT26" s="8">
        <v>35081</v>
      </c>
      <c r="KU26" s="6" t="s">
        <v>1706</v>
      </c>
      <c r="KV26" s="8">
        <v>122615</v>
      </c>
      <c r="KW26" s="6" t="s">
        <v>2817</v>
      </c>
      <c r="KX26" s="9">
        <v>0.154</v>
      </c>
      <c r="KY26" s="6" t="s">
        <v>1155</v>
      </c>
      <c r="KZ26" s="8">
        <v>12914</v>
      </c>
      <c r="LA26" s="6" t="s">
        <v>2818</v>
      </c>
    </row>
    <row r="27" spans="1:313" ht="12.5" x14ac:dyDescent="0.25">
      <c r="A27" s="6" t="s">
        <v>2819</v>
      </c>
      <c r="B27" s="8">
        <v>84276</v>
      </c>
      <c r="C27" s="6" t="s">
        <v>2820</v>
      </c>
      <c r="D27" s="9">
        <v>6.6000000000000003E-2</v>
      </c>
      <c r="E27" s="6" t="s">
        <v>1131</v>
      </c>
      <c r="F27" s="8">
        <v>56484</v>
      </c>
      <c r="G27" s="6" t="s">
        <v>1465</v>
      </c>
      <c r="H27" s="8">
        <v>15089</v>
      </c>
      <c r="I27" s="6" t="s">
        <v>2821</v>
      </c>
      <c r="J27" s="9">
        <v>8.7999999999999995E-2</v>
      </c>
      <c r="K27" s="6" t="s">
        <v>2389</v>
      </c>
      <c r="L27" s="8">
        <v>76363</v>
      </c>
      <c r="M27" s="6" t="s">
        <v>2822</v>
      </c>
      <c r="N27" s="8">
        <v>156498</v>
      </c>
      <c r="O27" s="6" t="s">
        <v>2823</v>
      </c>
      <c r="P27" s="9">
        <v>8.6999999999999994E-2</v>
      </c>
      <c r="Q27" s="6" t="s">
        <v>1131</v>
      </c>
      <c r="R27" s="8">
        <v>66495</v>
      </c>
      <c r="S27" s="6" t="s">
        <v>2824</v>
      </c>
      <c r="T27" s="8">
        <v>56724</v>
      </c>
      <c r="U27" s="6" t="s">
        <v>2825</v>
      </c>
      <c r="V27" s="9">
        <v>7.2999999999999995E-2</v>
      </c>
      <c r="W27" s="6" t="s">
        <v>1155</v>
      </c>
      <c r="X27" s="8">
        <v>52388</v>
      </c>
      <c r="Y27" s="6" t="s">
        <v>2826</v>
      </c>
      <c r="Z27" s="8">
        <v>841868</v>
      </c>
      <c r="AA27" s="6" t="s">
        <v>2827</v>
      </c>
      <c r="AB27" s="9">
        <v>9.1999999999999998E-2</v>
      </c>
      <c r="AC27" s="6" t="s">
        <v>1140</v>
      </c>
      <c r="AD27" s="8">
        <v>77607</v>
      </c>
      <c r="AE27" s="6" t="s">
        <v>1412</v>
      </c>
      <c r="AF27" s="8">
        <v>106128</v>
      </c>
      <c r="AG27" s="6" t="s">
        <v>2317</v>
      </c>
      <c r="AH27" s="9">
        <v>7.2999999999999995E-2</v>
      </c>
      <c r="AI27" s="6" t="s">
        <v>1131</v>
      </c>
      <c r="AJ27" s="8">
        <v>79751</v>
      </c>
      <c r="AK27" s="6" t="s">
        <v>2204</v>
      </c>
      <c r="AL27" s="8">
        <v>68720</v>
      </c>
      <c r="AM27" s="6" t="s">
        <v>2828</v>
      </c>
      <c r="AN27" s="9">
        <v>7.4999999999999997E-2</v>
      </c>
      <c r="AO27" s="6" t="s">
        <v>1131</v>
      </c>
      <c r="AP27" s="8">
        <v>77787</v>
      </c>
      <c r="AQ27" s="6" t="s">
        <v>2829</v>
      </c>
      <c r="AR27" s="8">
        <v>19722</v>
      </c>
      <c r="AS27" s="6" t="s">
        <v>2830</v>
      </c>
      <c r="AT27" s="9">
        <v>7.6999999999999999E-2</v>
      </c>
      <c r="AU27" s="6" t="s">
        <v>1147</v>
      </c>
      <c r="AV27" s="8">
        <v>74587</v>
      </c>
      <c r="AW27" s="6" t="s">
        <v>2831</v>
      </c>
      <c r="AX27" s="8">
        <v>9393</v>
      </c>
      <c r="AY27" s="6" t="s">
        <v>2832</v>
      </c>
      <c r="AZ27" s="9">
        <v>7.0999999999999994E-2</v>
      </c>
      <c r="BA27" s="6" t="s">
        <v>2434</v>
      </c>
      <c r="BB27" s="8">
        <v>75579</v>
      </c>
      <c r="BC27" s="6" t="s">
        <v>2833</v>
      </c>
      <c r="BD27" s="8">
        <v>442513</v>
      </c>
      <c r="BE27" s="6" t="s">
        <v>2834</v>
      </c>
      <c r="BF27" s="9">
        <v>0.08</v>
      </c>
      <c r="BG27" s="6" t="s">
        <v>1140</v>
      </c>
      <c r="BH27" s="8">
        <v>63942</v>
      </c>
      <c r="BI27" s="6" t="s">
        <v>2835</v>
      </c>
      <c r="BJ27" s="8">
        <v>193575</v>
      </c>
      <c r="BK27" s="6" t="s">
        <v>2836</v>
      </c>
      <c r="BL27" s="9">
        <v>7.2999999999999995E-2</v>
      </c>
      <c r="BM27" s="6" t="s">
        <v>1131</v>
      </c>
      <c r="BN27" s="8">
        <v>64244</v>
      </c>
      <c r="BO27" s="6" t="s">
        <v>1149</v>
      </c>
      <c r="BP27" s="8">
        <v>28508</v>
      </c>
      <c r="BQ27" s="6" t="s">
        <v>2837</v>
      </c>
      <c r="BR27" s="9">
        <v>8.5000000000000006E-2</v>
      </c>
      <c r="BS27" s="6" t="s">
        <v>1147</v>
      </c>
      <c r="BT27" s="8">
        <v>87652</v>
      </c>
      <c r="BU27" s="6" t="s">
        <v>1879</v>
      </c>
      <c r="BV27" s="8">
        <v>33260</v>
      </c>
      <c r="BW27" s="6" t="s">
        <v>1133</v>
      </c>
      <c r="BX27" s="9">
        <v>7.0000000000000007E-2</v>
      </c>
      <c r="BY27" s="6" t="s">
        <v>1155</v>
      </c>
      <c r="BZ27" s="8">
        <v>64854</v>
      </c>
      <c r="CA27" s="6" t="s">
        <v>2121</v>
      </c>
      <c r="CB27" s="8">
        <v>243408</v>
      </c>
      <c r="CC27" s="6" t="s">
        <v>2838</v>
      </c>
      <c r="CD27" s="9">
        <v>7.8E-2</v>
      </c>
      <c r="CE27" s="6" t="s">
        <v>1140</v>
      </c>
      <c r="CF27" s="8">
        <v>71001</v>
      </c>
      <c r="CG27" s="6" t="s">
        <v>1290</v>
      </c>
      <c r="CH27" s="8">
        <v>135191</v>
      </c>
      <c r="CI27" s="6" t="s">
        <v>2839</v>
      </c>
      <c r="CJ27" s="9">
        <v>7.9000000000000001E-2</v>
      </c>
      <c r="CK27" s="6" t="s">
        <v>1131</v>
      </c>
      <c r="CL27" s="8">
        <v>62456</v>
      </c>
      <c r="CM27" s="6" t="s">
        <v>1500</v>
      </c>
      <c r="CN27" s="8">
        <v>55277</v>
      </c>
      <c r="CO27" s="6" t="s">
        <v>2840</v>
      </c>
      <c r="CP27" s="9">
        <v>6.9000000000000006E-2</v>
      </c>
      <c r="CQ27" s="6" t="s">
        <v>1131</v>
      </c>
      <c r="CR27" s="8">
        <v>62486</v>
      </c>
      <c r="CS27" s="6" t="s">
        <v>1208</v>
      </c>
      <c r="CT27" s="8">
        <v>51785</v>
      </c>
      <c r="CU27" s="6" t="s">
        <v>2841</v>
      </c>
      <c r="CV27" s="9">
        <v>7.0000000000000007E-2</v>
      </c>
      <c r="CW27" s="6" t="s">
        <v>1155</v>
      </c>
      <c r="CX27" s="8">
        <v>63902</v>
      </c>
      <c r="CY27" s="6" t="s">
        <v>2842</v>
      </c>
      <c r="CZ27" s="8">
        <v>92072</v>
      </c>
      <c r="DA27" s="6" t="s">
        <v>1146</v>
      </c>
      <c r="DB27" s="9">
        <v>0.08</v>
      </c>
      <c r="DC27" s="6" t="s">
        <v>1131</v>
      </c>
      <c r="DD27" s="8">
        <v>54934</v>
      </c>
      <c r="DE27" s="6" t="s">
        <v>1971</v>
      </c>
      <c r="DF27" s="8">
        <v>94424</v>
      </c>
      <c r="DG27" s="6" t="s">
        <v>2843</v>
      </c>
      <c r="DH27" s="9">
        <v>8.4000000000000005E-2</v>
      </c>
      <c r="DI27" s="6" t="s">
        <v>1131</v>
      </c>
      <c r="DJ27" s="8">
        <v>57506</v>
      </c>
      <c r="DK27" s="6" t="s">
        <v>2136</v>
      </c>
      <c r="DL27" s="8">
        <v>23221</v>
      </c>
      <c r="DM27" s="6" t="s">
        <v>2844</v>
      </c>
      <c r="DN27" s="9">
        <v>6.5000000000000002E-2</v>
      </c>
      <c r="DO27" s="6" t="s">
        <v>1155</v>
      </c>
      <c r="DP27" s="8">
        <v>64875</v>
      </c>
      <c r="DQ27" s="6" t="s">
        <v>2355</v>
      </c>
      <c r="DR27" s="8">
        <v>118705</v>
      </c>
      <c r="DS27" s="6" t="s">
        <v>2845</v>
      </c>
      <c r="DT27" s="9">
        <v>7.8E-2</v>
      </c>
      <c r="DU27" s="6" t="s">
        <v>1131</v>
      </c>
      <c r="DV27" s="8">
        <v>84157</v>
      </c>
      <c r="DW27" s="6" t="s">
        <v>2846</v>
      </c>
      <c r="DX27" s="8">
        <v>127350</v>
      </c>
      <c r="DY27" s="6" t="s">
        <v>2847</v>
      </c>
      <c r="DZ27" s="9">
        <v>7.3999999999999996E-2</v>
      </c>
      <c r="EA27" s="6" t="s">
        <v>1131</v>
      </c>
      <c r="EB27" s="8">
        <v>83727</v>
      </c>
      <c r="EC27" s="6" t="s">
        <v>2848</v>
      </c>
      <c r="ED27" s="8">
        <v>198385</v>
      </c>
      <c r="EE27" s="6" t="s">
        <v>2849</v>
      </c>
      <c r="EF27" s="9">
        <v>7.8E-2</v>
      </c>
      <c r="EG27" s="6" t="s">
        <v>1131</v>
      </c>
      <c r="EH27" s="8">
        <v>62810</v>
      </c>
      <c r="EI27" s="6" t="s">
        <v>1885</v>
      </c>
      <c r="EJ27" s="8">
        <v>102780</v>
      </c>
      <c r="EK27" s="6" t="s">
        <v>2850</v>
      </c>
      <c r="EL27" s="9">
        <v>7.1999999999999995E-2</v>
      </c>
      <c r="EM27" s="6" t="s">
        <v>1131</v>
      </c>
      <c r="EN27" s="8">
        <v>73564</v>
      </c>
      <c r="EO27" s="6" t="s">
        <v>2851</v>
      </c>
      <c r="EP27" s="8">
        <v>53676</v>
      </c>
      <c r="EQ27" s="6" t="s">
        <v>1706</v>
      </c>
      <c r="ER27" s="9">
        <v>7.2999999999999995E-2</v>
      </c>
      <c r="ES27" s="6" t="s">
        <v>1155</v>
      </c>
      <c r="ET27" s="8">
        <v>50877</v>
      </c>
      <c r="EU27" s="6" t="s">
        <v>2852</v>
      </c>
      <c r="EV27" s="8">
        <v>113662</v>
      </c>
      <c r="EW27" s="6" t="s">
        <v>2853</v>
      </c>
      <c r="EX27" s="9">
        <v>7.2999999999999995E-2</v>
      </c>
      <c r="EY27" s="6" t="s">
        <v>1131</v>
      </c>
      <c r="EZ27" s="8">
        <v>61337</v>
      </c>
      <c r="FA27" s="6" t="s">
        <v>2854</v>
      </c>
      <c r="FB27" s="8">
        <v>19733</v>
      </c>
      <c r="FC27" s="6" t="s">
        <v>2729</v>
      </c>
      <c r="FD27" s="9">
        <v>7.1999999999999995E-2</v>
      </c>
      <c r="FE27" s="6" t="s">
        <v>1147</v>
      </c>
      <c r="FF27" s="8">
        <v>59960</v>
      </c>
      <c r="FG27" s="6" t="s">
        <v>2855</v>
      </c>
      <c r="FH27" s="8">
        <v>34869</v>
      </c>
      <c r="FI27" s="6" t="s">
        <v>1236</v>
      </c>
      <c r="FJ27" s="9">
        <v>7.0000000000000007E-2</v>
      </c>
      <c r="FK27" s="6" t="s">
        <v>1155</v>
      </c>
      <c r="FL27" s="8">
        <v>65610</v>
      </c>
      <c r="FM27" s="6" t="s">
        <v>2856</v>
      </c>
      <c r="FN27" s="8">
        <v>77975</v>
      </c>
      <c r="FO27" s="6" t="s">
        <v>2857</v>
      </c>
      <c r="FP27" s="9">
        <v>0.10299999999999999</v>
      </c>
      <c r="FQ27" s="6" t="s">
        <v>1155</v>
      </c>
      <c r="FR27" s="8">
        <v>70429</v>
      </c>
      <c r="FS27" s="6" t="s">
        <v>2605</v>
      </c>
      <c r="FT27" s="8">
        <v>24321</v>
      </c>
      <c r="FU27" s="6" t="s">
        <v>2858</v>
      </c>
      <c r="FV27" s="9">
        <v>6.8000000000000005E-2</v>
      </c>
      <c r="FW27" s="6" t="s">
        <v>1155</v>
      </c>
      <c r="FX27" s="8">
        <v>83547</v>
      </c>
      <c r="FY27" s="6" t="s">
        <v>2859</v>
      </c>
      <c r="FZ27" s="8">
        <v>174272</v>
      </c>
      <c r="GA27" s="6" t="s">
        <v>2860</v>
      </c>
      <c r="GB27" s="9">
        <v>7.3999999999999996E-2</v>
      </c>
      <c r="GC27" s="6" t="s">
        <v>1131</v>
      </c>
      <c r="GD27" s="8">
        <v>83338</v>
      </c>
      <c r="GE27" s="6" t="s">
        <v>2824</v>
      </c>
      <c r="GF27" s="8">
        <v>50880</v>
      </c>
      <c r="GG27" s="6" t="s">
        <v>2861</v>
      </c>
      <c r="GH27" s="9">
        <v>0.1</v>
      </c>
      <c r="GI27" s="6" t="s">
        <v>1147</v>
      </c>
      <c r="GJ27" s="8">
        <v>53183</v>
      </c>
      <c r="GK27" s="6" t="s">
        <v>2862</v>
      </c>
      <c r="GL27" s="8">
        <v>392282</v>
      </c>
      <c r="GM27" s="6" t="s">
        <v>2863</v>
      </c>
      <c r="GN27" s="9">
        <v>8.3000000000000004E-2</v>
      </c>
      <c r="GO27" s="6" t="s">
        <v>1140</v>
      </c>
      <c r="GP27" s="8">
        <v>74511</v>
      </c>
      <c r="GQ27" s="6" t="s">
        <v>2864</v>
      </c>
      <c r="GR27" s="8">
        <v>187567</v>
      </c>
      <c r="GS27" s="6" t="s">
        <v>2865</v>
      </c>
      <c r="GT27" s="9">
        <v>6.9000000000000006E-2</v>
      </c>
      <c r="GU27" s="6" t="s">
        <v>1140</v>
      </c>
      <c r="GV27" s="8">
        <v>59150</v>
      </c>
      <c r="GW27" s="6" t="s">
        <v>2029</v>
      </c>
      <c r="GX27" s="8">
        <v>13378</v>
      </c>
      <c r="GY27" s="6" t="s">
        <v>2866</v>
      </c>
      <c r="GZ27" s="9">
        <v>7.0999999999999994E-2</v>
      </c>
      <c r="HA27" s="6" t="s">
        <v>2389</v>
      </c>
      <c r="HB27" s="8">
        <v>70253</v>
      </c>
      <c r="HC27" s="6" t="s">
        <v>1958</v>
      </c>
      <c r="HD27" s="8">
        <v>231779</v>
      </c>
      <c r="HE27" s="6" t="s">
        <v>2867</v>
      </c>
      <c r="HF27" s="9">
        <v>7.8E-2</v>
      </c>
      <c r="HG27" s="6" t="s">
        <v>1140</v>
      </c>
      <c r="HH27" s="8">
        <v>61454</v>
      </c>
      <c r="HI27" s="6" t="s">
        <v>1267</v>
      </c>
      <c r="HJ27" s="8">
        <v>82222</v>
      </c>
      <c r="HK27" s="6" t="s">
        <v>1264</v>
      </c>
      <c r="HL27" s="9">
        <v>8.3000000000000004E-2</v>
      </c>
      <c r="HM27" s="6" t="s">
        <v>1131</v>
      </c>
      <c r="HN27" s="8">
        <v>57074</v>
      </c>
      <c r="HO27" s="6" t="s">
        <v>2868</v>
      </c>
      <c r="HP27" s="8">
        <v>83036</v>
      </c>
      <c r="HQ27" s="6" t="s">
        <v>2869</v>
      </c>
      <c r="HR27" s="9">
        <v>7.9000000000000001E-2</v>
      </c>
      <c r="HS27" s="6" t="s">
        <v>1131</v>
      </c>
      <c r="HT27" s="8">
        <v>69555</v>
      </c>
      <c r="HU27" s="6" t="s">
        <v>2870</v>
      </c>
      <c r="HV27" s="8">
        <v>245415</v>
      </c>
      <c r="HW27" s="6" t="s">
        <v>2871</v>
      </c>
      <c r="HX27" s="9">
        <v>7.4999999999999997E-2</v>
      </c>
      <c r="HY27" s="6" t="s">
        <v>1140</v>
      </c>
      <c r="HZ27" s="8">
        <v>67727</v>
      </c>
      <c r="IA27" s="6" t="s">
        <v>2277</v>
      </c>
      <c r="IB27" s="8">
        <v>22515</v>
      </c>
      <c r="IC27" s="6" t="s">
        <v>2872</v>
      </c>
      <c r="ID27" s="9">
        <v>8.4000000000000005E-2</v>
      </c>
      <c r="IE27" s="6" t="s">
        <v>1134</v>
      </c>
      <c r="IF27" s="8">
        <v>77464</v>
      </c>
      <c r="IG27" s="6" t="s">
        <v>2769</v>
      </c>
      <c r="IH27" s="8">
        <v>92598</v>
      </c>
      <c r="II27" s="6" t="s">
        <v>2873</v>
      </c>
      <c r="IJ27" s="9">
        <v>6.9000000000000006E-2</v>
      </c>
      <c r="IK27" s="6" t="s">
        <v>1131</v>
      </c>
      <c r="IL27" s="8">
        <v>56703</v>
      </c>
      <c r="IM27" s="6" t="s">
        <v>2840</v>
      </c>
      <c r="IN27" s="8">
        <v>17258</v>
      </c>
      <c r="IO27" s="6" t="s">
        <v>1453</v>
      </c>
      <c r="IP27" s="9">
        <v>7.8E-2</v>
      </c>
      <c r="IQ27" s="6" t="s">
        <v>1134</v>
      </c>
      <c r="IR27" s="8">
        <v>60094</v>
      </c>
      <c r="IS27" s="6" t="s">
        <v>2874</v>
      </c>
      <c r="IT27" s="8">
        <v>132023</v>
      </c>
      <c r="IU27" s="6" t="s">
        <v>2875</v>
      </c>
      <c r="IV27" s="9">
        <v>7.3999999999999996E-2</v>
      </c>
      <c r="IW27" s="6" t="s">
        <v>1131</v>
      </c>
      <c r="IX27" s="8">
        <v>57675</v>
      </c>
      <c r="IY27" s="6" t="s">
        <v>2876</v>
      </c>
      <c r="IZ27" s="8">
        <v>570021</v>
      </c>
      <c r="JA27" s="6" t="s">
        <v>2877</v>
      </c>
      <c r="JB27" s="9">
        <v>7.8E-2</v>
      </c>
      <c r="JC27" s="6" t="s">
        <v>1140</v>
      </c>
      <c r="JD27" s="8">
        <v>65168</v>
      </c>
      <c r="JE27" s="6" t="s">
        <v>2401</v>
      </c>
      <c r="JF27" s="8">
        <v>51118</v>
      </c>
      <c r="JG27" s="6" t="s">
        <v>2878</v>
      </c>
      <c r="JH27" s="9">
        <v>6.4000000000000001E-2</v>
      </c>
      <c r="JI27" s="6" t="s">
        <v>1131</v>
      </c>
      <c r="JJ27" s="8">
        <v>78903</v>
      </c>
      <c r="JK27" s="6" t="s">
        <v>2879</v>
      </c>
      <c r="JL27" s="8">
        <v>10840</v>
      </c>
      <c r="JM27" s="6" t="s">
        <v>1279</v>
      </c>
      <c r="JN27" s="9">
        <v>6.8000000000000005E-2</v>
      </c>
      <c r="JO27" s="6" t="s">
        <v>1147</v>
      </c>
      <c r="JP27" s="8">
        <v>61149</v>
      </c>
      <c r="JQ27" s="6" t="s">
        <v>2880</v>
      </c>
      <c r="JR27" s="8">
        <v>150894</v>
      </c>
      <c r="JS27" s="6" t="s">
        <v>2823</v>
      </c>
      <c r="JT27" s="9">
        <v>7.0000000000000007E-2</v>
      </c>
      <c r="JU27" s="6" t="s">
        <v>1131</v>
      </c>
      <c r="JV27" s="8">
        <v>75219</v>
      </c>
      <c r="JW27" s="6" t="s">
        <v>1627</v>
      </c>
      <c r="JX27" s="8">
        <v>145077</v>
      </c>
      <c r="JY27" s="6" t="s">
        <v>2881</v>
      </c>
      <c r="JZ27" s="9">
        <v>7.4999999999999997E-2</v>
      </c>
      <c r="KA27" s="6" t="s">
        <v>1131</v>
      </c>
      <c r="KB27" s="8">
        <v>80790</v>
      </c>
      <c r="KC27" s="6" t="s">
        <v>2882</v>
      </c>
      <c r="KD27" s="8">
        <v>35632</v>
      </c>
      <c r="KE27" s="6" t="s">
        <v>1466</v>
      </c>
      <c r="KF27" s="9">
        <v>7.9000000000000001E-2</v>
      </c>
      <c r="KG27" s="6" t="s">
        <v>1147</v>
      </c>
      <c r="KH27" s="8">
        <v>51768</v>
      </c>
      <c r="KI27" s="6" t="s">
        <v>2629</v>
      </c>
      <c r="KJ27" s="8">
        <v>111011</v>
      </c>
      <c r="KK27" s="6" t="s">
        <v>2883</v>
      </c>
      <c r="KL27" s="9">
        <v>7.3999999999999996E-2</v>
      </c>
      <c r="KM27" s="6" t="s">
        <v>1131</v>
      </c>
      <c r="KN27" s="8">
        <v>66090</v>
      </c>
      <c r="KO27" s="6" t="s">
        <v>2403</v>
      </c>
      <c r="KP27" s="8">
        <v>10888</v>
      </c>
      <c r="KQ27" s="6" t="s">
        <v>2293</v>
      </c>
      <c r="KR27" s="9">
        <v>7.2999999999999995E-2</v>
      </c>
      <c r="KS27" s="6" t="s">
        <v>1134</v>
      </c>
      <c r="KT27" s="8">
        <v>64593</v>
      </c>
      <c r="KU27" s="6" t="s">
        <v>2884</v>
      </c>
      <c r="KV27" s="8">
        <v>80893</v>
      </c>
      <c r="KW27" s="6" t="s">
        <v>2857</v>
      </c>
      <c r="KX27" s="9">
        <v>0.10199999999999999</v>
      </c>
      <c r="KY27" s="6" t="s">
        <v>1155</v>
      </c>
      <c r="KZ27" s="8">
        <v>24845</v>
      </c>
      <c r="LA27" s="6" t="s">
        <v>2675</v>
      </c>
    </row>
    <row r="28" spans="1:313" ht="12.5" x14ac:dyDescent="0.25">
      <c r="A28" s="6" t="s">
        <v>2607</v>
      </c>
      <c r="B28" s="8">
        <v>36336</v>
      </c>
      <c r="C28" s="6" t="s">
        <v>2299</v>
      </c>
      <c r="D28" s="9">
        <v>2.9000000000000001E-2</v>
      </c>
      <c r="E28" s="6" t="s">
        <v>1140</v>
      </c>
      <c r="F28" s="8">
        <v>48867</v>
      </c>
      <c r="G28" s="6" t="s">
        <v>2885</v>
      </c>
      <c r="H28" s="8">
        <v>7868</v>
      </c>
      <c r="I28" s="6" t="s">
        <v>2886</v>
      </c>
      <c r="J28" s="9">
        <v>4.5999999999999999E-2</v>
      </c>
      <c r="K28" s="6" t="s">
        <v>1147</v>
      </c>
      <c r="L28" s="8">
        <v>71423</v>
      </c>
      <c r="M28" s="6" t="s">
        <v>2887</v>
      </c>
      <c r="N28" s="8">
        <v>75038</v>
      </c>
      <c r="O28" s="6" t="s">
        <v>2888</v>
      </c>
      <c r="P28" s="9">
        <v>4.2000000000000003E-2</v>
      </c>
      <c r="Q28" s="6" t="s">
        <v>1140</v>
      </c>
      <c r="R28" s="8">
        <v>57566</v>
      </c>
      <c r="S28" s="6" t="s">
        <v>2889</v>
      </c>
      <c r="T28" s="8">
        <v>27067</v>
      </c>
      <c r="U28" s="6" t="s">
        <v>2890</v>
      </c>
      <c r="V28" s="9">
        <v>3.5000000000000003E-2</v>
      </c>
      <c r="W28" s="6" t="s">
        <v>1131</v>
      </c>
      <c r="X28" s="8">
        <v>45538</v>
      </c>
      <c r="Y28" s="6" t="s">
        <v>2891</v>
      </c>
      <c r="Z28" s="8">
        <v>337174</v>
      </c>
      <c r="AA28" s="6" t="s">
        <v>1249</v>
      </c>
      <c r="AB28" s="9">
        <v>3.6999999999999998E-2</v>
      </c>
      <c r="AC28" s="6" t="s">
        <v>1140</v>
      </c>
      <c r="AD28" s="8">
        <v>65782</v>
      </c>
      <c r="AE28" s="6" t="s">
        <v>2334</v>
      </c>
      <c r="AF28" s="8">
        <v>52673</v>
      </c>
      <c r="AG28" s="6" t="s">
        <v>2892</v>
      </c>
      <c r="AH28" s="9">
        <v>3.5999999999999997E-2</v>
      </c>
      <c r="AI28" s="6" t="s">
        <v>1140</v>
      </c>
      <c r="AJ28" s="8">
        <v>70646</v>
      </c>
      <c r="AK28" s="6" t="s">
        <v>2143</v>
      </c>
      <c r="AL28" s="8">
        <v>28094</v>
      </c>
      <c r="AM28" s="6" t="s">
        <v>1336</v>
      </c>
      <c r="AN28" s="9">
        <v>3.1E-2</v>
      </c>
      <c r="AO28" s="6" t="s">
        <v>1140</v>
      </c>
      <c r="AP28" s="8">
        <v>63115</v>
      </c>
      <c r="AQ28" s="6" t="s">
        <v>2893</v>
      </c>
      <c r="AR28" s="8">
        <v>9263</v>
      </c>
      <c r="AS28" s="6" t="s">
        <v>2401</v>
      </c>
      <c r="AT28" s="9">
        <v>3.5999999999999997E-2</v>
      </c>
      <c r="AU28" s="6" t="s">
        <v>1155</v>
      </c>
      <c r="AV28" s="8">
        <v>66276</v>
      </c>
      <c r="AW28" s="6" t="s">
        <v>2894</v>
      </c>
      <c r="AX28" s="8">
        <v>3461</v>
      </c>
      <c r="AY28" s="6" t="s">
        <v>2895</v>
      </c>
      <c r="AZ28" s="9">
        <v>2.5999999999999999E-2</v>
      </c>
      <c r="BA28" s="6" t="s">
        <v>1134</v>
      </c>
      <c r="BB28" s="8">
        <v>91556</v>
      </c>
      <c r="BC28" s="6" t="s">
        <v>2896</v>
      </c>
      <c r="BD28" s="8">
        <v>187552</v>
      </c>
      <c r="BE28" s="6" t="s">
        <v>2897</v>
      </c>
      <c r="BF28" s="9">
        <v>3.4000000000000002E-2</v>
      </c>
      <c r="BG28" s="6" t="s">
        <v>1140</v>
      </c>
      <c r="BH28" s="8">
        <v>54356</v>
      </c>
      <c r="BI28" s="6" t="s">
        <v>2898</v>
      </c>
      <c r="BJ28" s="8">
        <v>84606</v>
      </c>
      <c r="BK28" s="6" t="s">
        <v>2899</v>
      </c>
      <c r="BL28" s="9">
        <v>3.2000000000000001E-2</v>
      </c>
      <c r="BM28" s="6" t="s">
        <v>1140</v>
      </c>
      <c r="BN28" s="8">
        <v>56694</v>
      </c>
      <c r="BO28" s="6" t="s">
        <v>1617</v>
      </c>
      <c r="BP28" s="8">
        <v>11063</v>
      </c>
      <c r="BQ28" s="6" t="s">
        <v>2396</v>
      </c>
      <c r="BR28" s="9">
        <v>3.3000000000000002E-2</v>
      </c>
      <c r="BS28" s="6" t="s">
        <v>1155</v>
      </c>
      <c r="BT28" s="8">
        <v>71520</v>
      </c>
      <c r="BU28" s="6" t="s">
        <v>2900</v>
      </c>
      <c r="BV28" s="8">
        <v>17713</v>
      </c>
      <c r="BW28" s="6" t="s">
        <v>2668</v>
      </c>
      <c r="BX28" s="9">
        <v>3.6999999999999998E-2</v>
      </c>
      <c r="BY28" s="6" t="s">
        <v>1155</v>
      </c>
      <c r="BZ28" s="8">
        <v>57173</v>
      </c>
      <c r="CA28" s="6" t="s">
        <v>2901</v>
      </c>
      <c r="CB28" s="8">
        <v>105109</v>
      </c>
      <c r="CC28" s="6" t="s">
        <v>2902</v>
      </c>
      <c r="CD28" s="9">
        <v>3.4000000000000002E-2</v>
      </c>
      <c r="CE28" s="6" t="s">
        <v>1140</v>
      </c>
      <c r="CF28" s="8">
        <v>60331</v>
      </c>
      <c r="CG28" s="6" t="s">
        <v>2903</v>
      </c>
      <c r="CH28" s="8">
        <v>67749</v>
      </c>
      <c r="CI28" s="6" t="s">
        <v>2904</v>
      </c>
      <c r="CJ28" s="9">
        <v>0.04</v>
      </c>
      <c r="CK28" s="6" t="s">
        <v>1140</v>
      </c>
      <c r="CL28" s="8">
        <v>55070</v>
      </c>
      <c r="CM28" s="6" t="s">
        <v>2905</v>
      </c>
      <c r="CN28" s="8">
        <v>31606</v>
      </c>
      <c r="CO28" s="6" t="s">
        <v>2203</v>
      </c>
      <c r="CP28" s="9">
        <v>3.9E-2</v>
      </c>
      <c r="CQ28" s="6" t="s">
        <v>1131</v>
      </c>
      <c r="CR28" s="8">
        <v>55970</v>
      </c>
      <c r="CS28" s="6" t="s">
        <v>2906</v>
      </c>
      <c r="CT28" s="8">
        <v>27789</v>
      </c>
      <c r="CU28" s="6" t="s">
        <v>1148</v>
      </c>
      <c r="CV28" s="9">
        <v>3.7999999999999999E-2</v>
      </c>
      <c r="CW28" s="6" t="s">
        <v>1131</v>
      </c>
      <c r="CX28" s="8">
        <v>57078</v>
      </c>
      <c r="CY28" s="6" t="s">
        <v>2907</v>
      </c>
      <c r="CZ28" s="8">
        <v>45586</v>
      </c>
      <c r="DA28" s="6" t="s">
        <v>2908</v>
      </c>
      <c r="DB28" s="9">
        <v>0.04</v>
      </c>
      <c r="DC28" s="6" t="s">
        <v>1140</v>
      </c>
      <c r="DD28" s="8">
        <v>48812</v>
      </c>
      <c r="DE28" s="6" t="s">
        <v>2909</v>
      </c>
      <c r="DF28" s="8">
        <v>46375</v>
      </c>
      <c r="DG28" s="6" t="s">
        <v>2910</v>
      </c>
      <c r="DH28" s="9">
        <v>4.1000000000000002E-2</v>
      </c>
      <c r="DI28" s="6" t="s">
        <v>1131</v>
      </c>
      <c r="DJ28" s="8">
        <v>52483</v>
      </c>
      <c r="DK28" s="6" t="s">
        <v>2911</v>
      </c>
      <c r="DL28" s="8">
        <v>12363</v>
      </c>
      <c r="DM28" s="6" t="s">
        <v>2912</v>
      </c>
      <c r="DN28" s="9">
        <v>3.5000000000000003E-2</v>
      </c>
      <c r="DO28" s="6" t="s">
        <v>1131</v>
      </c>
      <c r="DP28" s="8">
        <v>56954</v>
      </c>
      <c r="DQ28" s="6" t="s">
        <v>2913</v>
      </c>
      <c r="DR28" s="8">
        <v>53226</v>
      </c>
      <c r="DS28" s="6" t="s">
        <v>2914</v>
      </c>
      <c r="DT28" s="9">
        <v>3.5000000000000003E-2</v>
      </c>
      <c r="DU28" s="6" t="s">
        <v>1140</v>
      </c>
      <c r="DV28" s="8">
        <v>68523</v>
      </c>
      <c r="DW28" s="6" t="s">
        <v>2915</v>
      </c>
      <c r="DX28" s="8">
        <v>53270</v>
      </c>
      <c r="DY28" s="6" t="s">
        <v>2916</v>
      </c>
      <c r="DZ28" s="9">
        <v>3.1E-2</v>
      </c>
      <c r="EA28" s="6" t="s">
        <v>1140</v>
      </c>
      <c r="EB28" s="8">
        <v>69276</v>
      </c>
      <c r="EC28" s="6" t="s">
        <v>2917</v>
      </c>
      <c r="ED28" s="8">
        <v>93357</v>
      </c>
      <c r="EE28" s="6" t="s">
        <v>2918</v>
      </c>
      <c r="EF28" s="9">
        <v>3.6999999999999998E-2</v>
      </c>
      <c r="EG28" s="6" t="s">
        <v>1140</v>
      </c>
      <c r="EH28" s="8">
        <v>54666</v>
      </c>
      <c r="EI28" s="6" t="s">
        <v>2919</v>
      </c>
      <c r="EJ28" s="8">
        <v>54648</v>
      </c>
      <c r="EK28" s="6" t="s">
        <v>2920</v>
      </c>
      <c r="EL28" s="9">
        <v>3.7999999999999999E-2</v>
      </c>
      <c r="EM28" s="6" t="s">
        <v>1140</v>
      </c>
      <c r="EN28" s="8">
        <v>65591</v>
      </c>
      <c r="EO28" s="6" t="s">
        <v>2921</v>
      </c>
      <c r="EP28" s="8">
        <v>22853</v>
      </c>
      <c r="EQ28" s="6" t="s">
        <v>2922</v>
      </c>
      <c r="ER28" s="9">
        <v>3.1E-2</v>
      </c>
      <c r="ES28" s="6" t="s">
        <v>1131</v>
      </c>
      <c r="ET28" s="8">
        <v>46456</v>
      </c>
      <c r="EU28" s="6" t="s">
        <v>2654</v>
      </c>
      <c r="EV28" s="8">
        <v>58522</v>
      </c>
      <c r="EW28" s="6" t="s">
        <v>2657</v>
      </c>
      <c r="EX28" s="9">
        <v>3.7999999999999999E-2</v>
      </c>
      <c r="EY28" s="6" t="s">
        <v>1140</v>
      </c>
      <c r="EZ28" s="8">
        <v>55873</v>
      </c>
      <c r="FA28" s="6" t="s">
        <v>1817</v>
      </c>
      <c r="FB28" s="8">
        <v>11189</v>
      </c>
      <c r="FC28" s="6" t="s">
        <v>2138</v>
      </c>
      <c r="FD28" s="9">
        <v>4.1000000000000002E-2</v>
      </c>
      <c r="FE28" s="6" t="s">
        <v>1155</v>
      </c>
      <c r="FF28" s="8">
        <v>56273</v>
      </c>
      <c r="FG28" s="6" t="s">
        <v>2923</v>
      </c>
      <c r="FH28" s="8">
        <v>19336</v>
      </c>
      <c r="FI28" s="6" t="s">
        <v>1758</v>
      </c>
      <c r="FJ28" s="9">
        <v>3.9E-2</v>
      </c>
      <c r="FK28" s="6" t="s">
        <v>1131</v>
      </c>
      <c r="FL28" s="8">
        <v>60064</v>
      </c>
      <c r="FM28" s="6" t="s">
        <v>2924</v>
      </c>
      <c r="FN28" s="8">
        <v>35162</v>
      </c>
      <c r="FO28" s="6" t="s">
        <v>2925</v>
      </c>
      <c r="FP28" s="9">
        <v>4.5999999999999999E-2</v>
      </c>
      <c r="FQ28" s="6" t="s">
        <v>1131</v>
      </c>
      <c r="FR28" s="8">
        <v>59274</v>
      </c>
      <c r="FS28" s="6" t="s">
        <v>2926</v>
      </c>
      <c r="FT28" s="8">
        <v>12113</v>
      </c>
      <c r="FU28" s="6" t="s">
        <v>2061</v>
      </c>
      <c r="FV28" s="9">
        <v>3.4000000000000002E-2</v>
      </c>
      <c r="FW28" s="6" t="s">
        <v>1155</v>
      </c>
      <c r="FX28" s="8">
        <v>73233</v>
      </c>
      <c r="FY28" s="6" t="s">
        <v>2927</v>
      </c>
      <c r="FZ28" s="8">
        <v>69401</v>
      </c>
      <c r="GA28" s="6" t="s">
        <v>2928</v>
      </c>
      <c r="GB28" s="9">
        <v>2.9000000000000001E-2</v>
      </c>
      <c r="GC28" s="6" t="s">
        <v>1140</v>
      </c>
      <c r="GD28" s="8">
        <v>68821</v>
      </c>
      <c r="GE28" s="6" t="s">
        <v>2929</v>
      </c>
      <c r="GF28" s="8">
        <v>26125</v>
      </c>
      <c r="GG28" s="6" t="s">
        <v>2930</v>
      </c>
      <c r="GH28" s="9">
        <v>5.1999999999999998E-2</v>
      </c>
      <c r="GI28" s="6" t="s">
        <v>1155</v>
      </c>
      <c r="GJ28" s="8">
        <v>48482</v>
      </c>
      <c r="GK28" s="6" t="s">
        <v>2931</v>
      </c>
      <c r="GL28" s="8">
        <v>148427</v>
      </c>
      <c r="GM28" s="6" t="s">
        <v>2932</v>
      </c>
      <c r="GN28" s="9">
        <v>3.1E-2</v>
      </c>
      <c r="GO28" s="6" t="s">
        <v>1140</v>
      </c>
      <c r="GP28" s="8">
        <v>58948</v>
      </c>
      <c r="GQ28" s="6" t="s">
        <v>1819</v>
      </c>
      <c r="GR28" s="8">
        <v>88170</v>
      </c>
      <c r="GS28" s="6" t="s">
        <v>2933</v>
      </c>
      <c r="GT28" s="9">
        <v>3.3000000000000002E-2</v>
      </c>
      <c r="GU28" s="6" t="s">
        <v>1140</v>
      </c>
      <c r="GV28" s="8">
        <v>52143</v>
      </c>
      <c r="GW28" s="6" t="s">
        <v>2934</v>
      </c>
      <c r="GX28" s="8">
        <v>7410</v>
      </c>
      <c r="GY28" s="6" t="s">
        <v>2935</v>
      </c>
      <c r="GZ28" s="9">
        <v>3.9E-2</v>
      </c>
      <c r="HA28" s="6" t="s">
        <v>1147</v>
      </c>
      <c r="HB28" s="8">
        <v>61190</v>
      </c>
      <c r="HC28" s="6" t="s">
        <v>2936</v>
      </c>
      <c r="HD28" s="8">
        <v>117226</v>
      </c>
      <c r="HE28" s="6" t="s">
        <v>2937</v>
      </c>
      <c r="HF28" s="9">
        <v>3.9E-2</v>
      </c>
      <c r="HG28" s="6" t="s">
        <v>1140</v>
      </c>
      <c r="HH28" s="8">
        <v>55639</v>
      </c>
      <c r="HI28" s="6" t="s">
        <v>1873</v>
      </c>
      <c r="HJ28" s="8">
        <v>42354</v>
      </c>
      <c r="HK28" s="6" t="s">
        <v>1762</v>
      </c>
      <c r="HL28" s="9">
        <v>4.2999999999999997E-2</v>
      </c>
      <c r="HM28" s="6" t="s">
        <v>1131</v>
      </c>
      <c r="HN28" s="8">
        <v>49839</v>
      </c>
      <c r="HO28" s="6" t="s">
        <v>2938</v>
      </c>
      <c r="HP28" s="8">
        <v>42347</v>
      </c>
      <c r="HQ28" s="6" t="s">
        <v>2939</v>
      </c>
      <c r="HR28" s="9">
        <v>0.04</v>
      </c>
      <c r="HS28" s="6" t="s">
        <v>1131</v>
      </c>
      <c r="HT28" s="8">
        <v>60008</v>
      </c>
      <c r="HU28" s="6" t="s">
        <v>2940</v>
      </c>
      <c r="HV28" s="8">
        <v>114277</v>
      </c>
      <c r="HW28" s="6" t="s">
        <v>2427</v>
      </c>
      <c r="HX28" s="9">
        <v>3.5000000000000003E-2</v>
      </c>
      <c r="HY28" s="6" t="s">
        <v>1140</v>
      </c>
      <c r="HZ28" s="8">
        <v>59282</v>
      </c>
      <c r="IA28" s="6" t="s">
        <v>2909</v>
      </c>
      <c r="IB28" s="8">
        <v>9713</v>
      </c>
      <c r="IC28" s="6" t="s">
        <v>2941</v>
      </c>
      <c r="ID28" s="9">
        <v>3.5999999999999997E-2</v>
      </c>
      <c r="IE28" s="6" t="s">
        <v>1147</v>
      </c>
      <c r="IF28" s="8">
        <v>64338</v>
      </c>
      <c r="IG28" s="6" t="s">
        <v>2942</v>
      </c>
      <c r="IH28" s="8">
        <v>39567</v>
      </c>
      <c r="II28" s="6" t="s">
        <v>2943</v>
      </c>
      <c r="IJ28" s="9">
        <v>2.9000000000000001E-2</v>
      </c>
      <c r="IK28" s="6" t="s">
        <v>1131</v>
      </c>
      <c r="IL28" s="8">
        <v>49687</v>
      </c>
      <c r="IM28" s="6" t="s">
        <v>2944</v>
      </c>
      <c r="IN28" s="8">
        <v>9878</v>
      </c>
      <c r="IO28" s="6" t="s">
        <v>1169</v>
      </c>
      <c r="IP28" s="9">
        <v>4.4999999999999998E-2</v>
      </c>
      <c r="IQ28" s="6" t="s">
        <v>1155</v>
      </c>
      <c r="IR28" s="8">
        <v>52621</v>
      </c>
      <c r="IS28" s="6" t="s">
        <v>2211</v>
      </c>
      <c r="IT28" s="8">
        <v>60648</v>
      </c>
      <c r="IU28" s="6" t="s">
        <v>2185</v>
      </c>
      <c r="IV28" s="9">
        <v>3.4000000000000002E-2</v>
      </c>
      <c r="IW28" s="6" t="s">
        <v>1140</v>
      </c>
      <c r="IX28" s="8">
        <v>49340</v>
      </c>
      <c r="IY28" s="6" t="s">
        <v>1996</v>
      </c>
      <c r="IZ28" s="8">
        <v>253560</v>
      </c>
      <c r="JA28" s="6" t="s">
        <v>2409</v>
      </c>
      <c r="JB28" s="9">
        <v>3.5000000000000003E-2</v>
      </c>
      <c r="JC28" s="6" t="s">
        <v>1140</v>
      </c>
      <c r="JD28" s="8">
        <v>56690</v>
      </c>
      <c r="JE28" s="6" t="s">
        <v>2945</v>
      </c>
      <c r="JF28" s="8">
        <v>23330</v>
      </c>
      <c r="JG28" s="6" t="s">
        <v>2889</v>
      </c>
      <c r="JH28" s="9">
        <v>2.9000000000000001E-2</v>
      </c>
      <c r="JI28" s="6" t="s">
        <v>1131</v>
      </c>
      <c r="JJ28" s="8">
        <v>71080</v>
      </c>
      <c r="JK28" s="6" t="s">
        <v>2946</v>
      </c>
      <c r="JL28" s="8">
        <v>6048</v>
      </c>
      <c r="JM28" s="6" t="s">
        <v>2281</v>
      </c>
      <c r="JN28" s="9">
        <v>3.7999999999999999E-2</v>
      </c>
      <c r="JO28" s="6" t="s">
        <v>1155</v>
      </c>
      <c r="JP28" s="8">
        <v>58131</v>
      </c>
      <c r="JQ28" s="6" t="s">
        <v>1757</v>
      </c>
      <c r="JR28" s="8">
        <v>69307</v>
      </c>
      <c r="JS28" s="6" t="s">
        <v>2947</v>
      </c>
      <c r="JT28" s="9">
        <v>3.2000000000000001E-2</v>
      </c>
      <c r="JU28" s="6" t="s">
        <v>1140</v>
      </c>
      <c r="JV28" s="8">
        <v>64031</v>
      </c>
      <c r="JW28" s="6" t="s">
        <v>2948</v>
      </c>
      <c r="JX28" s="8">
        <v>72243</v>
      </c>
      <c r="JY28" s="6" t="s">
        <v>2949</v>
      </c>
      <c r="JZ28" s="9">
        <v>3.6999999999999998E-2</v>
      </c>
      <c r="KA28" s="6" t="s">
        <v>1140</v>
      </c>
      <c r="KB28" s="8">
        <v>69724</v>
      </c>
      <c r="KC28" s="6" t="s">
        <v>2760</v>
      </c>
      <c r="KD28" s="8">
        <v>16033</v>
      </c>
      <c r="KE28" s="6" t="s">
        <v>2950</v>
      </c>
      <c r="KF28" s="9">
        <v>3.5000000000000003E-2</v>
      </c>
      <c r="KG28" s="6" t="s">
        <v>1131</v>
      </c>
      <c r="KH28" s="8">
        <v>46665</v>
      </c>
      <c r="KI28" s="6" t="s">
        <v>2951</v>
      </c>
      <c r="KJ28" s="8">
        <v>61637</v>
      </c>
      <c r="KK28" s="6" t="s">
        <v>2952</v>
      </c>
      <c r="KL28" s="9">
        <v>4.1000000000000002E-2</v>
      </c>
      <c r="KM28" s="6" t="s">
        <v>1140</v>
      </c>
      <c r="KN28" s="8">
        <v>59728</v>
      </c>
      <c r="KO28" s="6" t="s">
        <v>2953</v>
      </c>
      <c r="KP28" s="8">
        <v>5665</v>
      </c>
      <c r="KQ28" s="6" t="s">
        <v>1297</v>
      </c>
      <c r="KR28" s="9">
        <v>3.7999999999999999E-2</v>
      </c>
      <c r="KS28" s="6" t="s">
        <v>1147</v>
      </c>
      <c r="KT28" s="8">
        <v>60950</v>
      </c>
      <c r="KU28" s="6" t="s">
        <v>2954</v>
      </c>
      <c r="KV28" s="8">
        <v>34267</v>
      </c>
      <c r="KW28" s="6" t="s">
        <v>1184</v>
      </c>
      <c r="KX28" s="9">
        <v>4.2999999999999997E-2</v>
      </c>
      <c r="KY28" s="6" t="s">
        <v>1131</v>
      </c>
      <c r="KZ28" s="8">
        <v>20787</v>
      </c>
      <c r="LA28" s="6" t="s">
        <v>2401</v>
      </c>
    </row>
    <row r="29" spans="1:313" ht="12.5" x14ac:dyDescent="0.25">
      <c r="A29" s="6" t="s">
        <v>2955</v>
      </c>
    </row>
    <row r="30" spans="1:313" ht="12.5" x14ac:dyDescent="0.25">
      <c r="A30" s="6" t="s">
        <v>2956</v>
      </c>
      <c r="B30" s="8">
        <v>640106</v>
      </c>
      <c r="C30" s="6" t="s">
        <v>1809</v>
      </c>
      <c r="D30" s="9">
        <v>0.502</v>
      </c>
      <c r="E30" s="6" t="s">
        <v>1155</v>
      </c>
      <c r="F30" s="8">
        <v>71431</v>
      </c>
      <c r="G30" s="6" t="s">
        <v>2166</v>
      </c>
      <c r="H30" s="8">
        <v>78860</v>
      </c>
      <c r="I30" s="6" t="s">
        <v>1831</v>
      </c>
      <c r="J30" s="9">
        <v>0.46</v>
      </c>
      <c r="K30" s="6" t="s">
        <v>2611</v>
      </c>
      <c r="L30" s="8">
        <v>97614</v>
      </c>
      <c r="M30" s="6" t="s">
        <v>2957</v>
      </c>
      <c r="N30" s="8">
        <v>872895</v>
      </c>
      <c r="O30" s="6" t="s">
        <v>2958</v>
      </c>
      <c r="P30" s="9">
        <v>0.48299999999999998</v>
      </c>
      <c r="Q30" s="6" t="s">
        <v>1155</v>
      </c>
      <c r="R30" s="8">
        <v>83594</v>
      </c>
      <c r="S30" s="6" t="s">
        <v>2959</v>
      </c>
      <c r="T30" s="8">
        <v>382851</v>
      </c>
      <c r="U30" s="6" t="s">
        <v>2294</v>
      </c>
      <c r="V30" s="9">
        <v>0.496</v>
      </c>
      <c r="W30" s="6" t="s">
        <v>1147</v>
      </c>
      <c r="X30" s="8">
        <v>66792</v>
      </c>
      <c r="Y30" s="6" t="s">
        <v>2960</v>
      </c>
      <c r="Z30" s="8">
        <v>3587534</v>
      </c>
      <c r="AA30" s="6" t="s">
        <v>2961</v>
      </c>
      <c r="AB30" s="9">
        <v>0.39200000000000002</v>
      </c>
      <c r="AC30" s="6" t="s">
        <v>1140</v>
      </c>
      <c r="AD30" s="8">
        <v>97454</v>
      </c>
      <c r="AE30" s="6" t="s">
        <v>2118</v>
      </c>
      <c r="AF30" s="8">
        <v>701039</v>
      </c>
      <c r="AG30" s="6" t="s">
        <v>2962</v>
      </c>
      <c r="AH30" s="9">
        <v>0.48499999999999999</v>
      </c>
      <c r="AI30" s="6" t="s">
        <v>1155</v>
      </c>
      <c r="AJ30" s="8">
        <v>102665</v>
      </c>
      <c r="AK30" s="6" t="s">
        <v>2963</v>
      </c>
      <c r="AL30" s="8">
        <v>424359</v>
      </c>
      <c r="AM30" s="6" t="s">
        <v>2695</v>
      </c>
      <c r="AN30" s="9">
        <v>0.46300000000000002</v>
      </c>
      <c r="AO30" s="6" t="s">
        <v>1147</v>
      </c>
      <c r="AP30" s="8">
        <v>102813</v>
      </c>
      <c r="AQ30" s="6" t="s">
        <v>2964</v>
      </c>
      <c r="AR30" s="8">
        <v>129305</v>
      </c>
      <c r="AS30" s="6" t="s">
        <v>2965</v>
      </c>
      <c r="AT30" s="9">
        <v>0.502</v>
      </c>
      <c r="AU30" s="6" t="s">
        <v>2434</v>
      </c>
      <c r="AV30" s="8">
        <v>92846</v>
      </c>
      <c r="AW30" s="6" t="s">
        <v>1977</v>
      </c>
      <c r="AX30" s="8">
        <v>69017</v>
      </c>
      <c r="AY30" s="6" t="s">
        <v>2966</v>
      </c>
      <c r="AZ30" s="9">
        <v>0.51900000000000002</v>
      </c>
      <c r="BA30" s="6" t="s">
        <v>2967</v>
      </c>
      <c r="BB30" s="8">
        <v>143362</v>
      </c>
      <c r="BC30" s="6" t="s">
        <v>2968</v>
      </c>
      <c r="BD30" s="8">
        <v>2805983</v>
      </c>
      <c r="BE30" s="6" t="s">
        <v>2969</v>
      </c>
      <c r="BF30" s="9">
        <v>0.50800000000000001</v>
      </c>
      <c r="BG30" s="6" t="s">
        <v>1131</v>
      </c>
      <c r="BH30" s="8">
        <v>77535</v>
      </c>
      <c r="BI30" s="6" t="s">
        <v>2346</v>
      </c>
      <c r="BJ30" s="8">
        <v>1203333</v>
      </c>
      <c r="BK30" s="6" t="s">
        <v>2970</v>
      </c>
      <c r="BL30" s="9">
        <v>0.45200000000000001</v>
      </c>
      <c r="BM30" s="6" t="s">
        <v>1155</v>
      </c>
      <c r="BN30" s="8">
        <v>79930</v>
      </c>
      <c r="BO30" s="6" t="s">
        <v>2971</v>
      </c>
      <c r="BP30" s="8">
        <v>142849</v>
      </c>
      <c r="BQ30" s="6" t="s">
        <v>2972</v>
      </c>
      <c r="BR30" s="9">
        <v>0.42699999999999999</v>
      </c>
      <c r="BS30" s="6" t="s">
        <v>2389</v>
      </c>
      <c r="BT30" s="8">
        <v>97003</v>
      </c>
      <c r="BU30" s="6" t="s">
        <v>1783</v>
      </c>
      <c r="BV30" s="8">
        <v>230199</v>
      </c>
      <c r="BW30" s="6" t="s">
        <v>1646</v>
      </c>
      <c r="BX30" s="9">
        <v>0.48299999999999998</v>
      </c>
      <c r="BY30" s="6" t="s">
        <v>1134</v>
      </c>
      <c r="BZ30" s="8">
        <v>79504</v>
      </c>
      <c r="CA30" s="6" t="s">
        <v>2973</v>
      </c>
      <c r="CB30" s="8">
        <v>1423337</v>
      </c>
      <c r="CC30" s="6" t="s">
        <v>2974</v>
      </c>
      <c r="CD30" s="9">
        <v>0.45400000000000001</v>
      </c>
      <c r="CE30" s="6" t="s">
        <v>1131</v>
      </c>
      <c r="CF30" s="8">
        <v>89161</v>
      </c>
      <c r="CG30" s="6" t="s">
        <v>1884</v>
      </c>
      <c r="CH30" s="8">
        <v>835709</v>
      </c>
      <c r="CI30" s="6" t="s">
        <v>2975</v>
      </c>
      <c r="CJ30" s="9">
        <v>0.48899999999999999</v>
      </c>
      <c r="CK30" s="6" t="s">
        <v>1155</v>
      </c>
      <c r="CL30" s="8">
        <v>78188</v>
      </c>
      <c r="CM30" s="6" t="s">
        <v>2976</v>
      </c>
      <c r="CN30" s="8">
        <v>415353</v>
      </c>
      <c r="CO30" s="6" t="s">
        <v>2977</v>
      </c>
      <c r="CP30" s="9">
        <v>0.51500000000000001</v>
      </c>
      <c r="CQ30" s="6" t="s">
        <v>1155</v>
      </c>
      <c r="CR30" s="8">
        <v>84306</v>
      </c>
      <c r="CS30" s="6" t="s">
        <v>2978</v>
      </c>
      <c r="CT30" s="8">
        <v>366475</v>
      </c>
      <c r="CU30" s="6" t="s">
        <v>2790</v>
      </c>
      <c r="CV30" s="9">
        <v>0.495</v>
      </c>
      <c r="CW30" s="6" t="s">
        <v>1147</v>
      </c>
      <c r="CX30" s="8">
        <v>84018</v>
      </c>
      <c r="CY30" s="6" t="s">
        <v>2979</v>
      </c>
      <c r="CZ30" s="8">
        <v>567996</v>
      </c>
      <c r="DA30" s="6" t="s">
        <v>2980</v>
      </c>
      <c r="DB30" s="9">
        <v>0.49399999999999999</v>
      </c>
      <c r="DC30" s="6" t="s">
        <v>1155</v>
      </c>
      <c r="DD30" s="8">
        <v>70049</v>
      </c>
      <c r="DE30" s="6" t="s">
        <v>2073</v>
      </c>
      <c r="DF30" s="8">
        <v>536857</v>
      </c>
      <c r="DG30" s="6" t="s">
        <v>2981</v>
      </c>
      <c r="DH30" s="9">
        <v>0.47599999999999998</v>
      </c>
      <c r="DI30" s="6" t="s">
        <v>1155</v>
      </c>
      <c r="DJ30" s="8">
        <v>68412</v>
      </c>
      <c r="DK30" s="6" t="s">
        <v>2982</v>
      </c>
      <c r="DL30" s="8">
        <v>199049</v>
      </c>
      <c r="DM30" s="6" t="s">
        <v>2983</v>
      </c>
      <c r="DN30" s="9">
        <v>0.55700000000000005</v>
      </c>
      <c r="DO30" s="6" t="s">
        <v>2389</v>
      </c>
      <c r="DP30" s="8">
        <v>81235</v>
      </c>
      <c r="DQ30" s="6" t="s">
        <v>2984</v>
      </c>
      <c r="DR30" s="8">
        <v>676110</v>
      </c>
      <c r="DS30" s="6" t="s">
        <v>2985</v>
      </c>
      <c r="DT30" s="9">
        <v>0.442</v>
      </c>
      <c r="DU30" s="6" t="s">
        <v>1155</v>
      </c>
      <c r="DV30" s="8">
        <v>107417</v>
      </c>
      <c r="DW30" s="6" t="s">
        <v>2986</v>
      </c>
      <c r="DX30" s="8">
        <v>781332</v>
      </c>
      <c r="DY30" s="6" t="s">
        <v>2987</v>
      </c>
      <c r="DZ30" s="9">
        <v>0.45200000000000001</v>
      </c>
      <c r="EA30" s="6" t="s">
        <v>1131</v>
      </c>
      <c r="EB30" s="8">
        <v>105842</v>
      </c>
      <c r="EC30" s="6" t="s">
        <v>2272</v>
      </c>
      <c r="ED30" s="8">
        <v>1264556</v>
      </c>
      <c r="EE30" s="6" t="s">
        <v>1298</v>
      </c>
      <c r="EF30" s="9">
        <v>0.499</v>
      </c>
      <c r="EG30" s="6" t="s">
        <v>1131</v>
      </c>
      <c r="EH30" s="8">
        <v>78845</v>
      </c>
      <c r="EI30" s="6" t="s">
        <v>2262</v>
      </c>
      <c r="EJ30" s="8">
        <v>705074</v>
      </c>
      <c r="EK30" s="6" t="s">
        <v>2988</v>
      </c>
      <c r="EL30" s="9">
        <v>0.49299999999999999</v>
      </c>
      <c r="EM30" s="6" t="s">
        <v>1131</v>
      </c>
      <c r="EN30" s="8">
        <v>95344</v>
      </c>
      <c r="EO30" s="6" t="s">
        <v>1665</v>
      </c>
      <c r="EP30" s="8">
        <v>355816</v>
      </c>
      <c r="EQ30" s="6" t="s">
        <v>2989</v>
      </c>
      <c r="ER30" s="9">
        <v>0.48099999999999998</v>
      </c>
      <c r="ES30" s="6" t="s">
        <v>1134</v>
      </c>
      <c r="ET30" s="8">
        <v>62999</v>
      </c>
      <c r="EU30" s="6" t="s">
        <v>2990</v>
      </c>
      <c r="EV30" s="8">
        <v>779919</v>
      </c>
      <c r="EW30" s="6" t="s">
        <v>2991</v>
      </c>
      <c r="EX30" s="9">
        <v>0.503</v>
      </c>
      <c r="EY30" s="6" t="s">
        <v>1155</v>
      </c>
      <c r="EZ30" s="8">
        <v>78021</v>
      </c>
      <c r="FA30" s="6" t="s">
        <v>1252</v>
      </c>
      <c r="FB30" s="8">
        <v>152039</v>
      </c>
      <c r="FC30" s="6" t="s">
        <v>2992</v>
      </c>
      <c r="FD30" s="9">
        <v>0.55300000000000005</v>
      </c>
      <c r="FE30" s="6" t="s">
        <v>2389</v>
      </c>
      <c r="FF30" s="8">
        <v>80621</v>
      </c>
      <c r="FG30" s="6" t="s">
        <v>2024</v>
      </c>
      <c r="FH30" s="8">
        <v>245550</v>
      </c>
      <c r="FI30" s="6" t="s">
        <v>2873</v>
      </c>
      <c r="FJ30" s="9">
        <v>0.496</v>
      </c>
      <c r="FK30" s="6" t="s">
        <v>1147</v>
      </c>
      <c r="FL30" s="8">
        <v>85960</v>
      </c>
      <c r="FM30" s="6" t="s">
        <v>2568</v>
      </c>
      <c r="FN30" s="8">
        <v>351519</v>
      </c>
      <c r="FO30" s="6" t="s">
        <v>2993</v>
      </c>
      <c r="FP30" s="9">
        <v>0.46500000000000002</v>
      </c>
      <c r="FQ30" s="6" t="s">
        <v>1147</v>
      </c>
      <c r="FR30" s="8">
        <v>80752</v>
      </c>
      <c r="FS30" s="6" t="s">
        <v>2497</v>
      </c>
      <c r="FT30" s="8">
        <v>186612</v>
      </c>
      <c r="FU30" s="6" t="s">
        <v>2994</v>
      </c>
      <c r="FV30" s="9">
        <v>0.52200000000000002</v>
      </c>
      <c r="FW30" s="6" t="s">
        <v>2389</v>
      </c>
      <c r="FX30" s="8">
        <v>100217</v>
      </c>
      <c r="FY30" s="6" t="s">
        <v>2995</v>
      </c>
      <c r="FZ30" s="8">
        <v>975900</v>
      </c>
      <c r="GA30" s="6" t="s">
        <v>2996</v>
      </c>
      <c r="GB30" s="9">
        <v>0.41399999999999998</v>
      </c>
      <c r="GC30" s="6" t="s">
        <v>1131</v>
      </c>
      <c r="GD30" s="8">
        <v>102126</v>
      </c>
      <c r="GE30" s="6" t="s">
        <v>2997</v>
      </c>
      <c r="GF30" s="8">
        <v>255179</v>
      </c>
      <c r="GG30" s="6" t="s">
        <v>2998</v>
      </c>
      <c r="GH30" s="9">
        <v>0.504</v>
      </c>
      <c r="GI30" s="6" t="s">
        <v>2389</v>
      </c>
      <c r="GJ30" s="8">
        <v>71324</v>
      </c>
      <c r="GK30" s="6" t="s">
        <v>2999</v>
      </c>
      <c r="GL30" s="8">
        <v>2084640</v>
      </c>
      <c r="GM30" s="6" t="s">
        <v>3000</v>
      </c>
      <c r="GN30" s="9">
        <v>0.44</v>
      </c>
      <c r="GO30" s="6" t="s">
        <v>1131</v>
      </c>
      <c r="GP30" s="8">
        <v>88749</v>
      </c>
      <c r="GQ30" s="6" t="s">
        <v>1113</v>
      </c>
      <c r="GR30" s="8">
        <v>1347109</v>
      </c>
      <c r="GS30" s="6" t="s">
        <v>3001</v>
      </c>
      <c r="GT30" s="9">
        <v>0.499</v>
      </c>
      <c r="GU30" s="6" t="s">
        <v>1131</v>
      </c>
      <c r="GV30" s="8">
        <v>78131</v>
      </c>
      <c r="GW30" s="6" t="s">
        <v>2154</v>
      </c>
      <c r="GX30" s="8">
        <v>98732</v>
      </c>
      <c r="GY30" s="6" t="s">
        <v>2925</v>
      </c>
      <c r="GZ30" s="9">
        <v>0.52400000000000002</v>
      </c>
      <c r="HA30" s="6" t="s">
        <v>2434</v>
      </c>
      <c r="HB30" s="8">
        <v>92430</v>
      </c>
      <c r="HC30" s="6" t="s">
        <v>3002</v>
      </c>
      <c r="HD30" s="8">
        <v>1489756</v>
      </c>
      <c r="HE30" s="6" t="s">
        <v>3003</v>
      </c>
      <c r="HF30" s="9">
        <v>0.501</v>
      </c>
      <c r="HG30" s="6" t="s">
        <v>1131</v>
      </c>
      <c r="HH30" s="8">
        <v>78589</v>
      </c>
      <c r="HI30" s="6" t="s">
        <v>3004</v>
      </c>
      <c r="HJ30" s="8">
        <v>476576</v>
      </c>
      <c r="HK30" s="6" t="s">
        <v>3005</v>
      </c>
      <c r="HL30" s="9">
        <v>0.47799999999999998</v>
      </c>
      <c r="HM30" s="6" t="s">
        <v>1155</v>
      </c>
      <c r="HN30" s="8">
        <v>73120</v>
      </c>
      <c r="HO30" s="6" t="s">
        <v>1791</v>
      </c>
      <c r="HP30" s="8">
        <v>536965</v>
      </c>
      <c r="HQ30" s="6" t="s">
        <v>3006</v>
      </c>
      <c r="HR30" s="9">
        <v>0.50900000000000001</v>
      </c>
      <c r="HS30" s="6" t="s">
        <v>1155</v>
      </c>
      <c r="HT30" s="8">
        <v>86693</v>
      </c>
      <c r="HU30" s="6" t="s">
        <v>3007</v>
      </c>
      <c r="HV30" s="8">
        <v>1623654</v>
      </c>
      <c r="HW30" s="6" t="s">
        <v>3008</v>
      </c>
      <c r="HX30" s="9">
        <v>0.49399999999999999</v>
      </c>
      <c r="HY30" s="6" t="s">
        <v>1131</v>
      </c>
      <c r="HZ30" s="8">
        <v>83087</v>
      </c>
      <c r="IA30" s="6" t="s">
        <v>1379</v>
      </c>
      <c r="IB30" s="8">
        <v>129832</v>
      </c>
      <c r="IC30" s="6" t="s">
        <v>3009</v>
      </c>
      <c r="ID30" s="9">
        <v>0.48199999999999998</v>
      </c>
      <c r="IE30" s="6" t="s">
        <v>2434</v>
      </c>
      <c r="IF30" s="8">
        <v>94568</v>
      </c>
      <c r="IG30" s="6" t="s">
        <v>3010</v>
      </c>
      <c r="IH30" s="8">
        <v>689634</v>
      </c>
      <c r="II30" s="6" t="s">
        <v>3011</v>
      </c>
      <c r="IJ30" s="9">
        <v>0.51300000000000001</v>
      </c>
      <c r="IK30" s="6" t="s">
        <v>1147</v>
      </c>
      <c r="IL30" s="8">
        <v>75037</v>
      </c>
      <c r="IM30" s="6" t="s">
        <v>3012</v>
      </c>
      <c r="IN30" s="8">
        <v>113890</v>
      </c>
      <c r="IO30" s="6" t="s">
        <v>3013</v>
      </c>
      <c r="IP30" s="9">
        <v>0.51700000000000002</v>
      </c>
      <c r="IQ30" s="6" t="s">
        <v>2434</v>
      </c>
      <c r="IR30" s="8">
        <v>85991</v>
      </c>
      <c r="IS30" s="6" t="s">
        <v>3014</v>
      </c>
      <c r="IT30" s="8">
        <v>885156</v>
      </c>
      <c r="IU30" s="6" t="s">
        <v>3015</v>
      </c>
      <c r="IV30" s="9">
        <v>0.496</v>
      </c>
      <c r="IW30" s="6" t="s">
        <v>1155</v>
      </c>
      <c r="IX30" s="8">
        <v>74974</v>
      </c>
      <c r="IY30" s="6" t="s">
        <v>2601</v>
      </c>
      <c r="IZ30" s="8">
        <v>3032097</v>
      </c>
      <c r="JA30" s="6" t="s">
        <v>3016</v>
      </c>
      <c r="JB30" s="9">
        <v>0.41499999999999998</v>
      </c>
      <c r="JC30" s="6" t="s">
        <v>1131</v>
      </c>
      <c r="JD30" s="8">
        <v>81985</v>
      </c>
      <c r="JE30" s="6" t="s">
        <v>3017</v>
      </c>
      <c r="JF30" s="8">
        <v>316766</v>
      </c>
      <c r="JG30" s="6" t="s">
        <v>3018</v>
      </c>
      <c r="JH30" s="9">
        <v>0.39500000000000002</v>
      </c>
      <c r="JI30" s="6" t="s">
        <v>1147</v>
      </c>
      <c r="JJ30" s="8">
        <v>88341</v>
      </c>
      <c r="JK30" s="6" t="s">
        <v>1349</v>
      </c>
      <c r="JL30" s="8">
        <v>90543</v>
      </c>
      <c r="JM30" s="6" t="s">
        <v>3019</v>
      </c>
      <c r="JN30" s="9">
        <v>0.56799999999999995</v>
      </c>
      <c r="JO30" s="6" t="s">
        <v>2389</v>
      </c>
      <c r="JP30" s="8">
        <v>89926</v>
      </c>
      <c r="JQ30" s="6" t="s">
        <v>2286</v>
      </c>
      <c r="JR30" s="8">
        <v>1010361</v>
      </c>
      <c r="JS30" s="6" t="s">
        <v>3020</v>
      </c>
      <c r="JT30" s="9">
        <v>0.46600000000000003</v>
      </c>
      <c r="JU30" s="6" t="s">
        <v>1131</v>
      </c>
      <c r="JV30" s="8">
        <v>96427</v>
      </c>
      <c r="JW30" s="6" t="s">
        <v>2597</v>
      </c>
      <c r="JX30" s="8">
        <v>915724</v>
      </c>
      <c r="JY30" s="6" t="s">
        <v>3021</v>
      </c>
      <c r="JZ30" s="9">
        <v>0.47499999999999998</v>
      </c>
      <c r="KA30" s="6" t="s">
        <v>1155</v>
      </c>
      <c r="KB30" s="8">
        <v>100731</v>
      </c>
      <c r="KC30" s="6" t="s">
        <v>3022</v>
      </c>
      <c r="KD30" s="8">
        <v>240309</v>
      </c>
      <c r="KE30" s="6" t="s">
        <v>2923</v>
      </c>
      <c r="KF30" s="9">
        <v>0.53100000000000003</v>
      </c>
      <c r="KG30" s="6" t="s">
        <v>2389</v>
      </c>
      <c r="KH30" s="8">
        <v>66277</v>
      </c>
      <c r="KI30" s="6" t="s">
        <v>2751</v>
      </c>
      <c r="KJ30" s="8">
        <v>789804</v>
      </c>
      <c r="KK30" s="6" t="s">
        <v>3023</v>
      </c>
      <c r="KL30" s="9">
        <v>0.52900000000000003</v>
      </c>
      <c r="KM30" s="6" t="s">
        <v>1131</v>
      </c>
      <c r="KN30" s="8">
        <v>85128</v>
      </c>
      <c r="KO30" s="6" t="s">
        <v>3024</v>
      </c>
      <c r="KP30" s="8">
        <v>78255</v>
      </c>
      <c r="KQ30" s="6" t="s">
        <v>3025</v>
      </c>
      <c r="KR30" s="9">
        <v>0.52500000000000002</v>
      </c>
      <c r="KS30" s="6" t="s">
        <v>2377</v>
      </c>
      <c r="KT30" s="8">
        <v>83962</v>
      </c>
      <c r="KU30" s="6" t="s">
        <v>3026</v>
      </c>
      <c r="KV30" s="8">
        <v>402133</v>
      </c>
      <c r="KW30" s="6" t="s">
        <v>2554</v>
      </c>
      <c r="KX30" s="9">
        <v>0.505</v>
      </c>
      <c r="KY30" s="6" t="s">
        <v>1147</v>
      </c>
      <c r="KZ30" s="8">
        <v>26429</v>
      </c>
      <c r="LA30" s="6" t="s">
        <v>1123</v>
      </c>
    </row>
    <row r="31" spans="1:313" ht="12.5" x14ac:dyDescent="0.25">
      <c r="A31" s="6" t="s">
        <v>3027</v>
      </c>
      <c r="B31" s="8">
        <v>284418</v>
      </c>
      <c r="C31" s="6" t="s">
        <v>3028</v>
      </c>
      <c r="D31" s="9">
        <v>0.223</v>
      </c>
      <c r="E31" s="6" t="s">
        <v>1155</v>
      </c>
      <c r="F31" s="8">
        <v>81676</v>
      </c>
      <c r="G31" s="6" t="s">
        <v>3029</v>
      </c>
      <c r="H31" s="8">
        <v>35147</v>
      </c>
      <c r="I31" s="6" t="s">
        <v>3030</v>
      </c>
      <c r="J31" s="9">
        <v>0.20499999999999999</v>
      </c>
      <c r="K31" s="6" t="s">
        <v>2434</v>
      </c>
      <c r="L31" s="8">
        <v>112922</v>
      </c>
      <c r="M31" s="6" t="s">
        <v>3031</v>
      </c>
      <c r="N31" s="8">
        <v>364892</v>
      </c>
      <c r="O31" s="6" t="s">
        <v>3032</v>
      </c>
      <c r="P31" s="9">
        <v>0.20200000000000001</v>
      </c>
      <c r="Q31" s="6" t="s">
        <v>1155</v>
      </c>
      <c r="R31" s="8">
        <v>95326</v>
      </c>
      <c r="S31" s="6" t="s">
        <v>3033</v>
      </c>
      <c r="T31" s="8">
        <v>167490</v>
      </c>
      <c r="U31" s="6" t="s">
        <v>3034</v>
      </c>
      <c r="V31" s="9">
        <v>0.217</v>
      </c>
      <c r="W31" s="6" t="s">
        <v>1147</v>
      </c>
      <c r="X31" s="8">
        <v>77773</v>
      </c>
      <c r="Y31" s="6" t="s">
        <v>3035</v>
      </c>
      <c r="Z31" s="8">
        <v>2084293</v>
      </c>
      <c r="AA31" s="6" t="s">
        <v>3036</v>
      </c>
      <c r="AB31" s="9">
        <v>0.22800000000000001</v>
      </c>
      <c r="AC31" s="6" t="s">
        <v>1140</v>
      </c>
      <c r="AD31" s="8">
        <v>110083</v>
      </c>
      <c r="AE31" s="6" t="s">
        <v>2334</v>
      </c>
      <c r="AF31" s="8">
        <v>308019</v>
      </c>
      <c r="AG31" s="6" t="s">
        <v>3037</v>
      </c>
      <c r="AH31" s="9">
        <v>0.21299999999999999</v>
      </c>
      <c r="AI31" s="6" t="s">
        <v>1155</v>
      </c>
      <c r="AJ31" s="8">
        <v>118261</v>
      </c>
      <c r="AK31" s="6" t="s">
        <v>2411</v>
      </c>
      <c r="AL31" s="8">
        <v>220495</v>
      </c>
      <c r="AM31" s="6" t="s">
        <v>3038</v>
      </c>
      <c r="AN31" s="9">
        <v>0.24</v>
      </c>
      <c r="AO31" s="6" t="s">
        <v>1147</v>
      </c>
      <c r="AP31" s="8">
        <v>123247</v>
      </c>
      <c r="AQ31" s="6" t="s">
        <v>3039</v>
      </c>
      <c r="AR31" s="8">
        <v>58402</v>
      </c>
      <c r="AS31" s="6" t="s">
        <v>1329</v>
      </c>
      <c r="AT31" s="9">
        <v>0.22700000000000001</v>
      </c>
      <c r="AU31" s="6" t="s">
        <v>2434</v>
      </c>
      <c r="AV31" s="8">
        <v>103465</v>
      </c>
      <c r="AW31" s="6" t="s">
        <v>3040</v>
      </c>
      <c r="AX31" s="8">
        <v>30535</v>
      </c>
      <c r="AY31" s="6" t="s">
        <v>3041</v>
      </c>
      <c r="AZ31" s="9">
        <v>0.23</v>
      </c>
      <c r="BA31" s="6" t="s">
        <v>2611</v>
      </c>
      <c r="BB31" s="8">
        <v>145923</v>
      </c>
      <c r="BC31" s="6" t="s">
        <v>3042</v>
      </c>
      <c r="BD31" s="8">
        <v>1223353</v>
      </c>
      <c r="BE31" s="6" t="s">
        <v>3043</v>
      </c>
      <c r="BF31" s="9">
        <v>0.221</v>
      </c>
      <c r="BG31" s="6" t="s">
        <v>1131</v>
      </c>
      <c r="BH31" s="8">
        <v>87858</v>
      </c>
      <c r="BI31" s="6" t="s">
        <v>1426</v>
      </c>
      <c r="BJ31" s="8">
        <v>625899</v>
      </c>
      <c r="BK31" s="6" t="s">
        <v>3044</v>
      </c>
      <c r="BL31" s="9">
        <v>0.23499999999999999</v>
      </c>
      <c r="BM31" s="6" t="s">
        <v>1155</v>
      </c>
      <c r="BN31" s="8">
        <v>91280</v>
      </c>
      <c r="BO31" s="6" t="s">
        <v>2292</v>
      </c>
      <c r="BP31" s="8">
        <v>73748</v>
      </c>
      <c r="BQ31" s="6" t="s">
        <v>3045</v>
      </c>
      <c r="BR31" s="9">
        <v>0.221</v>
      </c>
      <c r="BS31" s="6" t="s">
        <v>2389</v>
      </c>
      <c r="BT31" s="8">
        <v>115816</v>
      </c>
      <c r="BU31" s="6" t="s">
        <v>3046</v>
      </c>
      <c r="BV31" s="8">
        <v>92286</v>
      </c>
      <c r="BW31" s="6" t="s">
        <v>3047</v>
      </c>
      <c r="BX31" s="9">
        <v>0.19400000000000001</v>
      </c>
      <c r="BY31" s="6" t="s">
        <v>1134</v>
      </c>
      <c r="BZ31" s="8">
        <v>91987</v>
      </c>
      <c r="CA31" s="6" t="s">
        <v>3048</v>
      </c>
      <c r="CB31" s="8">
        <v>699086</v>
      </c>
      <c r="CC31" s="6" t="s">
        <v>3049</v>
      </c>
      <c r="CD31" s="9">
        <v>0.223</v>
      </c>
      <c r="CE31" s="6" t="s">
        <v>1131</v>
      </c>
      <c r="CF31" s="8">
        <v>106447</v>
      </c>
      <c r="CG31" s="6" t="s">
        <v>3050</v>
      </c>
      <c r="CH31" s="8">
        <v>361575</v>
      </c>
      <c r="CI31" s="6" t="s">
        <v>3051</v>
      </c>
      <c r="CJ31" s="9">
        <v>0.21199999999999999</v>
      </c>
      <c r="CK31" s="6" t="s">
        <v>1155</v>
      </c>
      <c r="CL31" s="8">
        <v>91028</v>
      </c>
      <c r="CM31" s="6" t="s">
        <v>3052</v>
      </c>
      <c r="CN31" s="8">
        <v>155986</v>
      </c>
      <c r="CO31" s="6" t="s">
        <v>2456</v>
      </c>
      <c r="CP31" s="9">
        <v>0.193</v>
      </c>
      <c r="CQ31" s="6" t="s">
        <v>1155</v>
      </c>
      <c r="CR31" s="8">
        <v>97642</v>
      </c>
      <c r="CS31" s="6" t="s">
        <v>3053</v>
      </c>
      <c r="CT31" s="8">
        <v>146326</v>
      </c>
      <c r="CU31" s="6" t="s">
        <v>1997</v>
      </c>
      <c r="CV31" s="9">
        <v>0.19800000000000001</v>
      </c>
      <c r="CW31" s="6" t="s">
        <v>1155</v>
      </c>
      <c r="CX31" s="8">
        <v>94636</v>
      </c>
      <c r="CY31" s="6" t="s">
        <v>3054</v>
      </c>
      <c r="CZ31" s="8">
        <v>259272</v>
      </c>
      <c r="DA31" s="6" t="s">
        <v>3055</v>
      </c>
      <c r="DB31" s="9">
        <v>0.22500000000000001</v>
      </c>
      <c r="DC31" s="6" t="s">
        <v>1155</v>
      </c>
      <c r="DD31" s="8">
        <v>81836</v>
      </c>
      <c r="DE31" s="6" t="s">
        <v>1039</v>
      </c>
      <c r="DF31" s="8">
        <v>264276</v>
      </c>
      <c r="DG31" s="6" t="s">
        <v>3056</v>
      </c>
      <c r="DH31" s="9">
        <v>0.23400000000000001</v>
      </c>
      <c r="DI31" s="6" t="s">
        <v>1147</v>
      </c>
      <c r="DJ31" s="8">
        <v>78863</v>
      </c>
      <c r="DK31" s="6" t="s">
        <v>1038</v>
      </c>
      <c r="DL31" s="8">
        <v>73637</v>
      </c>
      <c r="DM31" s="6" t="s">
        <v>3057</v>
      </c>
      <c r="DN31" s="9">
        <v>0.20599999999999999</v>
      </c>
      <c r="DO31" s="6" t="s">
        <v>2389</v>
      </c>
      <c r="DP31" s="8">
        <v>100501</v>
      </c>
      <c r="DQ31" s="6" t="s">
        <v>3058</v>
      </c>
      <c r="DR31" s="8">
        <v>356054</v>
      </c>
      <c r="DS31" s="6" t="s">
        <v>3059</v>
      </c>
      <c r="DT31" s="9">
        <v>0.23300000000000001</v>
      </c>
      <c r="DU31" s="6" t="s">
        <v>1155</v>
      </c>
      <c r="DV31" s="8">
        <v>127647</v>
      </c>
      <c r="DW31" s="6" t="s">
        <v>1286</v>
      </c>
      <c r="DX31" s="8">
        <v>417056</v>
      </c>
      <c r="DY31" s="6" t="s">
        <v>3060</v>
      </c>
      <c r="DZ31" s="9">
        <v>0.24099999999999999</v>
      </c>
      <c r="EA31" s="6" t="s">
        <v>1131</v>
      </c>
      <c r="EB31" s="8">
        <v>131770</v>
      </c>
      <c r="EC31" s="6" t="s">
        <v>2649</v>
      </c>
      <c r="ED31" s="8">
        <v>546294</v>
      </c>
      <c r="EE31" s="6" t="s">
        <v>3061</v>
      </c>
      <c r="EF31" s="9">
        <v>0.216</v>
      </c>
      <c r="EG31" s="6" t="s">
        <v>1131</v>
      </c>
      <c r="EH31" s="8">
        <v>96844</v>
      </c>
      <c r="EI31" s="6" t="s">
        <v>2396</v>
      </c>
      <c r="EJ31" s="8">
        <v>283777</v>
      </c>
      <c r="EK31" s="6" t="s">
        <v>3062</v>
      </c>
      <c r="EL31" s="9">
        <v>0.19800000000000001</v>
      </c>
      <c r="EM31" s="6" t="s">
        <v>1131</v>
      </c>
      <c r="EN31" s="8">
        <v>118620</v>
      </c>
      <c r="EO31" s="6" t="s">
        <v>3063</v>
      </c>
      <c r="EP31" s="8">
        <v>170415</v>
      </c>
      <c r="EQ31" s="6" t="s">
        <v>3064</v>
      </c>
      <c r="ER31" s="9">
        <v>0.23</v>
      </c>
      <c r="ES31" s="6" t="s">
        <v>1147</v>
      </c>
      <c r="ET31" s="8">
        <v>72339</v>
      </c>
      <c r="EU31" s="6" t="s">
        <v>3065</v>
      </c>
      <c r="EV31" s="8">
        <v>326569</v>
      </c>
      <c r="EW31" s="6" t="s">
        <v>3066</v>
      </c>
      <c r="EX31" s="9">
        <v>0.21</v>
      </c>
      <c r="EY31" s="6" t="s">
        <v>1155</v>
      </c>
      <c r="EZ31" s="8">
        <v>92918</v>
      </c>
      <c r="FA31" s="6" t="s">
        <v>3067</v>
      </c>
      <c r="FB31" s="8">
        <v>51960</v>
      </c>
      <c r="FC31" s="6" t="s">
        <v>2068</v>
      </c>
      <c r="FD31" s="9">
        <v>0.189</v>
      </c>
      <c r="FE31" s="6" t="s">
        <v>1134</v>
      </c>
      <c r="FF31" s="8">
        <v>90046</v>
      </c>
      <c r="FG31" s="6" t="s">
        <v>2913</v>
      </c>
      <c r="FH31" s="8">
        <v>94804</v>
      </c>
      <c r="FI31" s="6" t="s">
        <v>3068</v>
      </c>
      <c r="FJ31" s="9">
        <v>0.191</v>
      </c>
      <c r="FK31" s="6" t="s">
        <v>1147</v>
      </c>
      <c r="FL31" s="8">
        <v>99070</v>
      </c>
      <c r="FM31" s="6" t="s">
        <v>2136</v>
      </c>
      <c r="FN31" s="8">
        <v>165036</v>
      </c>
      <c r="FO31" s="6" t="s">
        <v>3069</v>
      </c>
      <c r="FP31" s="9">
        <v>0.218</v>
      </c>
      <c r="FQ31" s="6" t="s">
        <v>1147</v>
      </c>
      <c r="FR31" s="8">
        <v>91545</v>
      </c>
      <c r="FS31" s="6" t="s">
        <v>3070</v>
      </c>
      <c r="FT31" s="8">
        <v>77004</v>
      </c>
      <c r="FU31" s="6" t="s">
        <v>3071</v>
      </c>
      <c r="FV31" s="9">
        <v>0.215</v>
      </c>
      <c r="FW31" s="6" t="s">
        <v>2389</v>
      </c>
      <c r="FX31" s="8">
        <v>130458</v>
      </c>
      <c r="FY31" s="6" t="s">
        <v>3072</v>
      </c>
      <c r="FZ31" s="8">
        <v>572167</v>
      </c>
      <c r="GA31" s="6" t="s">
        <v>3073</v>
      </c>
      <c r="GB31" s="9">
        <v>0.24199999999999999</v>
      </c>
      <c r="GC31" s="6" t="s">
        <v>1131</v>
      </c>
      <c r="GD31" s="8">
        <v>129109</v>
      </c>
      <c r="GE31" s="6" t="s">
        <v>2043</v>
      </c>
      <c r="GF31" s="8">
        <v>107699</v>
      </c>
      <c r="GG31" s="6" t="s">
        <v>3074</v>
      </c>
      <c r="GH31" s="9">
        <v>0.21299999999999999</v>
      </c>
      <c r="GI31" s="6" t="s">
        <v>1134</v>
      </c>
      <c r="GJ31" s="8">
        <v>74475</v>
      </c>
      <c r="GK31" s="6" t="s">
        <v>3075</v>
      </c>
      <c r="GL31" s="8">
        <v>1125018</v>
      </c>
      <c r="GM31" s="6" t="s">
        <v>3076</v>
      </c>
      <c r="GN31" s="9">
        <v>0.23699999999999999</v>
      </c>
      <c r="GO31" s="6" t="s">
        <v>1131</v>
      </c>
      <c r="GP31" s="8">
        <v>107792</v>
      </c>
      <c r="GQ31" s="6" t="s">
        <v>1636</v>
      </c>
      <c r="GR31" s="8">
        <v>604599</v>
      </c>
      <c r="GS31" s="6" t="s">
        <v>3077</v>
      </c>
      <c r="GT31" s="9">
        <v>0.224</v>
      </c>
      <c r="GU31" s="6" t="s">
        <v>1131</v>
      </c>
      <c r="GV31" s="8">
        <v>88930</v>
      </c>
      <c r="GW31" s="6" t="s">
        <v>2609</v>
      </c>
      <c r="GX31" s="8">
        <v>35011</v>
      </c>
      <c r="GY31" s="6" t="s">
        <v>3078</v>
      </c>
      <c r="GZ31" s="9">
        <v>0.186</v>
      </c>
      <c r="HA31" s="6" t="s">
        <v>2434</v>
      </c>
      <c r="HB31" s="8">
        <v>103671</v>
      </c>
      <c r="HC31" s="6" t="s">
        <v>3079</v>
      </c>
      <c r="HD31" s="8">
        <v>633669</v>
      </c>
      <c r="HE31" s="6" t="s">
        <v>3080</v>
      </c>
      <c r="HF31" s="9">
        <v>0.21299999999999999</v>
      </c>
      <c r="HG31" s="6" t="s">
        <v>1131</v>
      </c>
      <c r="HH31" s="8">
        <v>94794</v>
      </c>
      <c r="HI31" s="6" t="s">
        <v>2015</v>
      </c>
      <c r="HJ31" s="8">
        <v>214594</v>
      </c>
      <c r="HK31" s="6" t="s">
        <v>3081</v>
      </c>
      <c r="HL31" s="9">
        <v>0.215</v>
      </c>
      <c r="HM31" s="6" t="s">
        <v>1155</v>
      </c>
      <c r="HN31" s="8">
        <v>81876</v>
      </c>
      <c r="HO31" s="6" t="s">
        <v>3082</v>
      </c>
      <c r="HP31" s="8">
        <v>222772</v>
      </c>
      <c r="HQ31" s="6" t="s">
        <v>3083</v>
      </c>
      <c r="HR31" s="9">
        <v>0.21099999999999999</v>
      </c>
      <c r="HS31" s="6" t="s">
        <v>1147</v>
      </c>
      <c r="HT31" s="8">
        <v>105215</v>
      </c>
      <c r="HU31" s="6" t="s">
        <v>2930</v>
      </c>
      <c r="HV31" s="8">
        <v>729561</v>
      </c>
      <c r="HW31" s="6" t="s">
        <v>3084</v>
      </c>
      <c r="HX31" s="9">
        <v>0.222</v>
      </c>
      <c r="HY31" s="6" t="s">
        <v>1131</v>
      </c>
      <c r="HZ31" s="8">
        <v>103869</v>
      </c>
      <c r="IA31" s="6" t="s">
        <v>3085</v>
      </c>
      <c r="IB31" s="8">
        <v>63003</v>
      </c>
      <c r="IC31" s="6" t="s">
        <v>3086</v>
      </c>
      <c r="ID31" s="9">
        <v>0.23400000000000001</v>
      </c>
      <c r="IE31" s="6" t="s">
        <v>2377</v>
      </c>
      <c r="IF31" s="8">
        <v>114850</v>
      </c>
      <c r="IG31" s="6" t="s">
        <v>3087</v>
      </c>
      <c r="IH31" s="8">
        <v>295335</v>
      </c>
      <c r="II31" s="6" t="s">
        <v>3088</v>
      </c>
      <c r="IJ31" s="9">
        <v>0.22</v>
      </c>
      <c r="IK31" s="6" t="s">
        <v>1155</v>
      </c>
      <c r="IL31" s="8">
        <v>86562</v>
      </c>
      <c r="IM31" s="6" t="s">
        <v>1627</v>
      </c>
      <c r="IN31" s="8">
        <v>40107</v>
      </c>
      <c r="IO31" s="6" t="s">
        <v>3089</v>
      </c>
      <c r="IP31" s="9">
        <v>0.182</v>
      </c>
      <c r="IQ31" s="6" t="s">
        <v>2389</v>
      </c>
      <c r="IR31" s="8">
        <v>94779</v>
      </c>
      <c r="IS31" s="6" t="s">
        <v>3090</v>
      </c>
      <c r="IT31" s="8">
        <v>399142</v>
      </c>
      <c r="IU31" s="6" t="s">
        <v>3091</v>
      </c>
      <c r="IV31" s="9">
        <v>0.224</v>
      </c>
      <c r="IW31" s="6" t="s">
        <v>1155</v>
      </c>
      <c r="IX31" s="8">
        <v>87798</v>
      </c>
      <c r="IY31" s="6" t="s">
        <v>3092</v>
      </c>
      <c r="IZ31" s="8">
        <v>1652261</v>
      </c>
      <c r="JA31" s="6" t="s">
        <v>3093</v>
      </c>
      <c r="JB31" s="9">
        <v>0.22600000000000001</v>
      </c>
      <c r="JC31" s="6" t="s">
        <v>1131</v>
      </c>
      <c r="JD31" s="8">
        <v>91412</v>
      </c>
      <c r="JE31" s="6" t="s">
        <v>1832</v>
      </c>
      <c r="JF31" s="8">
        <v>153290</v>
      </c>
      <c r="JG31" s="6" t="s">
        <v>2635</v>
      </c>
      <c r="JH31" s="9">
        <v>0.191</v>
      </c>
      <c r="JI31" s="6" t="s">
        <v>1155</v>
      </c>
      <c r="JJ31" s="8">
        <v>105526</v>
      </c>
      <c r="JK31" s="6" t="s">
        <v>3094</v>
      </c>
      <c r="JL31" s="8">
        <v>32770</v>
      </c>
      <c r="JM31" s="6" t="s">
        <v>2858</v>
      </c>
      <c r="JN31" s="9">
        <v>0.20499999999999999</v>
      </c>
      <c r="JO31" s="6" t="s">
        <v>2434</v>
      </c>
      <c r="JP31" s="8">
        <v>108932</v>
      </c>
      <c r="JQ31" s="6" t="s">
        <v>3095</v>
      </c>
      <c r="JR31" s="8">
        <v>492780</v>
      </c>
      <c r="JS31" s="6" t="s">
        <v>3096</v>
      </c>
      <c r="JT31" s="9">
        <v>0.22700000000000001</v>
      </c>
      <c r="JU31" s="6" t="s">
        <v>1131</v>
      </c>
      <c r="JV31" s="8">
        <v>116660</v>
      </c>
      <c r="JW31" s="6" t="s">
        <v>3097</v>
      </c>
      <c r="JX31" s="8">
        <v>417205</v>
      </c>
      <c r="JY31" s="6" t="s">
        <v>3098</v>
      </c>
      <c r="JZ31" s="9">
        <v>0.216</v>
      </c>
      <c r="KA31" s="6" t="s">
        <v>1155</v>
      </c>
      <c r="KB31" s="8">
        <v>119700</v>
      </c>
      <c r="KC31" s="6" t="s">
        <v>2190</v>
      </c>
      <c r="KD31" s="8">
        <v>102455</v>
      </c>
      <c r="KE31" s="6" t="s">
        <v>2451</v>
      </c>
      <c r="KF31" s="9">
        <v>0.22600000000000001</v>
      </c>
      <c r="KG31" s="6" t="s">
        <v>1134</v>
      </c>
      <c r="KH31" s="8">
        <v>81273</v>
      </c>
      <c r="KI31" s="6" t="s">
        <v>3099</v>
      </c>
      <c r="KJ31" s="8">
        <v>293983</v>
      </c>
      <c r="KK31" s="6" t="s">
        <v>3100</v>
      </c>
      <c r="KL31" s="9">
        <v>0.19700000000000001</v>
      </c>
      <c r="KM31" s="6" t="s">
        <v>1131</v>
      </c>
      <c r="KN31" s="8">
        <v>103983</v>
      </c>
      <c r="KO31" s="6" t="s">
        <v>3101</v>
      </c>
      <c r="KP31" s="8">
        <v>29711</v>
      </c>
      <c r="KQ31" s="6" t="s">
        <v>2067</v>
      </c>
      <c r="KR31" s="9">
        <v>0.19900000000000001</v>
      </c>
      <c r="KS31" s="6" t="s">
        <v>2377</v>
      </c>
      <c r="KT31" s="8">
        <v>99293</v>
      </c>
      <c r="KU31" s="6" t="s">
        <v>1793</v>
      </c>
      <c r="KV31" s="8">
        <v>224069</v>
      </c>
      <c r="KW31" s="6" t="s">
        <v>3102</v>
      </c>
      <c r="KX31" s="9">
        <v>0.28100000000000003</v>
      </c>
      <c r="KY31" s="6" t="s">
        <v>1147</v>
      </c>
      <c r="KZ31" s="8">
        <v>33189</v>
      </c>
      <c r="LA31" s="6" t="s">
        <v>3103</v>
      </c>
    </row>
    <row r="32" spans="1:313" ht="12.5" x14ac:dyDescent="0.25">
      <c r="A32" s="6" t="s">
        <v>3104</v>
      </c>
      <c r="B32" s="8">
        <v>216010</v>
      </c>
      <c r="C32" s="6" t="s">
        <v>3105</v>
      </c>
      <c r="D32" s="9">
        <v>0.16900000000000001</v>
      </c>
      <c r="E32" s="6" t="s">
        <v>1155</v>
      </c>
      <c r="F32" s="8">
        <v>98700</v>
      </c>
      <c r="G32" s="6" t="s">
        <v>2421</v>
      </c>
      <c r="H32" s="8">
        <v>30914</v>
      </c>
      <c r="I32" s="6" t="s">
        <v>1728</v>
      </c>
      <c r="J32" s="9">
        <v>0.18</v>
      </c>
      <c r="K32" s="6" t="s">
        <v>2434</v>
      </c>
      <c r="L32" s="8">
        <v>128650</v>
      </c>
      <c r="M32" s="6" t="s">
        <v>2311</v>
      </c>
      <c r="N32" s="8">
        <v>298883</v>
      </c>
      <c r="O32" s="6" t="s">
        <v>3106</v>
      </c>
      <c r="P32" s="9">
        <v>0.16600000000000001</v>
      </c>
      <c r="Q32" s="6" t="s">
        <v>1131</v>
      </c>
      <c r="R32" s="8">
        <v>107983</v>
      </c>
      <c r="S32" s="6" t="s">
        <v>3107</v>
      </c>
      <c r="T32" s="8">
        <v>128806</v>
      </c>
      <c r="U32" s="6" t="s">
        <v>3108</v>
      </c>
      <c r="V32" s="9">
        <v>0.16700000000000001</v>
      </c>
      <c r="W32" s="6" t="s">
        <v>1155</v>
      </c>
      <c r="X32" s="8">
        <v>90280</v>
      </c>
      <c r="Y32" s="6" t="s">
        <v>3109</v>
      </c>
      <c r="Z32" s="8">
        <v>1879262</v>
      </c>
      <c r="AA32" s="6" t="s">
        <v>3110</v>
      </c>
      <c r="AB32" s="9">
        <v>0.20599999999999999</v>
      </c>
      <c r="AC32" s="6" t="s">
        <v>1140</v>
      </c>
      <c r="AD32" s="8">
        <v>128144</v>
      </c>
      <c r="AE32" s="6" t="s">
        <v>3111</v>
      </c>
      <c r="AF32" s="8">
        <v>263455</v>
      </c>
      <c r="AG32" s="6" t="s">
        <v>3112</v>
      </c>
      <c r="AH32" s="9">
        <v>0.182</v>
      </c>
      <c r="AI32" s="6" t="s">
        <v>1155</v>
      </c>
      <c r="AJ32" s="8">
        <v>138760</v>
      </c>
      <c r="AK32" s="6" t="s">
        <v>1092</v>
      </c>
      <c r="AL32" s="8">
        <v>176832</v>
      </c>
      <c r="AM32" s="6" t="s">
        <v>3113</v>
      </c>
      <c r="AN32" s="9">
        <v>0.193</v>
      </c>
      <c r="AO32" s="6" t="s">
        <v>1155</v>
      </c>
      <c r="AP32" s="8">
        <v>153091</v>
      </c>
      <c r="AQ32" s="6" t="s">
        <v>3114</v>
      </c>
      <c r="AR32" s="8">
        <v>43283</v>
      </c>
      <c r="AS32" s="6" t="s">
        <v>3115</v>
      </c>
      <c r="AT32" s="9">
        <v>0.16800000000000001</v>
      </c>
      <c r="AU32" s="6" t="s">
        <v>2434</v>
      </c>
      <c r="AV32" s="8">
        <v>126099</v>
      </c>
      <c r="AW32" s="6" t="s">
        <v>3116</v>
      </c>
      <c r="AX32" s="8">
        <v>21521</v>
      </c>
      <c r="AY32" s="6" t="s">
        <v>2029</v>
      </c>
      <c r="AZ32" s="9">
        <v>0.16200000000000001</v>
      </c>
      <c r="BA32" s="6" t="s">
        <v>2377</v>
      </c>
      <c r="BB32" s="8">
        <v>198211</v>
      </c>
      <c r="BC32" s="6" t="s">
        <v>3117</v>
      </c>
      <c r="BD32" s="8">
        <v>895295</v>
      </c>
      <c r="BE32" s="6" t="s">
        <v>3118</v>
      </c>
      <c r="BF32" s="9">
        <v>0.16200000000000001</v>
      </c>
      <c r="BG32" s="6" t="s">
        <v>1131</v>
      </c>
      <c r="BH32" s="8">
        <v>103063</v>
      </c>
      <c r="BI32" s="6" t="s">
        <v>2348</v>
      </c>
      <c r="BJ32" s="8">
        <v>485306</v>
      </c>
      <c r="BK32" s="6" t="s">
        <v>3119</v>
      </c>
      <c r="BL32" s="9">
        <v>0.182</v>
      </c>
      <c r="BM32" s="6" t="s">
        <v>1155</v>
      </c>
      <c r="BN32" s="8">
        <v>110736</v>
      </c>
      <c r="BO32" s="6" t="s">
        <v>2844</v>
      </c>
      <c r="BP32" s="8">
        <v>59391</v>
      </c>
      <c r="BQ32" s="6" t="s">
        <v>1972</v>
      </c>
      <c r="BR32" s="9">
        <v>0.17799999999999999</v>
      </c>
      <c r="BS32" s="6" t="s">
        <v>2389</v>
      </c>
      <c r="BT32" s="8">
        <v>134428</v>
      </c>
      <c r="BU32" s="6" t="s">
        <v>2932</v>
      </c>
      <c r="BV32" s="8">
        <v>77961</v>
      </c>
      <c r="BW32" s="6" t="s">
        <v>2943</v>
      </c>
      <c r="BX32" s="9">
        <v>0.16400000000000001</v>
      </c>
      <c r="BY32" s="6" t="s">
        <v>1147</v>
      </c>
      <c r="BZ32" s="8">
        <v>105243</v>
      </c>
      <c r="CA32" s="6" t="s">
        <v>3120</v>
      </c>
      <c r="CB32" s="8">
        <v>590946</v>
      </c>
      <c r="CC32" s="6" t="s">
        <v>3121</v>
      </c>
      <c r="CD32" s="9">
        <v>0.189</v>
      </c>
      <c r="CE32" s="6" t="s">
        <v>1131</v>
      </c>
      <c r="CF32" s="8">
        <v>128140</v>
      </c>
      <c r="CG32" s="6" t="s">
        <v>1260</v>
      </c>
      <c r="CH32" s="8">
        <v>295127</v>
      </c>
      <c r="CI32" s="6" t="s">
        <v>2648</v>
      </c>
      <c r="CJ32" s="9">
        <v>0.17299999999999999</v>
      </c>
      <c r="CK32" s="6" t="s">
        <v>1131</v>
      </c>
      <c r="CL32" s="8">
        <v>107555</v>
      </c>
      <c r="CM32" s="6" t="s">
        <v>2851</v>
      </c>
      <c r="CN32" s="8">
        <v>134200</v>
      </c>
      <c r="CO32" s="6" t="s">
        <v>1445</v>
      </c>
      <c r="CP32" s="9">
        <v>0.16600000000000001</v>
      </c>
      <c r="CQ32" s="6" t="s">
        <v>1155</v>
      </c>
      <c r="CR32" s="8">
        <v>117810</v>
      </c>
      <c r="CS32" s="6" t="s">
        <v>3122</v>
      </c>
      <c r="CT32" s="8">
        <v>126615</v>
      </c>
      <c r="CU32" s="6" t="s">
        <v>3123</v>
      </c>
      <c r="CV32" s="9">
        <v>0.17100000000000001</v>
      </c>
      <c r="CW32" s="6" t="s">
        <v>1155</v>
      </c>
      <c r="CX32" s="8">
        <v>112919</v>
      </c>
      <c r="CY32" s="6" t="s">
        <v>2347</v>
      </c>
      <c r="CZ32" s="8">
        <v>192963</v>
      </c>
      <c r="DA32" s="6" t="s">
        <v>3124</v>
      </c>
      <c r="DB32" s="9">
        <v>0.16800000000000001</v>
      </c>
      <c r="DC32" s="6" t="s">
        <v>1155</v>
      </c>
      <c r="DD32" s="8">
        <v>100924</v>
      </c>
      <c r="DE32" s="6" t="s">
        <v>3125</v>
      </c>
      <c r="DF32" s="8">
        <v>194420</v>
      </c>
      <c r="DG32" s="6" t="s">
        <v>3126</v>
      </c>
      <c r="DH32" s="9">
        <v>0.17199999999999999</v>
      </c>
      <c r="DI32" s="6" t="s">
        <v>1155</v>
      </c>
      <c r="DJ32" s="8">
        <v>98137</v>
      </c>
      <c r="DK32" s="6" t="s">
        <v>1723</v>
      </c>
      <c r="DL32" s="8">
        <v>56693</v>
      </c>
      <c r="DM32" s="6" t="s">
        <v>3127</v>
      </c>
      <c r="DN32" s="9">
        <v>0.159</v>
      </c>
      <c r="DO32" s="6" t="s">
        <v>1134</v>
      </c>
      <c r="DP32" s="8">
        <v>118065</v>
      </c>
      <c r="DQ32" s="6" t="s">
        <v>3128</v>
      </c>
      <c r="DR32" s="8">
        <v>294189</v>
      </c>
      <c r="DS32" s="6" t="s">
        <v>3129</v>
      </c>
      <c r="DT32" s="9">
        <v>0.192</v>
      </c>
      <c r="DU32" s="6" t="s">
        <v>1131</v>
      </c>
      <c r="DV32" s="8">
        <v>154117</v>
      </c>
      <c r="DW32" s="6" t="s">
        <v>3130</v>
      </c>
      <c r="DX32" s="8">
        <v>340727</v>
      </c>
      <c r="DY32" s="6" t="s">
        <v>3131</v>
      </c>
      <c r="DZ32" s="9">
        <v>0.19700000000000001</v>
      </c>
      <c r="EA32" s="6" t="s">
        <v>1155</v>
      </c>
      <c r="EB32" s="8">
        <v>165955</v>
      </c>
      <c r="EC32" s="6" t="s">
        <v>3132</v>
      </c>
      <c r="ED32" s="8">
        <v>428482</v>
      </c>
      <c r="EE32" s="6" t="s">
        <v>2619</v>
      </c>
      <c r="EF32" s="9">
        <v>0.16900000000000001</v>
      </c>
      <c r="EG32" s="6" t="s">
        <v>1131</v>
      </c>
      <c r="EH32" s="8">
        <v>117043</v>
      </c>
      <c r="EI32" s="6" t="s">
        <v>3133</v>
      </c>
      <c r="EJ32" s="8">
        <v>259600</v>
      </c>
      <c r="EK32" s="6" t="s">
        <v>3134</v>
      </c>
      <c r="EL32" s="9">
        <v>0.18099999999999999</v>
      </c>
      <c r="EM32" s="6" t="s">
        <v>1131</v>
      </c>
      <c r="EN32" s="8">
        <v>143998</v>
      </c>
      <c r="EO32" s="6" t="s">
        <v>3135</v>
      </c>
      <c r="EP32" s="8">
        <v>125651</v>
      </c>
      <c r="EQ32" s="6" t="s">
        <v>3136</v>
      </c>
      <c r="ER32" s="9">
        <v>0.17</v>
      </c>
      <c r="ES32" s="6" t="s">
        <v>1155</v>
      </c>
      <c r="ET32" s="8">
        <v>85708</v>
      </c>
      <c r="EU32" s="6" t="s">
        <v>2397</v>
      </c>
      <c r="EV32" s="8">
        <v>267652</v>
      </c>
      <c r="EW32" s="6" t="s">
        <v>3137</v>
      </c>
      <c r="EX32" s="9">
        <v>0.17199999999999999</v>
      </c>
      <c r="EY32" s="6" t="s">
        <v>1155</v>
      </c>
      <c r="EZ32" s="8">
        <v>109229</v>
      </c>
      <c r="FA32" s="6" t="s">
        <v>3138</v>
      </c>
      <c r="FB32" s="8">
        <v>42792</v>
      </c>
      <c r="FC32" s="6" t="s">
        <v>1944</v>
      </c>
      <c r="FD32" s="9">
        <v>0.156</v>
      </c>
      <c r="FE32" s="6" t="s">
        <v>1134</v>
      </c>
      <c r="FF32" s="8">
        <v>108077</v>
      </c>
      <c r="FG32" s="6" t="s">
        <v>3139</v>
      </c>
      <c r="FH32" s="8">
        <v>83798</v>
      </c>
      <c r="FI32" s="6" t="s">
        <v>1821</v>
      </c>
      <c r="FJ32" s="9">
        <v>0.16900000000000001</v>
      </c>
      <c r="FK32" s="6" t="s">
        <v>1147</v>
      </c>
      <c r="FL32" s="8">
        <v>118162</v>
      </c>
      <c r="FM32" s="6" t="s">
        <v>2654</v>
      </c>
      <c r="FN32" s="8">
        <v>130716</v>
      </c>
      <c r="FO32" s="6" t="s">
        <v>3140</v>
      </c>
      <c r="FP32" s="9">
        <v>0.17299999999999999</v>
      </c>
      <c r="FQ32" s="6" t="s">
        <v>1147</v>
      </c>
      <c r="FR32" s="8">
        <v>100681</v>
      </c>
      <c r="FS32" s="6" t="s">
        <v>3141</v>
      </c>
      <c r="FT32" s="8">
        <v>62091</v>
      </c>
      <c r="FU32" s="6" t="s">
        <v>3142</v>
      </c>
      <c r="FV32" s="9">
        <v>0.17399999999999999</v>
      </c>
      <c r="FW32" s="6" t="s">
        <v>1134</v>
      </c>
      <c r="FX32" s="8">
        <v>152580</v>
      </c>
      <c r="FY32" s="6" t="s">
        <v>3143</v>
      </c>
      <c r="FZ32" s="8">
        <v>502337</v>
      </c>
      <c r="GA32" s="6" t="s">
        <v>3144</v>
      </c>
      <c r="GB32" s="9">
        <v>0.21299999999999999</v>
      </c>
      <c r="GC32" s="6" t="s">
        <v>1131</v>
      </c>
      <c r="GD32" s="8">
        <v>160276</v>
      </c>
      <c r="GE32" s="6" t="s">
        <v>1754</v>
      </c>
      <c r="GF32" s="8">
        <v>79752</v>
      </c>
      <c r="GG32" s="6" t="s">
        <v>3145</v>
      </c>
      <c r="GH32" s="9">
        <v>0.157</v>
      </c>
      <c r="GI32" s="6" t="s">
        <v>1134</v>
      </c>
      <c r="GJ32" s="8">
        <v>87796</v>
      </c>
      <c r="GK32" s="6" t="s">
        <v>3146</v>
      </c>
      <c r="GL32" s="8">
        <v>892987</v>
      </c>
      <c r="GM32" s="6" t="s">
        <v>3147</v>
      </c>
      <c r="GN32" s="9">
        <v>0.188</v>
      </c>
      <c r="GO32" s="6" t="s">
        <v>1140</v>
      </c>
      <c r="GP32" s="8">
        <v>133609</v>
      </c>
      <c r="GQ32" s="6" t="s">
        <v>3148</v>
      </c>
      <c r="GR32" s="8">
        <v>460285</v>
      </c>
      <c r="GS32" s="6" t="s">
        <v>3149</v>
      </c>
      <c r="GT32" s="9">
        <v>0.17100000000000001</v>
      </c>
      <c r="GU32" s="6" t="s">
        <v>1131</v>
      </c>
      <c r="GV32" s="8">
        <v>109383</v>
      </c>
      <c r="GW32" s="6" t="s">
        <v>3150</v>
      </c>
      <c r="GX32" s="8">
        <v>30320</v>
      </c>
      <c r="GY32" s="6" t="s">
        <v>3151</v>
      </c>
      <c r="GZ32" s="9">
        <v>0.161</v>
      </c>
      <c r="HA32" s="6" t="s">
        <v>2389</v>
      </c>
      <c r="HB32" s="8">
        <v>129911</v>
      </c>
      <c r="HC32" s="6" t="s">
        <v>1098</v>
      </c>
      <c r="HD32" s="8">
        <v>507282</v>
      </c>
      <c r="HE32" s="6" t="s">
        <v>3152</v>
      </c>
      <c r="HF32" s="9">
        <v>0.17100000000000001</v>
      </c>
      <c r="HG32" s="6" t="s">
        <v>1131</v>
      </c>
      <c r="HH32" s="8">
        <v>114593</v>
      </c>
      <c r="HI32" s="6" t="s">
        <v>1930</v>
      </c>
      <c r="HJ32" s="8">
        <v>172689</v>
      </c>
      <c r="HK32" s="6" t="s">
        <v>1736</v>
      </c>
      <c r="HL32" s="9">
        <v>0.17299999999999999</v>
      </c>
      <c r="HM32" s="6" t="s">
        <v>1131</v>
      </c>
      <c r="HN32" s="8">
        <v>93937</v>
      </c>
      <c r="HO32" s="6" t="s">
        <v>3153</v>
      </c>
      <c r="HP32" s="8">
        <v>180536</v>
      </c>
      <c r="HQ32" s="6" t="s">
        <v>3154</v>
      </c>
      <c r="HR32" s="9">
        <v>0.17100000000000001</v>
      </c>
      <c r="HS32" s="6" t="s">
        <v>1155</v>
      </c>
      <c r="HT32" s="8">
        <v>123027</v>
      </c>
      <c r="HU32" s="6" t="s">
        <v>3155</v>
      </c>
      <c r="HV32" s="8">
        <v>569114</v>
      </c>
      <c r="HW32" s="6" t="s">
        <v>3156</v>
      </c>
      <c r="HX32" s="9">
        <v>0.17299999999999999</v>
      </c>
      <c r="HY32" s="6" t="s">
        <v>1131</v>
      </c>
      <c r="HZ32" s="8">
        <v>125674</v>
      </c>
      <c r="IA32" s="6" t="s">
        <v>3157</v>
      </c>
      <c r="IB32" s="8">
        <v>49921</v>
      </c>
      <c r="IC32" s="6" t="s">
        <v>3158</v>
      </c>
      <c r="ID32" s="9">
        <v>0.185</v>
      </c>
      <c r="IE32" s="6" t="s">
        <v>2434</v>
      </c>
      <c r="IF32" s="8">
        <v>135424</v>
      </c>
      <c r="IG32" s="6" t="s">
        <v>3159</v>
      </c>
      <c r="IH32" s="8">
        <v>221788</v>
      </c>
      <c r="II32" s="6" t="s">
        <v>3160</v>
      </c>
      <c r="IJ32" s="9">
        <v>0.16500000000000001</v>
      </c>
      <c r="IK32" s="6" t="s">
        <v>1155</v>
      </c>
      <c r="IL32" s="8">
        <v>102542</v>
      </c>
      <c r="IM32" s="6" t="s">
        <v>3161</v>
      </c>
      <c r="IN32" s="8">
        <v>35364</v>
      </c>
      <c r="IO32" s="6" t="s">
        <v>2687</v>
      </c>
      <c r="IP32" s="9">
        <v>0.16</v>
      </c>
      <c r="IQ32" s="6" t="s">
        <v>2389</v>
      </c>
      <c r="IR32" s="8">
        <v>111183</v>
      </c>
      <c r="IS32" s="6" t="s">
        <v>3162</v>
      </c>
      <c r="IT32" s="8">
        <v>298863</v>
      </c>
      <c r="IU32" s="6" t="s">
        <v>3163</v>
      </c>
      <c r="IV32" s="9">
        <v>0.16700000000000001</v>
      </c>
      <c r="IW32" s="6" t="s">
        <v>1131</v>
      </c>
      <c r="IX32" s="8">
        <v>102735</v>
      </c>
      <c r="IY32" s="6" t="s">
        <v>3164</v>
      </c>
      <c r="IZ32" s="8">
        <v>1449625</v>
      </c>
      <c r="JA32" s="6" t="s">
        <v>3165</v>
      </c>
      <c r="JB32" s="9">
        <v>0.19800000000000001</v>
      </c>
      <c r="JC32" s="6" t="s">
        <v>1131</v>
      </c>
      <c r="JD32" s="8">
        <v>108284</v>
      </c>
      <c r="JE32" s="6" t="s">
        <v>2288</v>
      </c>
      <c r="JF32" s="8">
        <v>145211</v>
      </c>
      <c r="JG32" s="6" t="s">
        <v>3166</v>
      </c>
      <c r="JH32" s="9">
        <v>0.18099999999999999</v>
      </c>
      <c r="JI32" s="6" t="s">
        <v>1147</v>
      </c>
      <c r="JJ32" s="8">
        <v>117667</v>
      </c>
      <c r="JK32" s="6" t="s">
        <v>3167</v>
      </c>
      <c r="JL32" s="8">
        <v>24456</v>
      </c>
      <c r="JM32" s="6" t="s">
        <v>2799</v>
      </c>
      <c r="JN32" s="9">
        <v>0.153</v>
      </c>
      <c r="JO32" s="6" t="s">
        <v>2434</v>
      </c>
      <c r="JP32" s="8">
        <v>131654</v>
      </c>
      <c r="JQ32" s="6" t="s">
        <v>3168</v>
      </c>
      <c r="JR32" s="8">
        <v>397424</v>
      </c>
      <c r="JS32" s="6" t="s">
        <v>3169</v>
      </c>
      <c r="JT32" s="9">
        <v>0.183</v>
      </c>
      <c r="JU32" s="6" t="s">
        <v>1131</v>
      </c>
      <c r="JV32" s="8">
        <v>139167</v>
      </c>
      <c r="JW32" s="6" t="s">
        <v>2934</v>
      </c>
      <c r="JX32" s="8">
        <v>354586</v>
      </c>
      <c r="JY32" s="6" t="s">
        <v>3170</v>
      </c>
      <c r="JZ32" s="9">
        <v>0.184</v>
      </c>
      <c r="KA32" s="6" t="s">
        <v>1131</v>
      </c>
      <c r="KB32" s="8">
        <v>139313</v>
      </c>
      <c r="KC32" s="6" t="s">
        <v>3171</v>
      </c>
      <c r="KD32" s="8">
        <v>69734</v>
      </c>
      <c r="KE32" s="6" t="s">
        <v>3172</v>
      </c>
      <c r="KF32" s="9">
        <v>0.154</v>
      </c>
      <c r="KG32" s="6" t="s">
        <v>1134</v>
      </c>
      <c r="KH32" s="8">
        <v>94396</v>
      </c>
      <c r="KI32" s="6" t="s">
        <v>3173</v>
      </c>
      <c r="KJ32" s="8">
        <v>247452</v>
      </c>
      <c r="KK32" s="6" t="s">
        <v>3174</v>
      </c>
      <c r="KL32" s="9">
        <v>0.16600000000000001</v>
      </c>
      <c r="KM32" s="6" t="s">
        <v>1131</v>
      </c>
      <c r="KN32" s="8">
        <v>123148</v>
      </c>
      <c r="KO32" s="6" t="s">
        <v>3175</v>
      </c>
      <c r="KP32" s="8">
        <v>23329</v>
      </c>
      <c r="KQ32" s="6" t="s">
        <v>3176</v>
      </c>
      <c r="KR32" s="9">
        <v>0.157</v>
      </c>
      <c r="KS32" s="6" t="s">
        <v>2434</v>
      </c>
      <c r="KT32" s="8">
        <v>114837</v>
      </c>
      <c r="KU32" s="6" t="s">
        <v>3177</v>
      </c>
      <c r="KV32" s="8">
        <v>122621</v>
      </c>
      <c r="KW32" s="6" t="s">
        <v>3178</v>
      </c>
      <c r="KX32" s="9">
        <v>0.154</v>
      </c>
      <c r="KY32" s="6" t="s">
        <v>1147</v>
      </c>
      <c r="KZ32" s="8">
        <v>42061</v>
      </c>
      <c r="LA32" s="6" t="s">
        <v>1755</v>
      </c>
    </row>
    <row r="33" spans="1:313" ht="12.5" x14ac:dyDescent="0.25">
      <c r="A33" s="6" t="s">
        <v>3179</v>
      </c>
      <c r="B33" s="8">
        <v>89991</v>
      </c>
      <c r="C33" s="6" t="s">
        <v>3180</v>
      </c>
      <c r="D33" s="9">
        <v>7.0999999999999994E-2</v>
      </c>
      <c r="E33" s="6" t="s">
        <v>1131</v>
      </c>
      <c r="F33" s="8">
        <v>94954</v>
      </c>
      <c r="G33" s="6" t="s">
        <v>3181</v>
      </c>
      <c r="H33" s="8">
        <v>15098</v>
      </c>
      <c r="I33" s="6" t="s">
        <v>3182</v>
      </c>
      <c r="J33" s="9">
        <v>8.7999999999999995E-2</v>
      </c>
      <c r="K33" s="6" t="s">
        <v>1134</v>
      </c>
      <c r="L33" s="8">
        <v>118447</v>
      </c>
      <c r="M33" s="6" t="s">
        <v>3183</v>
      </c>
      <c r="N33" s="8">
        <v>154334</v>
      </c>
      <c r="O33" s="6" t="s">
        <v>3184</v>
      </c>
      <c r="P33" s="9">
        <v>8.5000000000000006E-2</v>
      </c>
      <c r="Q33" s="6" t="s">
        <v>1131</v>
      </c>
      <c r="R33" s="8">
        <v>102147</v>
      </c>
      <c r="S33" s="6" t="s">
        <v>3185</v>
      </c>
      <c r="T33" s="8">
        <v>58430</v>
      </c>
      <c r="U33" s="6" t="s">
        <v>2271</v>
      </c>
      <c r="V33" s="9">
        <v>7.5999999999999998E-2</v>
      </c>
      <c r="W33" s="6" t="s">
        <v>1131</v>
      </c>
      <c r="X33" s="8">
        <v>85448</v>
      </c>
      <c r="Y33" s="6" t="s">
        <v>1382</v>
      </c>
      <c r="Z33" s="8">
        <v>930250</v>
      </c>
      <c r="AA33" s="6" t="s">
        <v>3186</v>
      </c>
      <c r="AB33" s="9">
        <v>0.10199999999999999</v>
      </c>
      <c r="AC33" s="6" t="s">
        <v>1140</v>
      </c>
      <c r="AD33" s="8">
        <v>115486</v>
      </c>
      <c r="AE33" s="6" t="s">
        <v>3187</v>
      </c>
      <c r="AF33" s="8">
        <v>109591</v>
      </c>
      <c r="AG33" s="6" t="s">
        <v>3188</v>
      </c>
      <c r="AH33" s="9">
        <v>7.5999999999999998E-2</v>
      </c>
      <c r="AI33" s="6" t="s">
        <v>1131</v>
      </c>
      <c r="AJ33" s="8">
        <v>124047</v>
      </c>
      <c r="AK33" s="6" t="s">
        <v>3189</v>
      </c>
      <c r="AL33" s="8">
        <v>67159</v>
      </c>
      <c r="AM33" s="6" t="s">
        <v>3190</v>
      </c>
      <c r="AN33" s="9">
        <v>7.2999999999999995E-2</v>
      </c>
      <c r="AO33" s="6" t="s">
        <v>1131</v>
      </c>
      <c r="AP33" s="8">
        <v>146361</v>
      </c>
      <c r="AQ33" s="6" t="s">
        <v>3191</v>
      </c>
      <c r="AR33" s="8">
        <v>16730</v>
      </c>
      <c r="AS33" s="6" t="s">
        <v>2751</v>
      </c>
      <c r="AT33" s="9">
        <v>6.5000000000000002E-2</v>
      </c>
      <c r="AU33" s="6" t="s">
        <v>1147</v>
      </c>
      <c r="AV33" s="8">
        <v>121772</v>
      </c>
      <c r="AW33" s="6" t="s">
        <v>3192</v>
      </c>
      <c r="AX33" s="8">
        <v>7037</v>
      </c>
      <c r="AY33" s="6" t="s">
        <v>2784</v>
      </c>
      <c r="AZ33" s="9">
        <v>5.2999999999999999E-2</v>
      </c>
      <c r="BA33" s="6" t="s">
        <v>2389</v>
      </c>
      <c r="BB33" s="8">
        <v>132596</v>
      </c>
      <c r="BC33" s="6" t="s">
        <v>3193</v>
      </c>
      <c r="BD33" s="8">
        <v>389081</v>
      </c>
      <c r="BE33" s="6" t="s">
        <v>3194</v>
      </c>
      <c r="BF33" s="9">
        <v>7.0000000000000007E-2</v>
      </c>
      <c r="BG33" s="6" t="s">
        <v>1140</v>
      </c>
      <c r="BH33" s="8">
        <v>102306</v>
      </c>
      <c r="BI33" s="6" t="s">
        <v>3138</v>
      </c>
      <c r="BJ33" s="8">
        <v>220389</v>
      </c>
      <c r="BK33" s="6" t="s">
        <v>3195</v>
      </c>
      <c r="BL33" s="9">
        <v>8.3000000000000004E-2</v>
      </c>
      <c r="BM33" s="6" t="s">
        <v>1131</v>
      </c>
      <c r="BN33" s="8">
        <v>100316</v>
      </c>
      <c r="BO33" s="6" t="s">
        <v>3196</v>
      </c>
      <c r="BP33" s="8">
        <v>28326</v>
      </c>
      <c r="BQ33" s="6" t="s">
        <v>2684</v>
      </c>
      <c r="BR33" s="9">
        <v>8.5000000000000006E-2</v>
      </c>
      <c r="BS33" s="6" t="s">
        <v>1147</v>
      </c>
      <c r="BT33" s="8">
        <v>134504</v>
      </c>
      <c r="BU33" s="6" t="s">
        <v>3197</v>
      </c>
      <c r="BV33" s="8">
        <v>41901</v>
      </c>
      <c r="BW33" s="6" t="s">
        <v>3010</v>
      </c>
      <c r="BX33" s="9">
        <v>8.7999999999999995E-2</v>
      </c>
      <c r="BY33" s="6" t="s">
        <v>1155</v>
      </c>
      <c r="BZ33" s="8">
        <v>101524</v>
      </c>
      <c r="CA33" s="6" t="s">
        <v>3198</v>
      </c>
      <c r="CB33" s="8">
        <v>272229</v>
      </c>
      <c r="CC33" s="6" t="s">
        <v>3199</v>
      </c>
      <c r="CD33" s="9">
        <v>8.6999999999999994E-2</v>
      </c>
      <c r="CE33" s="6" t="s">
        <v>1140</v>
      </c>
      <c r="CF33" s="8">
        <v>119332</v>
      </c>
      <c r="CG33" s="6" t="s">
        <v>3200</v>
      </c>
      <c r="CH33" s="8">
        <v>137439</v>
      </c>
      <c r="CI33" s="6" t="s">
        <v>2923</v>
      </c>
      <c r="CJ33" s="9">
        <v>0.08</v>
      </c>
      <c r="CK33" s="6" t="s">
        <v>1131</v>
      </c>
      <c r="CL33" s="8">
        <v>104231</v>
      </c>
      <c r="CM33" s="6" t="s">
        <v>2168</v>
      </c>
      <c r="CN33" s="8">
        <v>67422</v>
      </c>
      <c r="CO33" s="6" t="s">
        <v>2355</v>
      </c>
      <c r="CP33" s="9">
        <v>8.4000000000000005E-2</v>
      </c>
      <c r="CQ33" s="6" t="s">
        <v>1131</v>
      </c>
      <c r="CR33" s="8">
        <v>112358</v>
      </c>
      <c r="CS33" s="6" t="s">
        <v>1997</v>
      </c>
      <c r="CT33" s="8">
        <v>62341</v>
      </c>
      <c r="CU33" s="6" t="s">
        <v>2506</v>
      </c>
      <c r="CV33" s="9">
        <v>8.4000000000000005E-2</v>
      </c>
      <c r="CW33" s="6" t="s">
        <v>1131</v>
      </c>
      <c r="CX33" s="8">
        <v>106094</v>
      </c>
      <c r="CY33" s="6" t="s">
        <v>3201</v>
      </c>
      <c r="CZ33" s="8">
        <v>84192</v>
      </c>
      <c r="DA33" s="6" t="s">
        <v>3202</v>
      </c>
      <c r="DB33" s="9">
        <v>7.2999999999999995E-2</v>
      </c>
      <c r="DC33" s="6" t="s">
        <v>1131</v>
      </c>
      <c r="DD33" s="8">
        <v>96672</v>
      </c>
      <c r="DE33" s="6" t="s">
        <v>3203</v>
      </c>
      <c r="DF33" s="8">
        <v>87578</v>
      </c>
      <c r="DG33" s="6" t="s">
        <v>1726</v>
      </c>
      <c r="DH33" s="9">
        <v>7.8E-2</v>
      </c>
      <c r="DI33" s="6" t="s">
        <v>1131</v>
      </c>
      <c r="DJ33" s="8">
        <v>93158</v>
      </c>
      <c r="DK33" s="6" t="s">
        <v>3204</v>
      </c>
      <c r="DL33" s="8">
        <v>18844</v>
      </c>
      <c r="DM33" s="6" t="s">
        <v>2447</v>
      </c>
      <c r="DN33" s="9">
        <v>5.2999999999999999E-2</v>
      </c>
      <c r="DO33" s="6" t="s">
        <v>1155</v>
      </c>
      <c r="DP33" s="8">
        <v>111557</v>
      </c>
      <c r="DQ33" s="6" t="s">
        <v>3205</v>
      </c>
      <c r="DR33" s="8">
        <v>125648</v>
      </c>
      <c r="DS33" s="6" t="s">
        <v>3206</v>
      </c>
      <c r="DT33" s="9">
        <v>8.2000000000000003E-2</v>
      </c>
      <c r="DU33" s="6" t="s">
        <v>1131</v>
      </c>
      <c r="DV33" s="8">
        <v>147837</v>
      </c>
      <c r="DW33" s="6" t="s">
        <v>3207</v>
      </c>
      <c r="DX33" s="8">
        <v>129223</v>
      </c>
      <c r="DY33" s="6" t="s">
        <v>3208</v>
      </c>
      <c r="DZ33" s="9">
        <v>7.4999999999999997E-2</v>
      </c>
      <c r="EA33" s="6" t="s">
        <v>1131</v>
      </c>
      <c r="EB33" s="8">
        <v>163733</v>
      </c>
      <c r="EC33" s="6" t="s">
        <v>3209</v>
      </c>
      <c r="ED33" s="8">
        <v>189333</v>
      </c>
      <c r="EE33" s="6" t="s">
        <v>3108</v>
      </c>
      <c r="EF33" s="9">
        <v>7.4999999999999997E-2</v>
      </c>
      <c r="EG33" s="6" t="s">
        <v>1140</v>
      </c>
      <c r="EH33" s="8">
        <v>112167</v>
      </c>
      <c r="EI33" s="6" t="s">
        <v>2219</v>
      </c>
      <c r="EJ33" s="8">
        <v>116678</v>
      </c>
      <c r="EK33" s="6" t="s">
        <v>2629</v>
      </c>
      <c r="EL33" s="9">
        <v>8.2000000000000003E-2</v>
      </c>
      <c r="EM33" s="6" t="s">
        <v>1131</v>
      </c>
      <c r="EN33" s="8">
        <v>132758</v>
      </c>
      <c r="EO33" s="6" t="s">
        <v>3210</v>
      </c>
      <c r="EP33" s="8">
        <v>57711</v>
      </c>
      <c r="EQ33" s="6" t="s">
        <v>3211</v>
      </c>
      <c r="ER33" s="9">
        <v>7.8E-2</v>
      </c>
      <c r="ES33" s="6" t="s">
        <v>1131</v>
      </c>
      <c r="ET33" s="8">
        <v>85651</v>
      </c>
      <c r="EU33" s="6" t="s">
        <v>3212</v>
      </c>
      <c r="EV33" s="8">
        <v>114165</v>
      </c>
      <c r="EW33" s="6" t="s">
        <v>1799</v>
      </c>
      <c r="EX33" s="9">
        <v>7.3999999999999996E-2</v>
      </c>
      <c r="EY33" s="6" t="s">
        <v>1131</v>
      </c>
      <c r="EZ33" s="8">
        <v>105960</v>
      </c>
      <c r="FA33" s="6" t="s">
        <v>1923</v>
      </c>
      <c r="FB33" s="8">
        <v>17351</v>
      </c>
      <c r="FC33" s="6" t="s">
        <v>3213</v>
      </c>
      <c r="FD33" s="9">
        <v>6.3E-2</v>
      </c>
      <c r="FE33" s="6" t="s">
        <v>1155</v>
      </c>
      <c r="FF33" s="8">
        <v>104160</v>
      </c>
      <c r="FG33" s="6" t="s">
        <v>3214</v>
      </c>
      <c r="FH33" s="8">
        <v>44926</v>
      </c>
      <c r="FI33" s="6" t="s">
        <v>3171</v>
      </c>
      <c r="FJ33" s="9">
        <v>9.0999999999999998E-2</v>
      </c>
      <c r="FK33" s="6" t="s">
        <v>1155</v>
      </c>
      <c r="FL33" s="8">
        <v>113593</v>
      </c>
      <c r="FM33" s="6" t="s">
        <v>2789</v>
      </c>
      <c r="FN33" s="8">
        <v>67520</v>
      </c>
      <c r="FO33" s="6" t="s">
        <v>3215</v>
      </c>
      <c r="FP33" s="9">
        <v>8.8999999999999996E-2</v>
      </c>
      <c r="FQ33" s="6" t="s">
        <v>1155</v>
      </c>
      <c r="FR33" s="8">
        <v>102301</v>
      </c>
      <c r="FS33" s="6" t="s">
        <v>3216</v>
      </c>
      <c r="FT33" s="8">
        <v>22165</v>
      </c>
      <c r="FU33" s="6" t="s">
        <v>2723</v>
      </c>
      <c r="FV33" s="9">
        <v>6.2E-2</v>
      </c>
      <c r="FW33" s="6" t="s">
        <v>1155</v>
      </c>
      <c r="FX33" s="8">
        <v>155703</v>
      </c>
      <c r="FY33" s="6" t="s">
        <v>3217</v>
      </c>
      <c r="FZ33" s="8">
        <v>197021</v>
      </c>
      <c r="GA33" s="6" t="s">
        <v>3218</v>
      </c>
      <c r="GB33" s="9">
        <v>8.3000000000000004E-2</v>
      </c>
      <c r="GC33" s="6" t="s">
        <v>1131</v>
      </c>
      <c r="GD33" s="8">
        <v>146875</v>
      </c>
      <c r="GE33" s="6" t="s">
        <v>2091</v>
      </c>
      <c r="GF33" s="8">
        <v>39737</v>
      </c>
      <c r="GG33" s="6" t="s">
        <v>3219</v>
      </c>
      <c r="GH33" s="9">
        <v>7.8E-2</v>
      </c>
      <c r="GI33" s="6" t="s">
        <v>1155</v>
      </c>
      <c r="GJ33" s="8">
        <v>85606</v>
      </c>
      <c r="GK33" s="6" t="s">
        <v>1239</v>
      </c>
      <c r="GL33" s="8">
        <v>384603</v>
      </c>
      <c r="GM33" s="6" t="s">
        <v>3220</v>
      </c>
      <c r="GN33" s="9">
        <v>8.1000000000000003E-2</v>
      </c>
      <c r="GO33" s="6" t="s">
        <v>1140</v>
      </c>
      <c r="GP33" s="8">
        <v>127090</v>
      </c>
      <c r="GQ33" s="6" t="s">
        <v>3221</v>
      </c>
      <c r="GR33" s="8">
        <v>188864</v>
      </c>
      <c r="GS33" s="6" t="s">
        <v>3222</v>
      </c>
      <c r="GT33" s="9">
        <v>7.0000000000000007E-2</v>
      </c>
      <c r="GU33" s="6" t="s">
        <v>1140</v>
      </c>
      <c r="GV33" s="8">
        <v>99369</v>
      </c>
      <c r="GW33" s="6" t="s">
        <v>3223</v>
      </c>
      <c r="GX33" s="8">
        <v>16047</v>
      </c>
      <c r="GY33" s="6" t="s">
        <v>3224</v>
      </c>
      <c r="GZ33" s="9">
        <v>8.5000000000000006E-2</v>
      </c>
      <c r="HA33" s="6" t="s">
        <v>1134</v>
      </c>
      <c r="HB33" s="8">
        <v>129789</v>
      </c>
      <c r="HC33" s="6" t="s">
        <v>3225</v>
      </c>
      <c r="HD33" s="8">
        <v>220183</v>
      </c>
      <c r="HE33" s="6" t="s">
        <v>3226</v>
      </c>
      <c r="HF33" s="9">
        <v>7.3999999999999996E-2</v>
      </c>
      <c r="HG33" s="6" t="s">
        <v>1140</v>
      </c>
      <c r="HH33" s="8">
        <v>112380</v>
      </c>
      <c r="HI33" s="6" t="s">
        <v>3227</v>
      </c>
      <c r="HJ33" s="8">
        <v>82784</v>
      </c>
      <c r="HK33" s="6" t="s">
        <v>3228</v>
      </c>
      <c r="HL33" s="9">
        <v>8.3000000000000004E-2</v>
      </c>
      <c r="HM33" s="6" t="s">
        <v>1131</v>
      </c>
      <c r="HN33" s="8">
        <v>91939</v>
      </c>
      <c r="HO33" s="6" t="s">
        <v>1242</v>
      </c>
      <c r="HP33" s="8">
        <v>70738</v>
      </c>
      <c r="HQ33" s="6" t="s">
        <v>3229</v>
      </c>
      <c r="HR33" s="9">
        <v>6.7000000000000004E-2</v>
      </c>
      <c r="HS33" s="6" t="s">
        <v>1131</v>
      </c>
      <c r="HT33" s="8">
        <v>114907</v>
      </c>
      <c r="HU33" s="6" t="s">
        <v>1411</v>
      </c>
      <c r="HV33" s="8">
        <v>235611</v>
      </c>
      <c r="HW33" s="6" t="s">
        <v>3230</v>
      </c>
      <c r="HX33" s="9">
        <v>7.1999999999999995E-2</v>
      </c>
      <c r="HY33" s="6" t="s">
        <v>1140</v>
      </c>
      <c r="HZ33" s="8">
        <v>119793</v>
      </c>
      <c r="IA33" s="6" t="s">
        <v>1237</v>
      </c>
      <c r="IB33" s="8">
        <v>19027</v>
      </c>
      <c r="IC33" s="6" t="s">
        <v>2614</v>
      </c>
      <c r="ID33" s="9">
        <v>7.0999999999999994E-2</v>
      </c>
      <c r="IE33" s="6" t="s">
        <v>1134</v>
      </c>
      <c r="IF33" s="8">
        <v>120284</v>
      </c>
      <c r="IG33" s="6" t="s">
        <v>3231</v>
      </c>
      <c r="IH33" s="8">
        <v>93254</v>
      </c>
      <c r="II33" s="6" t="s">
        <v>3232</v>
      </c>
      <c r="IJ33" s="9">
        <v>6.9000000000000006E-2</v>
      </c>
      <c r="IK33" s="6" t="s">
        <v>1131</v>
      </c>
      <c r="IL33" s="8">
        <v>96946</v>
      </c>
      <c r="IM33" s="6" t="s">
        <v>3233</v>
      </c>
      <c r="IN33" s="8">
        <v>19754</v>
      </c>
      <c r="IO33" s="6" t="s">
        <v>1259</v>
      </c>
      <c r="IP33" s="9">
        <v>0.09</v>
      </c>
      <c r="IQ33" s="6" t="s">
        <v>1134</v>
      </c>
      <c r="IR33" s="8">
        <v>107468</v>
      </c>
      <c r="IS33" s="6" t="s">
        <v>3234</v>
      </c>
      <c r="IT33" s="8">
        <v>130621</v>
      </c>
      <c r="IU33" s="6" t="s">
        <v>1697</v>
      </c>
      <c r="IV33" s="9">
        <v>7.2999999999999995E-2</v>
      </c>
      <c r="IW33" s="6" t="s">
        <v>1131</v>
      </c>
      <c r="IX33" s="8">
        <v>96200</v>
      </c>
      <c r="IY33" s="6" t="s">
        <v>3235</v>
      </c>
      <c r="IZ33" s="8">
        <v>732442</v>
      </c>
      <c r="JA33" s="6" t="s">
        <v>3236</v>
      </c>
      <c r="JB33" s="9">
        <v>0.1</v>
      </c>
      <c r="JC33" s="6" t="s">
        <v>1140</v>
      </c>
      <c r="JD33" s="8">
        <v>99897</v>
      </c>
      <c r="JE33" s="6" t="s">
        <v>3237</v>
      </c>
      <c r="JF33" s="8">
        <v>97082</v>
      </c>
      <c r="JG33" s="6" t="s">
        <v>3238</v>
      </c>
      <c r="JH33" s="9">
        <v>0.121</v>
      </c>
      <c r="JI33" s="6" t="s">
        <v>1131</v>
      </c>
      <c r="JJ33" s="8">
        <v>121732</v>
      </c>
      <c r="JK33" s="6" t="s">
        <v>3239</v>
      </c>
      <c r="JL33" s="8">
        <v>8055</v>
      </c>
      <c r="JM33" s="6" t="s">
        <v>1862</v>
      </c>
      <c r="JN33" s="9">
        <v>5.0999999999999997E-2</v>
      </c>
      <c r="JO33" s="6" t="s">
        <v>1155</v>
      </c>
      <c r="JP33" s="8">
        <v>132976</v>
      </c>
      <c r="JQ33" s="6" t="s">
        <v>3240</v>
      </c>
      <c r="JR33" s="8">
        <v>173337</v>
      </c>
      <c r="JS33" s="6" t="s">
        <v>3241</v>
      </c>
      <c r="JT33" s="9">
        <v>0.08</v>
      </c>
      <c r="JU33" s="6" t="s">
        <v>1131</v>
      </c>
      <c r="JV33" s="8">
        <v>128416</v>
      </c>
      <c r="JW33" s="6" t="s">
        <v>3242</v>
      </c>
      <c r="JX33" s="8">
        <v>149276</v>
      </c>
      <c r="JY33" s="6" t="s">
        <v>2460</v>
      </c>
      <c r="JZ33" s="9">
        <v>7.6999999999999999E-2</v>
      </c>
      <c r="KA33" s="6" t="s">
        <v>1131</v>
      </c>
      <c r="KB33" s="8">
        <v>122792</v>
      </c>
      <c r="KC33" s="6" t="s">
        <v>2009</v>
      </c>
      <c r="KD33" s="8">
        <v>26227</v>
      </c>
      <c r="KE33" s="6" t="s">
        <v>1954</v>
      </c>
      <c r="KF33" s="9">
        <v>5.8000000000000003E-2</v>
      </c>
      <c r="KG33" s="6" t="s">
        <v>1155</v>
      </c>
      <c r="KH33" s="8">
        <v>93469</v>
      </c>
      <c r="KI33" s="6" t="s">
        <v>3243</v>
      </c>
      <c r="KJ33" s="8">
        <v>104704</v>
      </c>
      <c r="KK33" s="6" t="s">
        <v>1821</v>
      </c>
      <c r="KL33" s="9">
        <v>7.0000000000000007E-2</v>
      </c>
      <c r="KM33" s="6" t="s">
        <v>1140</v>
      </c>
      <c r="KN33" s="8">
        <v>118750</v>
      </c>
      <c r="KO33" s="6" t="s">
        <v>1410</v>
      </c>
      <c r="KP33" s="8">
        <v>11211</v>
      </c>
      <c r="KQ33" s="6" t="s">
        <v>1878</v>
      </c>
      <c r="KR33" s="9">
        <v>7.4999999999999997E-2</v>
      </c>
      <c r="KS33" s="6" t="s">
        <v>1147</v>
      </c>
      <c r="KT33" s="8">
        <v>112075</v>
      </c>
      <c r="KU33" s="6" t="s">
        <v>3244</v>
      </c>
      <c r="KV33" s="8">
        <v>36569</v>
      </c>
      <c r="KW33" s="6" t="s">
        <v>2872</v>
      </c>
      <c r="KX33" s="9">
        <v>4.5999999999999999E-2</v>
      </c>
      <c r="KY33" s="6" t="s">
        <v>1131</v>
      </c>
      <c r="KZ33" s="8">
        <v>42843</v>
      </c>
      <c r="LA33" s="6" t="s">
        <v>3026</v>
      </c>
    </row>
    <row r="34" spans="1:313" ht="12.5" x14ac:dyDescent="0.25">
      <c r="A34" s="6" t="s">
        <v>3245</v>
      </c>
      <c r="B34" s="8">
        <v>30094</v>
      </c>
      <c r="C34" s="6" t="s">
        <v>3246</v>
      </c>
      <c r="D34" s="9">
        <v>2.4E-2</v>
      </c>
      <c r="E34" s="6" t="s">
        <v>1140</v>
      </c>
      <c r="F34" s="8">
        <v>95242</v>
      </c>
      <c r="G34" s="6" t="s">
        <v>3247</v>
      </c>
      <c r="H34" s="8">
        <v>6480</v>
      </c>
      <c r="I34" s="6" t="s">
        <v>3248</v>
      </c>
      <c r="J34" s="9">
        <v>3.7999999999999999E-2</v>
      </c>
      <c r="K34" s="6" t="s">
        <v>1155</v>
      </c>
      <c r="L34" s="8">
        <v>121567</v>
      </c>
      <c r="M34" s="6" t="s">
        <v>3249</v>
      </c>
      <c r="N34" s="8">
        <v>69295</v>
      </c>
      <c r="O34" s="6" t="s">
        <v>1871</v>
      </c>
      <c r="P34" s="9">
        <v>3.7999999999999999E-2</v>
      </c>
      <c r="Q34" s="6" t="s">
        <v>1140</v>
      </c>
      <c r="R34" s="8">
        <v>100969</v>
      </c>
      <c r="S34" s="6" t="s">
        <v>3250</v>
      </c>
      <c r="T34" s="8">
        <v>23210</v>
      </c>
      <c r="U34" s="6" t="s">
        <v>3227</v>
      </c>
      <c r="V34" s="9">
        <v>0.03</v>
      </c>
      <c r="W34" s="6" t="s">
        <v>1131</v>
      </c>
      <c r="X34" s="8">
        <v>85537</v>
      </c>
      <c r="Y34" s="6" t="s">
        <v>3251</v>
      </c>
      <c r="Z34" s="8">
        <v>382255</v>
      </c>
      <c r="AA34" s="6" t="s">
        <v>3252</v>
      </c>
      <c r="AB34" s="9">
        <v>4.2000000000000003E-2</v>
      </c>
      <c r="AC34" s="6" t="s">
        <v>1140</v>
      </c>
      <c r="AD34" s="8">
        <v>114887</v>
      </c>
      <c r="AE34" s="6" t="s">
        <v>3070</v>
      </c>
      <c r="AF34" s="8">
        <v>41638</v>
      </c>
      <c r="AG34" s="6" t="s">
        <v>2914</v>
      </c>
      <c r="AH34" s="9">
        <v>2.9000000000000001E-2</v>
      </c>
      <c r="AI34" s="6" t="s">
        <v>1131</v>
      </c>
      <c r="AJ34" s="8">
        <v>124558</v>
      </c>
      <c r="AK34" s="6" t="s">
        <v>3253</v>
      </c>
      <c r="AL34" s="8">
        <v>19789</v>
      </c>
      <c r="AM34" s="6" t="s">
        <v>3254</v>
      </c>
      <c r="AN34" s="9">
        <v>2.1999999999999999E-2</v>
      </c>
      <c r="AO34" s="6" t="s">
        <v>1140</v>
      </c>
      <c r="AP34" s="8">
        <v>139489</v>
      </c>
      <c r="AQ34" s="6" t="s">
        <v>3255</v>
      </c>
      <c r="AR34" s="8">
        <v>6379</v>
      </c>
      <c r="AS34" s="6" t="s">
        <v>2305</v>
      </c>
      <c r="AT34" s="9">
        <v>2.5000000000000001E-2</v>
      </c>
      <c r="AU34" s="6" t="s">
        <v>1131</v>
      </c>
      <c r="AV34" s="8">
        <v>113556</v>
      </c>
      <c r="AW34" s="6" t="s">
        <v>3256</v>
      </c>
      <c r="AX34" s="8">
        <v>3308</v>
      </c>
      <c r="AY34" s="6" t="s">
        <v>3257</v>
      </c>
      <c r="AZ34" s="9">
        <v>2.5000000000000001E-2</v>
      </c>
      <c r="BA34" s="6" t="s">
        <v>1147</v>
      </c>
      <c r="BB34" s="8">
        <v>115250</v>
      </c>
      <c r="BC34" s="6" t="s">
        <v>3258</v>
      </c>
      <c r="BD34" s="8">
        <v>138069</v>
      </c>
      <c r="BE34" s="6" t="s">
        <v>3259</v>
      </c>
      <c r="BF34" s="9">
        <v>2.5000000000000001E-2</v>
      </c>
      <c r="BG34" s="6" t="s">
        <v>1140</v>
      </c>
      <c r="BH34" s="8">
        <v>102947</v>
      </c>
      <c r="BI34" s="6" t="s">
        <v>3260</v>
      </c>
      <c r="BJ34" s="8">
        <v>81113</v>
      </c>
      <c r="BK34" s="6" t="s">
        <v>3261</v>
      </c>
      <c r="BL34" s="9">
        <v>0.03</v>
      </c>
      <c r="BM34" s="6" t="s">
        <v>1140</v>
      </c>
      <c r="BN34" s="8">
        <v>98141</v>
      </c>
      <c r="BO34" s="6" t="s">
        <v>3262</v>
      </c>
      <c r="BP34" s="8">
        <v>14083</v>
      </c>
      <c r="BQ34" s="6" t="s">
        <v>2401</v>
      </c>
      <c r="BR34" s="9">
        <v>4.2000000000000003E-2</v>
      </c>
      <c r="BS34" s="6" t="s">
        <v>1155</v>
      </c>
      <c r="BT34" s="8">
        <v>148513</v>
      </c>
      <c r="BU34" s="6" t="s">
        <v>3263</v>
      </c>
      <c r="BV34" s="8">
        <v>20964</v>
      </c>
      <c r="BW34" s="6" t="s">
        <v>2439</v>
      </c>
      <c r="BX34" s="9">
        <v>4.3999999999999997E-2</v>
      </c>
      <c r="BY34" s="6" t="s">
        <v>1131</v>
      </c>
      <c r="BZ34" s="8">
        <v>97205</v>
      </c>
      <c r="CA34" s="6" t="s">
        <v>3264</v>
      </c>
      <c r="CB34" s="8">
        <v>93425</v>
      </c>
      <c r="CC34" s="6" t="s">
        <v>3265</v>
      </c>
      <c r="CD34" s="9">
        <v>0.03</v>
      </c>
      <c r="CE34" s="6" t="s">
        <v>1140</v>
      </c>
      <c r="CF34" s="8">
        <v>117861</v>
      </c>
      <c r="CG34" s="6" t="s">
        <v>3266</v>
      </c>
      <c r="CH34" s="8">
        <v>48974</v>
      </c>
      <c r="CI34" s="6" t="s">
        <v>3267</v>
      </c>
      <c r="CJ34" s="9">
        <v>2.9000000000000001E-2</v>
      </c>
      <c r="CK34" s="6" t="s">
        <v>1140</v>
      </c>
      <c r="CL34" s="8">
        <v>101770</v>
      </c>
      <c r="CM34" s="6" t="s">
        <v>3268</v>
      </c>
      <c r="CN34" s="8">
        <v>22495</v>
      </c>
      <c r="CO34" s="6" t="s">
        <v>1093</v>
      </c>
      <c r="CP34" s="9">
        <v>2.8000000000000001E-2</v>
      </c>
      <c r="CQ34" s="6" t="s">
        <v>1140</v>
      </c>
      <c r="CR34" s="8">
        <v>102357</v>
      </c>
      <c r="CS34" s="6" t="s">
        <v>3269</v>
      </c>
      <c r="CT34" s="8">
        <v>25473</v>
      </c>
      <c r="CU34" s="6" t="s">
        <v>3270</v>
      </c>
      <c r="CV34" s="9">
        <v>3.4000000000000002E-2</v>
      </c>
      <c r="CW34" s="6" t="s">
        <v>1131</v>
      </c>
      <c r="CX34" s="8">
        <v>104956</v>
      </c>
      <c r="CY34" s="6" t="s">
        <v>3271</v>
      </c>
      <c r="CZ34" s="8">
        <v>28915</v>
      </c>
      <c r="DA34" s="6" t="s">
        <v>1816</v>
      </c>
      <c r="DB34" s="9">
        <v>2.5000000000000001E-2</v>
      </c>
      <c r="DC34" s="6" t="s">
        <v>1140</v>
      </c>
      <c r="DD34" s="8">
        <v>89591</v>
      </c>
      <c r="DE34" s="6" t="s">
        <v>3272</v>
      </c>
      <c r="DF34" s="8">
        <v>29704</v>
      </c>
      <c r="DG34" s="6" t="s">
        <v>3273</v>
      </c>
      <c r="DH34" s="9">
        <v>2.5999999999999999E-2</v>
      </c>
      <c r="DI34" s="6" t="s">
        <v>1140</v>
      </c>
      <c r="DJ34" s="8">
        <v>85840</v>
      </c>
      <c r="DK34" s="6" t="s">
        <v>3274</v>
      </c>
      <c r="DL34" s="8">
        <v>6481</v>
      </c>
      <c r="DM34" s="6" t="s">
        <v>3275</v>
      </c>
      <c r="DN34" s="9">
        <v>1.7999999999999999E-2</v>
      </c>
      <c r="DO34" s="6" t="s">
        <v>1131</v>
      </c>
      <c r="DP34" s="8">
        <v>108391</v>
      </c>
      <c r="DQ34" s="6" t="s">
        <v>3276</v>
      </c>
      <c r="DR34" s="8">
        <v>48558</v>
      </c>
      <c r="DS34" s="6" t="s">
        <v>3277</v>
      </c>
      <c r="DT34" s="9">
        <v>3.2000000000000001E-2</v>
      </c>
      <c r="DU34" s="6" t="s">
        <v>1140</v>
      </c>
      <c r="DV34" s="8">
        <v>138939</v>
      </c>
      <c r="DW34" s="6" t="s">
        <v>3278</v>
      </c>
      <c r="DX34" s="8">
        <v>40256</v>
      </c>
      <c r="DY34" s="6" t="s">
        <v>3250</v>
      </c>
      <c r="DZ34" s="9">
        <v>2.3E-2</v>
      </c>
      <c r="EA34" s="6" t="s">
        <v>1140</v>
      </c>
      <c r="EB34" s="8">
        <v>162713</v>
      </c>
      <c r="EC34" s="6" t="s">
        <v>3279</v>
      </c>
      <c r="ED34" s="8">
        <v>68130</v>
      </c>
      <c r="EE34" s="6" t="s">
        <v>3280</v>
      </c>
      <c r="EF34" s="9">
        <v>2.7E-2</v>
      </c>
      <c r="EG34" s="6" t="s">
        <v>1140</v>
      </c>
      <c r="EH34" s="8">
        <v>99096</v>
      </c>
      <c r="EI34" s="6" t="s">
        <v>3281</v>
      </c>
      <c r="EJ34" s="8">
        <v>40342</v>
      </c>
      <c r="EK34" s="6" t="s">
        <v>3282</v>
      </c>
      <c r="EL34" s="9">
        <v>2.8000000000000001E-2</v>
      </c>
      <c r="EM34" s="6" t="s">
        <v>1140</v>
      </c>
      <c r="EN34" s="8">
        <v>121003</v>
      </c>
      <c r="EO34" s="6" t="s">
        <v>3283</v>
      </c>
      <c r="EP34" s="8">
        <v>19177</v>
      </c>
      <c r="EQ34" s="6" t="s">
        <v>3284</v>
      </c>
      <c r="ER34" s="9">
        <v>2.5999999999999999E-2</v>
      </c>
      <c r="ES34" s="6" t="s">
        <v>1131</v>
      </c>
      <c r="ET34" s="8">
        <v>82298</v>
      </c>
      <c r="EU34" s="6" t="s">
        <v>1229</v>
      </c>
      <c r="EV34" s="8">
        <v>41263</v>
      </c>
      <c r="EW34" s="6" t="s">
        <v>3285</v>
      </c>
      <c r="EX34" s="9">
        <v>2.7E-2</v>
      </c>
      <c r="EY34" s="6" t="s">
        <v>1140</v>
      </c>
      <c r="EZ34" s="8">
        <v>101984</v>
      </c>
      <c r="FA34" s="6" t="s">
        <v>3286</v>
      </c>
      <c r="FB34" s="8">
        <v>6707</v>
      </c>
      <c r="FC34" s="6" t="s">
        <v>2063</v>
      </c>
      <c r="FD34" s="9">
        <v>2.4E-2</v>
      </c>
      <c r="FE34" s="6" t="s">
        <v>1131</v>
      </c>
      <c r="FF34" s="8">
        <v>97933</v>
      </c>
      <c r="FG34" s="6" t="s">
        <v>3287</v>
      </c>
      <c r="FH34" s="8">
        <v>17086</v>
      </c>
      <c r="FI34" s="6" t="s">
        <v>3288</v>
      </c>
      <c r="FJ34" s="9">
        <v>3.4000000000000002E-2</v>
      </c>
      <c r="FK34" s="6" t="s">
        <v>1131</v>
      </c>
      <c r="FL34" s="8">
        <v>107500</v>
      </c>
      <c r="FM34" s="6" t="s">
        <v>3289</v>
      </c>
      <c r="FN34" s="8">
        <v>26131</v>
      </c>
      <c r="FO34" s="6" t="s">
        <v>3290</v>
      </c>
      <c r="FP34" s="9">
        <v>3.5000000000000003E-2</v>
      </c>
      <c r="FQ34" s="6" t="s">
        <v>1131</v>
      </c>
      <c r="FR34" s="8">
        <v>105984</v>
      </c>
      <c r="FS34" s="6" t="s">
        <v>3291</v>
      </c>
      <c r="FT34" s="8">
        <v>6291</v>
      </c>
      <c r="FU34" s="6" t="s">
        <v>1412</v>
      </c>
      <c r="FV34" s="9">
        <v>1.7999999999999999E-2</v>
      </c>
      <c r="FW34" s="6" t="s">
        <v>1131</v>
      </c>
      <c r="FX34" s="8">
        <v>143451</v>
      </c>
      <c r="FY34" s="6" t="s">
        <v>3292</v>
      </c>
      <c r="FZ34" s="8">
        <v>69078</v>
      </c>
      <c r="GA34" s="6" t="s">
        <v>3293</v>
      </c>
      <c r="GB34" s="9">
        <v>2.9000000000000001E-2</v>
      </c>
      <c r="GC34" s="6" t="s">
        <v>1140</v>
      </c>
      <c r="GD34" s="8">
        <v>140881</v>
      </c>
      <c r="GE34" s="6" t="s">
        <v>1505</v>
      </c>
      <c r="GF34" s="8">
        <v>14637</v>
      </c>
      <c r="GG34" s="6" t="s">
        <v>3157</v>
      </c>
      <c r="GH34" s="9">
        <v>2.9000000000000001E-2</v>
      </c>
      <c r="GI34" s="6" t="s">
        <v>1131</v>
      </c>
      <c r="GJ34" s="8">
        <v>86088</v>
      </c>
      <c r="GK34" s="6" t="s">
        <v>3294</v>
      </c>
      <c r="GL34" s="8">
        <v>147422</v>
      </c>
      <c r="GM34" s="6" t="s">
        <v>3295</v>
      </c>
      <c r="GN34" s="9">
        <v>3.1E-2</v>
      </c>
      <c r="GO34" s="6" t="s">
        <v>1140</v>
      </c>
      <c r="GP34" s="8">
        <v>121563</v>
      </c>
      <c r="GQ34" s="6" t="s">
        <v>3296</v>
      </c>
      <c r="GR34" s="8">
        <v>66107</v>
      </c>
      <c r="GS34" s="6" t="s">
        <v>3297</v>
      </c>
      <c r="GT34" s="9">
        <v>2.4E-2</v>
      </c>
      <c r="GU34" s="6" t="s">
        <v>1140</v>
      </c>
      <c r="GV34" s="8">
        <v>93347</v>
      </c>
      <c r="GW34" s="6" t="s">
        <v>3298</v>
      </c>
      <c r="GX34" s="8">
        <v>5608</v>
      </c>
      <c r="GY34" s="6" t="s">
        <v>1031</v>
      </c>
      <c r="GZ34" s="9">
        <v>0.03</v>
      </c>
      <c r="HA34" s="6" t="s">
        <v>1155</v>
      </c>
      <c r="HB34" s="8">
        <v>107435</v>
      </c>
      <c r="HC34" s="6" t="s">
        <v>3299</v>
      </c>
      <c r="HD34" s="8">
        <v>77088</v>
      </c>
      <c r="HE34" s="6" t="s">
        <v>3300</v>
      </c>
      <c r="HF34" s="9">
        <v>2.5999999999999999E-2</v>
      </c>
      <c r="HG34" s="6" t="s">
        <v>1140</v>
      </c>
      <c r="HH34" s="8">
        <v>106494</v>
      </c>
      <c r="HI34" s="6" t="s">
        <v>1663</v>
      </c>
      <c r="HJ34" s="8">
        <v>32559</v>
      </c>
      <c r="HK34" s="6" t="s">
        <v>3301</v>
      </c>
      <c r="HL34" s="9">
        <v>3.3000000000000002E-2</v>
      </c>
      <c r="HM34" s="6" t="s">
        <v>1140</v>
      </c>
      <c r="HN34" s="8">
        <v>86968</v>
      </c>
      <c r="HO34" s="6" t="s">
        <v>3302</v>
      </c>
      <c r="HP34" s="8">
        <v>27877</v>
      </c>
      <c r="HQ34" s="6" t="s">
        <v>3303</v>
      </c>
      <c r="HR34" s="9">
        <v>2.5999999999999999E-2</v>
      </c>
      <c r="HS34" s="6" t="s">
        <v>1140</v>
      </c>
      <c r="HT34" s="8">
        <v>101436</v>
      </c>
      <c r="HU34" s="6" t="s">
        <v>3131</v>
      </c>
      <c r="HV34" s="8">
        <v>80752</v>
      </c>
      <c r="HW34" s="6" t="s">
        <v>3058</v>
      </c>
      <c r="HX34" s="9">
        <v>2.5000000000000001E-2</v>
      </c>
      <c r="HY34" s="6" t="s">
        <v>1140</v>
      </c>
      <c r="HZ34" s="8">
        <v>115192</v>
      </c>
      <c r="IA34" s="6" t="s">
        <v>3304</v>
      </c>
      <c r="IB34" s="8">
        <v>5057</v>
      </c>
      <c r="IC34" s="6" t="s">
        <v>3305</v>
      </c>
      <c r="ID34" s="9">
        <v>1.9E-2</v>
      </c>
      <c r="IE34" s="6" t="s">
        <v>1131</v>
      </c>
      <c r="IF34" s="8">
        <v>127476</v>
      </c>
      <c r="IG34" s="6" t="s">
        <v>3306</v>
      </c>
      <c r="IH34" s="8">
        <v>30254</v>
      </c>
      <c r="II34" s="6" t="s">
        <v>1816</v>
      </c>
      <c r="IJ34" s="9">
        <v>2.1999999999999999E-2</v>
      </c>
      <c r="IK34" s="6" t="s">
        <v>1140</v>
      </c>
      <c r="IL34" s="8">
        <v>92207</v>
      </c>
      <c r="IM34" s="6" t="s">
        <v>3307</v>
      </c>
      <c r="IN34" s="8">
        <v>6991</v>
      </c>
      <c r="IO34" s="6" t="s">
        <v>3308</v>
      </c>
      <c r="IP34" s="9">
        <v>3.2000000000000001E-2</v>
      </c>
      <c r="IQ34" s="6" t="s">
        <v>1131</v>
      </c>
      <c r="IR34" s="8">
        <v>102274</v>
      </c>
      <c r="IS34" s="6" t="s">
        <v>3309</v>
      </c>
      <c r="IT34" s="8">
        <v>45086</v>
      </c>
      <c r="IU34" s="6" t="s">
        <v>1993</v>
      </c>
      <c r="IV34" s="9">
        <v>2.5000000000000001E-2</v>
      </c>
      <c r="IW34" s="6" t="s">
        <v>1140</v>
      </c>
      <c r="IX34" s="8">
        <v>95672</v>
      </c>
      <c r="IY34" s="6" t="s">
        <v>1792</v>
      </c>
      <c r="IZ34" s="8">
        <v>282889</v>
      </c>
      <c r="JA34" s="6" t="s">
        <v>3310</v>
      </c>
      <c r="JB34" s="9">
        <v>3.9E-2</v>
      </c>
      <c r="JC34" s="6" t="s">
        <v>1140</v>
      </c>
      <c r="JD34" s="8">
        <v>97391</v>
      </c>
      <c r="JE34" s="6" t="s">
        <v>3311</v>
      </c>
      <c r="JF34" s="8">
        <v>53804</v>
      </c>
      <c r="JG34" s="6" t="s">
        <v>3312</v>
      </c>
      <c r="JH34" s="9">
        <v>6.7000000000000004E-2</v>
      </c>
      <c r="JI34" s="6" t="s">
        <v>1155</v>
      </c>
      <c r="JJ34" s="8">
        <v>127948</v>
      </c>
      <c r="JK34" s="6" t="s">
        <v>3313</v>
      </c>
      <c r="JL34" s="8">
        <v>2566</v>
      </c>
      <c r="JM34" s="6" t="s">
        <v>3314</v>
      </c>
      <c r="JN34" s="9">
        <v>1.6E-2</v>
      </c>
      <c r="JO34" s="6" t="s">
        <v>1131</v>
      </c>
      <c r="JP34" s="8">
        <v>117979</v>
      </c>
      <c r="JQ34" s="6" t="s">
        <v>3315</v>
      </c>
      <c r="JR34" s="8">
        <v>61547</v>
      </c>
      <c r="JS34" s="6" t="s">
        <v>2271</v>
      </c>
      <c r="JT34" s="9">
        <v>2.8000000000000001E-2</v>
      </c>
      <c r="JU34" s="6" t="s">
        <v>1140</v>
      </c>
      <c r="JV34" s="8">
        <v>127663</v>
      </c>
      <c r="JW34" s="6" t="s">
        <v>3316</v>
      </c>
      <c r="JX34" s="8">
        <v>55801</v>
      </c>
      <c r="JY34" s="6" t="s">
        <v>3317</v>
      </c>
      <c r="JZ34" s="9">
        <v>2.9000000000000001E-2</v>
      </c>
      <c r="KA34" s="6" t="s">
        <v>1140</v>
      </c>
      <c r="KB34" s="8">
        <v>119274</v>
      </c>
      <c r="KC34" s="6" t="s">
        <v>3318</v>
      </c>
      <c r="KD34" s="8">
        <v>8900</v>
      </c>
      <c r="KE34" s="6" t="s">
        <v>2793</v>
      </c>
      <c r="KF34" s="9">
        <v>0.02</v>
      </c>
      <c r="KG34" s="6" t="s">
        <v>1131</v>
      </c>
      <c r="KH34" s="8">
        <v>84925</v>
      </c>
      <c r="KI34" s="6" t="s">
        <v>3319</v>
      </c>
      <c r="KJ34" s="8">
        <v>37194</v>
      </c>
      <c r="KK34" s="6" t="s">
        <v>3320</v>
      </c>
      <c r="KL34" s="9">
        <v>2.5000000000000001E-2</v>
      </c>
      <c r="KM34" s="6" t="s">
        <v>1140</v>
      </c>
      <c r="KN34" s="8">
        <v>113046</v>
      </c>
      <c r="KO34" s="6" t="s">
        <v>3321</v>
      </c>
      <c r="KP34" s="8">
        <v>3958</v>
      </c>
      <c r="KQ34" s="6" t="s">
        <v>1025</v>
      </c>
      <c r="KR34" s="9">
        <v>2.7E-2</v>
      </c>
      <c r="KS34" s="6" t="s">
        <v>1155</v>
      </c>
      <c r="KT34" s="8">
        <v>118182</v>
      </c>
      <c r="KU34" s="6" t="s">
        <v>3322</v>
      </c>
      <c r="KV34" s="8">
        <v>7925</v>
      </c>
      <c r="KW34" s="6" t="s">
        <v>2366</v>
      </c>
      <c r="KX34" s="9">
        <v>0.01</v>
      </c>
      <c r="KY34" s="6" t="s">
        <v>1140</v>
      </c>
      <c r="KZ34" s="8">
        <v>43133</v>
      </c>
      <c r="LA34" s="6" t="s">
        <v>3152</v>
      </c>
    </row>
    <row r="35" spans="1:313" ht="12.5" x14ac:dyDescent="0.25">
      <c r="A35" s="6" t="s">
        <v>3323</v>
      </c>
      <c r="B35" s="8">
        <v>14024</v>
      </c>
      <c r="C35" s="6" t="s">
        <v>2439</v>
      </c>
      <c r="D35" s="9">
        <v>1.0999999999999999E-2</v>
      </c>
      <c r="E35" s="6" t="s">
        <v>1140</v>
      </c>
      <c r="F35" s="8">
        <v>96130</v>
      </c>
      <c r="G35" s="6" t="s">
        <v>3324</v>
      </c>
      <c r="H35" s="8">
        <v>5054</v>
      </c>
      <c r="I35" s="6" t="s">
        <v>1960</v>
      </c>
      <c r="J35" s="9">
        <v>2.9000000000000001E-2</v>
      </c>
      <c r="K35" s="6" t="s">
        <v>1131</v>
      </c>
      <c r="L35" s="8">
        <v>102414</v>
      </c>
      <c r="M35" s="6" t="s">
        <v>3325</v>
      </c>
      <c r="N35" s="8">
        <v>45192</v>
      </c>
      <c r="O35" s="6" t="s">
        <v>3326</v>
      </c>
      <c r="P35" s="9">
        <v>2.5000000000000001E-2</v>
      </c>
      <c r="Q35" s="6" t="s">
        <v>1140</v>
      </c>
      <c r="R35" s="8">
        <v>108327</v>
      </c>
      <c r="S35" s="6" t="s">
        <v>3327</v>
      </c>
      <c r="T35" s="8">
        <v>11418</v>
      </c>
      <c r="U35" s="6" t="s">
        <v>3328</v>
      </c>
      <c r="V35" s="9">
        <v>1.4999999999999999E-2</v>
      </c>
      <c r="W35" s="6" t="s">
        <v>1140</v>
      </c>
      <c r="X35" s="8">
        <v>80975</v>
      </c>
      <c r="Y35" s="6" t="s">
        <v>3329</v>
      </c>
      <c r="Z35" s="8">
        <v>280876</v>
      </c>
      <c r="AA35" s="6" t="s">
        <v>3330</v>
      </c>
      <c r="AB35" s="9">
        <v>3.1E-2</v>
      </c>
      <c r="AC35" s="6" t="s">
        <v>1140</v>
      </c>
      <c r="AD35" s="8">
        <v>131458</v>
      </c>
      <c r="AE35" s="6" t="s">
        <v>3331</v>
      </c>
      <c r="AF35" s="8">
        <v>22565</v>
      </c>
      <c r="AG35" s="6" t="s">
        <v>2245</v>
      </c>
      <c r="AH35" s="9">
        <v>1.6E-2</v>
      </c>
      <c r="AI35" s="6" t="s">
        <v>1140</v>
      </c>
      <c r="AJ35" s="8">
        <v>129889</v>
      </c>
      <c r="AK35" s="6" t="s">
        <v>3332</v>
      </c>
      <c r="AL35" s="8">
        <v>8506</v>
      </c>
      <c r="AM35" s="6" t="s">
        <v>2027</v>
      </c>
      <c r="AN35" s="9">
        <v>8.9999999999999993E-3</v>
      </c>
      <c r="AO35" s="6" t="s">
        <v>1140</v>
      </c>
      <c r="AP35" s="8">
        <v>137184</v>
      </c>
      <c r="AQ35" s="6" t="s">
        <v>3333</v>
      </c>
      <c r="AR35" s="8">
        <v>3456</v>
      </c>
      <c r="AS35" s="6" t="s">
        <v>1117</v>
      </c>
      <c r="AT35" s="9">
        <v>1.2999999999999999E-2</v>
      </c>
      <c r="AU35" s="6" t="s">
        <v>1131</v>
      </c>
      <c r="AV35" s="8">
        <v>101442</v>
      </c>
      <c r="AW35" s="6" t="s">
        <v>3334</v>
      </c>
      <c r="AX35" s="8">
        <v>1554</v>
      </c>
      <c r="AY35" s="6" t="s">
        <v>3335</v>
      </c>
      <c r="AZ35" s="9">
        <v>1.2E-2</v>
      </c>
      <c r="BA35" s="6" t="s">
        <v>1131</v>
      </c>
      <c r="BB35" s="8">
        <v>130556</v>
      </c>
      <c r="BC35" s="6" t="s">
        <v>3336</v>
      </c>
      <c r="BD35" s="8">
        <v>72679</v>
      </c>
      <c r="BE35" s="6" t="s">
        <v>3337</v>
      </c>
      <c r="BF35" s="9">
        <v>1.2999999999999999E-2</v>
      </c>
      <c r="BG35" s="6" t="s">
        <v>1140</v>
      </c>
      <c r="BH35" s="8">
        <v>105117</v>
      </c>
      <c r="BI35" s="6" t="s">
        <v>2983</v>
      </c>
      <c r="BJ35" s="8">
        <v>45466</v>
      </c>
      <c r="BK35" s="6" t="s">
        <v>3242</v>
      </c>
      <c r="BL35" s="9">
        <v>1.7000000000000001E-2</v>
      </c>
      <c r="BM35" s="6" t="s">
        <v>1140</v>
      </c>
      <c r="BN35" s="8">
        <v>108745</v>
      </c>
      <c r="BO35" s="6" t="s">
        <v>3338</v>
      </c>
      <c r="BP35" s="8">
        <v>15891</v>
      </c>
      <c r="BQ35" s="6" t="s">
        <v>3339</v>
      </c>
      <c r="BR35" s="9">
        <v>4.8000000000000001E-2</v>
      </c>
      <c r="BS35" s="6" t="s">
        <v>1155</v>
      </c>
      <c r="BT35" s="8">
        <v>192874</v>
      </c>
      <c r="BU35" s="6" t="s">
        <v>3340</v>
      </c>
      <c r="BV35" s="8">
        <v>12870</v>
      </c>
      <c r="BW35" s="6" t="s">
        <v>1145</v>
      </c>
      <c r="BX35" s="9">
        <v>2.7E-2</v>
      </c>
      <c r="BY35" s="6" t="s">
        <v>1131</v>
      </c>
      <c r="BZ35" s="8">
        <v>105995</v>
      </c>
      <c r="CA35" s="6" t="s">
        <v>3341</v>
      </c>
      <c r="CB35" s="8">
        <v>53229</v>
      </c>
      <c r="CC35" s="6" t="s">
        <v>2944</v>
      </c>
      <c r="CD35" s="9">
        <v>1.7000000000000001E-2</v>
      </c>
      <c r="CE35" s="6" t="s">
        <v>1140</v>
      </c>
      <c r="CF35" s="8">
        <v>121115</v>
      </c>
      <c r="CG35" s="6" t="s">
        <v>3342</v>
      </c>
      <c r="CH35" s="8">
        <v>28643</v>
      </c>
      <c r="CI35" s="6" t="s">
        <v>1461</v>
      </c>
      <c r="CJ35" s="9">
        <v>1.7000000000000001E-2</v>
      </c>
      <c r="CK35" s="6" t="s">
        <v>1140</v>
      </c>
      <c r="CL35" s="8">
        <v>99655</v>
      </c>
      <c r="CM35" s="6" t="s">
        <v>3343</v>
      </c>
      <c r="CN35" s="8">
        <v>11272</v>
      </c>
      <c r="CO35" s="6" t="s">
        <v>3344</v>
      </c>
      <c r="CP35" s="9">
        <v>1.4E-2</v>
      </c>
      <c r="CQ35" s="6" t="s">
        <v>1140</v>
      </c>
      <c r="CR35" s="8">
        <v>92628</v>
      </c>
      <c r="CS35" s="6" t="s">
        <v>3345</v>
      </c>
      <c r="CT35" s="8">
        <v>12385</v>
      </c>
      <c r="CU35" s="6" t="s">
        <v>3346</v>
      </c>
      <c r="CV35" s="9">
        <v>1.7000000000000001E-2</v>
      </c>
      <c r="CW35" s="6" t="s">
        <v>1140</v>
      </c>
      <c r="CX35" s="8">
        <v>106029</v>
      </c>
      <c r="CY35" s="6" t="s">
        <v>3347</v>
      </c>
      <c r="CZ35" s="8">
        <v>16491</v>
      </c>
      <c r="DA35" s="6" t="s">
        <v>2799</v>
      </c>
      <c r="DB35" s="9">
        <v>1.4E-2</v>
      </c>
      <c r="DC35" s="6" t="s">
        <v>1140</v>
      </c>
      <c r="DD35" s="8">
        <v>84795</v>
      </c>
      <c r="DE35" s="6" t="s">
        <v>3348</v>
      </c>
      <c r="DF35" s="8">
        <v>14459</v>
      </c>
      <c r="DG35" s="6" t="s">
        <v>3176</v>
      </c>
      <c r="DH35" s="9">
        <v>1.2999999999999999E-2</v>
      </c>
      <c r="DI35" s="6" t="s">
        <v>1140</v>
      </c>
      <c r="DJ35" s="8">
        <v>93545</v>
      </c>
      <c r="DK35" s="6" t="s">
        <v>3349</v>
      </c>
      <c r="DL35" s="8">
        <v>2714</v>
      </c>
      <c r="DM35" s="6" t="s">
        <v>3350</v>
      </c>
      <c r="DN35" s="9">
        <v>8.0000000000000002E-3</v>
      </c>
      <c r="DO35" s="6" t="s">
        <v>1140</v>
      </c>
      <c r="DP35" s="8">
        <v>106350</v>
      </c>
      <c r="DQ35" s="6" t="s">
        <v>1932</v>
      </c>
      <c r="DR35" s="8">
        <v>28539</v>
      </c>
      <c r="DS35" s="6" t="s">
        <v>1092</v>
      </c>
      <c r="DT35" s="9">
        <v>1.9E-2</v>
      </c>
      <c r="DU35" s="6" t="s">
        <v>1140</v>
      </c>
      <c r="DV35" s="8">
        <v>141178</v>
      </c>
      <c r="DW35" s="6" t="s">
        <v>3351</v>
      </c>
      <c r="DX35" s="8">
        <v>19540</v>
      </c>
      <c r="DY35" s="6" t="s">
        <v>3150</v>
      </c>
      <c r="DZ35" s="9">
        <v>1.0999999999999999E-2</v>
      </c>
      <c r="EA35" s="6" t="s">
        <v>1140</v>
      </c>
      <c r="EB35" s="8">
        <v>165331</v>
      </c>
      <c r="EC35" s="6" t="s">
        <v>3352</v>
      </c>
      <c r="ED35" s="8">
        <v>38057</v>
      </c>
      <c r="EE35" s="6" t="s">
        <v>1133</v>
      </c>
      <c r="EF35" s="9">
        <v>1.4999999999999999E-2</v>
      </c>
      <c r="EG35" s="6" t="s">
        <v>1140</v>
      </c>
      <c r="EH35" s="8">
        <v>96907</v>
      </c>
      <c r="EI35" s="6" t="s">
        <v>1793</v>
      </c>
      <c r="EJ35" s="8">
        <v>26056</v>
      </c>
      <c r="EK35" s="6" t="s">
        <v>3353</v>
      </c>
      <c r="EL35" s="9">
        <v>1.7999999999999999E-2</v>
      </c>
      <c r="EM35" s="6" t="s">
        <v>1140</v>
      </c>
      <c r="EN35" s="8">
        <v>112798</v>
      </c>
      <c r="EO35" s="6" t="s">
        <v>3231</v>
      </c>
      <c r="EP35" s="8">
        <v>11530</v>
      </c>
      <c r="EQ35" s="6" t="s">
        <v>2592</v>
      </c>
      <c r="ER35" s="9">
        <v>1.6E-2</v>
      </c>
      <c r="ES35" s="6" t="s">
        <v>1140</v>
      </c>
      <c r="ET35" s="8">
        <v>68558</v>
      </c>
      <c r="EU35" s="6" t="s">
        <v>3354</v>
      </c>
      <c r="EV35" s="8">
        <v>22345</v>
      </c>
      <c r="EW35" s="6" t="s">
        <v>3355</v>
      </c>
      <c r="EX35" s="9">
        <v>1.4E-2</v>
      </c>
      <c r="EY35" s="6" t="s">
        <v>1140</v>
      </c>
      <c r="EZ35" s="8">
        <v>102823</v>
      </c>
      <c r="FA35" s="6" t="s">
        <v>3356</v>
      </c>
      <c r="FB35" s="8">
        <v>4029</v>
      </c>
      <c r="FC35" s="6" t="s">
        <v>3357</v>
      </c>
      <c r="FD35" s="9">
        <v>1.4999999999999999E-2</v>
      </c>
      <c r="FE35" s="6" t="s">
        <v>1140</v>
      </c>
      <c r="FF35" s="8">
        <v>100208</v>
      </c>
      <c r="FG35" s="6" t="s">
        <v>3358</v>
      </c>
      <c r="FH35" s="8">
        <v>9392</v>
      </c>
      <c r="FI35" s="6" t="s">
        <v>1681</v>
      </c>
      <c r="FJ35" s="9">
        <v>1.9E-2</v>
      </c>
      <c r="FK35" s="6" t="s">
        <v>1131</v>
      </c>
      <c r="FL35" s="8">
        <v>106778</v>
      </c>
      <c r="FM35" s="6" t="s">
        <v>3359</v>
      </c>
      <c r="FN35" s="8">
        <v>15448</v>
      </c>
      <c r="FO35" s="6" t="s">
        <v>2717</v>
      </c>
      <c r="FP35" s="9">
        <v>0.02</v>
      </c>
      <c r="FQ35" s="6" t="s">
        <v>1140</v>
      </c>
      <c r="FR35" s="8">
        <v>116526</v>
      </c>
      <c r="FS35" s="6" t="s">
        <v>3360</v>
      </c>
      <c r="FT35" s="8">
        <v>3284</v>
      </c>
      <c r="FU35" s="6" t="s">
        <v>3361</v>
      </c>
      <c r="FV35" s="9">
        <v>8.9999999999999993E-3</v>
      </c>
      <c r="FW35" s="6" t="s">
        <v>1140</v>
      </c>
      <c r="FX35" s="8">
        <v>152094</v>
      </c>
      <c r="FY35" s="6" t="s">
        <v>3362</v>
      </c>
      <c r="FZ35" s="8">
        <v>43485</v>
      </c>
      <c r="GA35" s="6" t="s">
        <v>3363</v>
      </c>
      <c r="GB35" s="9">
        <v>1.7999999999999999E-2</v>
      </c>
      <c r="GC35" s="6" t="s">
        <v>1140</v>
      </c>
      <c r="GD35" s="8">
        <v>144978</v>
      </c>
      <c r="GE35" s="6" t="s">
        <v>2951</v>
      </c>
      <c r="GF35" s="8">
        <v>9500</v>
      </c>
      <c r="GG35" s="6" t="s">
        <v>3364</v>
      </c>
      <c r="GH35" s="9">
        <v>1.9E-2</v>
      </c>
      <c r="GI35" s="6" t="s">
        <v>1131</v>
      </c>
      <c r="GJ35" s="8">
        <v>93620</v>
      </c>
      <c r="GK35" s="6" t="s">
        <v>3365</v>
      </c>
      <c r="GL35" s="8">
        <v>104505</v>
      </c>
      <c r="GM35" s="6" t="s">
        <v>3366</v>
      </c>
      <c r="GN35" s="9">
        <v>2.1999999999999999E-2</v>
      </c>
      <c r="GO35" s="6" t="s">
        <v>1140</v>
      </c>
      <c r="GP35" s="8">
        <v>129295</v>
      </c>
      <c r="GQ35" s="6" t="s">
        <v>3367</v>
      </c>
      <c r="GR35" s="8">
        <v>32106</v>
      </c>
      <c r="GS35" s="6" t="s">
        <v>3368</v>
      </c>
      <c r="GT35" s="9">
        <v>1.2E-2</v>
      </c>
      <c r="GU35" s="6" t="s">
        <v>1140</v>
      </c>
      <c r="GV35" s="8">
        <v>96070</v>
      </c>
      <c r="GW35" s="6" t="s">
        <v>3369</v>
      </c>
      <c r="GX35" s="8">
        <v>2577</v>
      </c>
      <c r="GY35" s="6" t="s">
        <v>2225</v>
      </c>
      <c r="GZ35" s="9">
        <v>1.4E-2</v>
      </c>
      <c r="HA35" s="6" t="s">
        <v>1131</v>
      </c>
      <c r="HB35" s="8">
        <v>105560</v>
      </c>
      <c r="HC35" s="6" t="s">
        <v>3370</v>
      </c>
      <c r="HD35" s="8">
        <v>43307</v>
      </c>
      <c r="HE35" s="6" t="s">
        <v>3371</v>
      </c>
      <c r="HF35" s="9">
        <v>1.4999999999999999E-2</v>
      </c>
      <c r="HG35" s="6" t="s">
        <v>1140</v>
      </c>
      <c r="HH35" s="8">
        <v>104188</v>
      </c>
      <c r="HI35" s="6" t="s">
        <v>3372</v>
      </c>
      <c r="HJ35" s="8">
        <v>17196</v>
      </c>
      <c r="HK35" s="6" t="s">
        <v>2432</v>
      </c>
      <c r="HL35" s="9">
        <v>1.7000000000000001E-2</v>
      </c>
      <c r="HM35" s="6" t="s">
        <v>1140</v>
      </c>
      <c r="HN35" s="8">
        <v>86540</v>
      </c>
      <c r="HO35" s="6" t="s">
        <v>2916</v>
      </c>
      <c r="HP35" s="8">
        <v>15250</v>
      </c>
      <c r="HQ35" s="6" t="s">
        <v>1453</v>
      </c>
      <c r="HR35" s="9">
        <v>1.4E-2</v>
      </c>
      <c r="HS35" s="6" t="s">
        <v>1140</v>
      </c>
      <c r="HT35" s="8">
        <v>115729</v>
      </c>
      <c r="HU35" s="6" t="s">
        <v>3373</v>
      </c>
      <c r="HV35" s="8">
        <v>47929</v>
      </c>
      <c r="HW35" s="6" t="s">
        <v>3374</v>
      </c>
      <c r="HX35" s="9">
        <v>1.4999999999999999E-2</v>
      </c>
      <c r="HY35" s="6" t="s">
        <v>1140</v>
      </c>
      <c r="HZ35" s="8">
        <v>106536</v>
      </c>
      <c r="IA35" s="6" t="s">
        <v>3375</v>
      </c>
      <c r="IB35" s="8">
        <v>2597</v>
      </c>
      <c r="IC35" s="6" t="s">
        <v>3376</v>
      </c>
      <c r="ID35" s="9">
        <v>0.01</v>
      </c>
      <c r="IE35" s="6" t="s">
        <v>1140</v>
      </c>
      <c r="IF35" s="8">
        <v>165250</v>
      </c>
      <c r="IG35" s="6" t="s">
        <v>3377</v>
      </c>
      <c r="IH35" s="8">
        <v>15016</v>
      </c>
      <c r="II35" s="6" t="s">
        <v>1399</v>
      </c>
      <c r="IJ35" s="9">
        <v>1.0999999999999999E-2</v>
      </c>
      <c r="IK35" s="6" t="s">
        <v>1140</v>
      </c>
      <c r="IL35" s="8">
        <v>94434</v>
      </c>
      <c r="IM35" s="6" t="s">
        <v>1899</v>
      </c>
      <c r="IN35" s="8">
        <v>4275</v>
      </c>
      <c r="IO35" s="6" t="s">
        <v>1377</v>
      </c>
      <c r="IP35" s="9">
        <v>1.9E-2</v>
      </c>
      <c r="IQ35" s="6" t="s">
        <v>1131</v>
      </c>
      <c r="IR35" s="8">
        <v>85789</v>
      </c>
      <c r="IS35" s="6" t="s">
        <v>3378</v>
      </c>
      <c r="IT35" s="8">
        <v>26123</v>
      </c>
      <c r="IU35" s="6" t="s">
        <v>2245</v>
      </c>
      <c r="IV35" s="9">
        <v>1.4999999999999999E-2</v>
      </c>
      <c r="IW35" s="6" t="s">
        <v>1140</v>
      </c>
      <c r="IX35" s="8">
        <v>100060</v>
      </c>
      <c r="IY35" s="6" t="s">
        <v>3379</v>
      </c>
      <c r="IZ35" s="8">
        <v>161034</v>
      </c>
      <c r="JA35" s="6" t="s">
        <v>3380</v>
      </c>
      <c r="JB35" s="9">
        <v>2.1999999999999999E-2</v>
      </c>
      <c r="JC35" s="6" t="s">
        <v>1140</v>
      </c>
      <c r="JD35" s="8">
        <v>100640</v>
      </c>
      <c r="JE35" s="6" t="s">
        <v>3381</v>
      </c>
      <c r="JF35" s="8">
        <v>35107</v>
      </c>
      <c r="JG35" s="6" t="s">
        <v>1541</v>
      </c>
      <c r="JH35" s="9">
        <v>4.3999999999999997E-2</v>
      </c>
      <c r="JI35" s="6" t="s">
        <v>1131</v>
      </c>
      <c r="JJ35" s="8">
        <v>137481</v>
      </c>
      <c r="JK35" s="6" t="s">
        <v>3382</v>
      </c>
      <c r="JL35" s="8">
        <v>1083</v>
      </c>
      <c r="JM35" s="6" t="s">
        <v>1548</v>
      </c>
      <c r="JN35" s="9">
        <v>7.0000000000000001E-3</v>
      </c>
      <c r="JO35" s="6" t="s">
        <v>1140</v>
      </c>
      <c r="JP35" s="8">
        <v>114010</v>
      </c>
      <c r="JQ35" s="6" t="s">
        <v>3383</v>
      </c>
      <c r="JR35" s="8">
        <v>30701</v>
      </c>
      <c r="JS35" s="6" t="s">
        <v>3384</v>
      </c>
      <c r="JT35" s="9">
        <v>1.4E-2</v>
      </c>
      <c r="JU35" s="6" t="s">
        <v>1140</v>
      </c>
      <c r="JV35" s="8">
        <v>134442</v>
      </c>
      <c r="JW35" s="6" t="s">
        <v>3385</v>
      </c>
      <c r="JX35" s="8">
        <v>35578</v>
      </c>
      <c r="JY35" s="6" t="s">
        <v>3386</v>
      </c>
      <c r="JZ35" s="9">
        <v>1.7999999999999999E-2</v>
      </c>
      <c r="KA35" s="6" t="s">
        <v>1140</v>
      </c>
      <c r="KB35" s="8">
        <v>127072</v>
      </c>
      <c r="KC35" s="6" t="s">
        <v>3387</v>
      </c>
      <c r="KD35" s="8">
        <v>4737</v>
      </c>
      <c r="KE35" s="6" t="s">
        <v>1473</v>
      </c>
      <c r="KF35" s="9">
        <v>0.01</v>
      </c>
      <c r="KG35" s="6" t="s">
        <v>1140</v>
      </c>
      <c r="KH35" s="8">
        <v>95252</v>
      </c>
      <c r="KI35" s="6" t="s">
        <v>3388</v>
      </c>
      <c r="KJ35" s="8">
        <v>19264</v>
      </c>
      <c r="KK35" s="6" t="s">
        <v>3085</v>
      </c>
      <c r="KL35" s="9">
        <v>1.2999999999999999E-2</v>
      </c>
      <c r="KM35" s="6" t="s">
        <v>1140</v>
      </c>
      <c r="KN35" s="8">
        <v>101224</v>
      </c>
      <c r="KO35" s="6" t="s">
        <v>1658</v>
      </c>
      <c r="KP35" s="8">
        <v>2524</v>
      </c>
      <c r="KQ35" s="6" t="s">
        <v>3389</v>
      </c>
      <c r="KR35" s="9">
        <v>1.7000000000000001E-2</v>
      </c>
      <c r="KS35" s="6" t="s">
        <v>1155</v>
      </c>
      <c r="KT35" s="8">
        <v>118269</v>
      </c>
      <c r="KU35" s="6" t="s">
        <v>3390</v>
      </c>
      <c r="KV35" s="8">
        <v>3657</v>
      </c>
      <c r="KW35" s="6" t="s">
        <v>3391</v>
      </c>
      <c r="KX35" s="9">
        <v>5.0000000000000001E-3</v>
      </c>
      <c r="KY35" s="6" t="s">
        <v>1140</v>
      </c>
      <c r="KZ35" s="8">
        <v>53266</v>
      </c>
      <c r="LA35" s="6" t="s">
        <v>3392</v>
      </c>
    </row>
    <row r="36" spans="1:313" ht="12.5" x14ac:dyDescent="0.25">
      <c r="A36" s="6" t="s">
        <v>3393</v>
      </c>
    </row>
    <row r="37" spans="1:313" ht="12.5" x14ac:dyDescent="0.25">
      <c r="A37" s="6" t="s">
        <v>3394</v>
      </c>
      <c r="B37" s="8">
        <v>234579</v>
      </c>
      <c r="C37" s="6" t="s">
        <v>3395</v>
      </c>
      <c r="D37" s="9">
        <v>0.184</v>
      </c>
      <c r="E37" s="6" t="s">
        <v>1155</v>
      </c>
      <c r="F37" s="8">
        <v>43696</v>
      </c>
      <c r="G37" s="6" t="s">
        <v>2784</v>
      </c>
      <c r="H37" s="8">
        <v>21216</v>
      </c>
      <c r="I37" s="6" t="s">
        <v>1240</v>
      </c>
      <c r="J37" s="9">
        <v>0.124</v>
      </c>
      <c r="K37" s="6" t="s">
        <v>1134</v>
      </c>
      <c r="L37" s="8">
        <v>64868</v>
      </c>
      <c r="M37" s="6" t="s">
        <v>3396</v>
      </c>
      <c r="N37" s="8">
        <v>337803</v>
      </c>
      <c r="O37" s="6" t="s">
        <v>3397</v>
      </c>
      <c r="P37" s="9">
        <v>0.187</v>
      </c>
      <c r="Q37" s="6" t="s">
        <v>1131</v>
      </c>
      <c r="R37" s="8">
        <v>58859</v>
      </c>
      <c r="S37" s="6" t="s">
        <v>1181</v>
      </c>
      <c r="T37" s="8">
        <v>142023</v>
      </c>
      <c r="U37" s="6" t="s">
        <v>3398</v>
      </c>
      <c r="V37" s="9">
        <v>0.184</v>
      </c>
      <c r="W37" s="6" t="s">
        <v>1155</v>
      </c>
      <c r="X37" s="8">
        <v>40106</v>
      </c>
      <c r="Y37" s="6" t="s">
        <v>2112</v>
      </c>
      <c r="Z37" s="8">
        <v>1160806</v>
      </c>
      <c r="AA37" s="6" t="s">
        <v>3399</v>
      </c>
      <c r="AB37" s="9">
        <v>0.127</v>
      </c>
      <c r="AC37" s="6" t="s">
        <v>1140</v>
      </c>
      <c r="AD37" s="8">
        <v>52241</v>
      </c>
      <c r="AE37" s="6" t="s">
        <v>2357</v>
      </c>
      <c r="AF37" s="8">
        <v>179960</v>
      </c>
      <c r="AG37" s="6" t="s">
        <v>3400</v>
      </c>
      <c r="AH37" s="9">
        <v>0.124</v>
      </c>
      <c r="AI37" s="6" t="s">
        <v>1140</v>
      </c>
      <c r="AJ37" s="8">
        <v>67309</v>
      </c>
      <c r="AK37" s="6" t="s">
        <v>1627</v>
      </c>
      <c r="AL37" s="8">
        <v>118752</v>
      </c>
      <c r="AM37" s="6" t="s">
        <v>3401</v>
      </c>
      <c r="AN37" s="9">
        <v>0.129</v>
      </c>
      <c r="AO37" s="6" t="s">
        <v>1155</v>
      </c>
      <c r="AP37" s="8">
        <v>61483</v>
      </c>
      <c r="AQ37" s="6" t="s">
        <v>1390</v>
      </c>
      <c r="AR37" s="8">
        <v>45357</v>
      </c>
      <c r="AS37" s="6" t="s">
        <v>3402</v>
      </c>
      <c r="AT37" s="9">
        <v>0.17599999999999999</v>
      </c>
      <c r="AU37" s="6" t="s">
        <v>1134</v>
      </c>
      <c r="AV37" s="8">
        <v>68090</v>
      </c>
      <c r="AW37" s="6" t="s">
        <v>3403</v>
      </c>
      <c r="AX37" s="8">
        <v>17514</v>
      </c>
      <c r="AY37" s="6" t="s">
        <v>3404</v>
      </c>
      <c r="AZ37" s="9">
        <v>0.13200000000000001</v>
      </c>
      <c r="BA37" s="6" t="s">
        <v>2377</v>
      </c>
      <c r="BB37" s="8">
        <v>25985</v>
      </c>
      <c r="BC37" s="6" t="s">
        <v>1405</v>
      </c>
      <c r="BD37" s="8">
        <v>1065358</v>
      </c>
      <c r="BE37" s="6" t="s">
        <v>3003</v>
      </c>
      <c r="BF37" s="9">
        <v>0.193</v>
      </c>
      <c r="BG37" s="6" t="s">
        <v>1140</v>
      </c>
      <c r="BH37" s="8">
        <v>55193</v>
      </c>
      <c r="BI37" s="6" t="s">
        <v>3405</v>
      </c>
      <c r="BJ37" s="8">
        <v>370342</v>
      </c>
      <c r="BK37" s="6" t="s">
        <v>3406</v>
      </c>
      <c r="BL37" s="9">
        <v>0.13900000000000001</v>
      </c>
      <c r="BM37" s="6" t="s">
        <v>1131</v>
      </c>
      <c r="BN37" s="8">
        <v>45492</v>
      </c>
      <c r="BO37" s="6" t="s">
        <v>1991</v>
      </c>
      <c r="BP37" s="8">
        <v>46361</v>
      </c>
      <c r="BQ37" s="6" t="s">
        <v>3407</v>
      </c>
      <c r="BR37" s="9">
        <v>0.13900000000000001</v>
      </c>
      <c r="BS37" s="6" t="s">
        <v>1147</v>
      </c>
      <c r="BT37" s="8">
        <v>63959</v>
      </c>
      <c r="BU37" s="6" t="s">
        <v>1852</v>
      </c>
      <c r="BV37" s="8">
        <v>74091</v>
      </c>
      <c r="BW37" s="6" t="s">
        <v>2815</v>
      </c>
      <c r="BX37" s="9">
        <v>0.156</v>
      </c>
      <c r="BY37" s="6" t="s">
        <v>1155</v>
      </c>
      <c r="BZ37" s="8">
        <v>61028</v>
      </c>
      <c r="CA37" s="6" t="s">
        <v>1783</v>
      </c>
      <c r="CB37" s="8">
        <v>424840</v>
      </c>
      <c r="CC37" s="6" t="s">
        <v>3209</v>
      </c>
      <c r="CD37" s="9">
        <v>0.13600000000000001</v>
      </c>
      <c r="CE37" s="6" t="s">
        <v>1140</v>
      </c>
      <c r="CF37" s="8">
        <v>54506</v>
      </c>
      <c r="CG37" s="6" t="s">
        <v>1138</v>
      </c>
      <c r="CH37" s="8">
        <v>248089</v>
      </c>
      <c r="CI37" s="6" t="s">
        <v>3408</v>
      </c>
      <c r="CJ37" s="9">
        <v>0.14499999999999999</v>
      </c>
      <c r="CK37" s="6" t="s">
        <v>1131</v>
      </c>
      <c r="CL37" s="8">
        <v>50581</v>
      </c>
      <c r="CM37" s="6" t="s">
        <v>2716</v>
      </c>
      <c r="CN37" s="8">
        <v>117220</v>
      </c>
      <c r="CO37" s="6" t="s">
        <v>3311</v>
      </c>
      <c r="CP37" s="9">
        <v>0.14499999999999999</v>
      </c>
      <c r="CQ37" s="6" t="s">
        <v>1131</v>
      </c>
      <c r="CR37" s="8">
        <v>57202</v>
      </c>
      <c r="CS37" s="6" t="s">
        <v>2568</v>
      </c>
      <c r="CT37" s="8">
        <v>99830</v>
      </c>
      <c r="CU37" s="6" t="s">
        <v>3409</v>
      </c>
      <c r="CV37" s="9">
        <v>0.13500000000000001</v>
      </c>
      <c r="CW37" s="6" t="s">
        <v>1155</v>
      </c>
      <c r="CX37" s="8">
        <v>57852</v>
      </c>
      <c r="CY37" s="6" t="s">
        <v>3410</v>
      </c>
      <c r="CZ37" s="8">
        <v>209704</v>
      </c>
      <c r="DA37" s="6" t="s">
        <v>3411</v>
      </c>
      <c r="DB37" s="9">
        <v>0.182</v>
      </c>
      <c r="DC37" s="6" t="s">
        <v>1131</v>
      </c>
      <c r="DD37" s="8">
        <v>40693</v>
      </c>
      <c r="DE37" s="6" t="s">
        <v>1279</v>
      </c>
      <c r="DF37" s="8">
        <v>191349</v>
      </c>
      <c r="DG37" s="6" t="s">
        <v>3412</v>
      </c>
      <c r="DH37" s="9">
        <v>0.17</v>
      </c>
      <c r="DI37" s="6" t="s">
        <v>1155</v>
      </c>
      <c r="DJ37" s="8">
        <v>36132</v>
      </c>
      <c r="DK37" s="6" t="s">
        <v>3413</v>
      </c>
      <c r="DL37" s="8">
        <v>63607</v>
      </c>
      <c r="DM37" s="6" t="s">
        <v>1463</v>
      </c>
      <c r="DN37" s="9">
        <v>0.17799999999999999</v>
      </c>
      <c r="DO37" s="6" t="s">
        <v>1134</v>
      </c>
      <c r="DP37" s="8">
        <v>54388</v>
      </c>
      <c r="DQ37" s="6" t="s">
        <v>3033</v>
      </c>
      <c r="DR37" s="8">
        <v>177406</v>
      </c>
      <c r="DS37" s="6" t="s">
        <v>3414</v>
      </c>
      <c r="DT37" s="9">
        <v>0.11600000000000001</v>
      </c>
      <c r="DU37" s="6" t="s">
        <v>1131</v>
      </c>
      <c r="DV37" s="8">
        <v>63580</v>
      </c>
      <c r="DW37" s="6" t="s">
        <v>3415</v>
      </c>
      <c r="DX37" s="8">
        <v>212376</v>
      </c>
      <c r="DY37" s="6" t="s">
        <v>3416</v>
      </c>
      <c r="DZ37" s="9">
        <v>0.123</v>
      </c>
      <c r="EA37" s="6" t="s">
        <v>1131</v>
      </c>
      <c r="EB37" s="8">
        <v>54715</v>
      </c>
      <c r="EC37" s="6" t="s">
        <v>2453</v>
      </c>
      <c r="ED37" s="8">
        <v>439907</v>
      </c>
      <c r="EE37" s="6" t="s">
        <v>3417</v>
      </c>
      <c r="EF37" s="9">
        <v>0.17399999999999999</v>
      </c>
      <c r="EG37" s="6" t="s">
        <v>1131</v>
      </c>
      <c r="EH37" s="8">
        <v>54454</v>
      </c>
      <c r="EI37" s="6" t="s">
        <v>2513</v>
      </c>
      <c r="EJ37" s="8">
        <v>192954</v>
      </c>
      <c r="EK37" s="6" t="s">
        <v>3418</v>
      </c>
      <c r="EL37" s="9">
        <v>0.13500000000000001</v>
      </c>
      <c r="EM37" s="6" t="s">
        <v>1140</v>
      </c>
      <c r="EN37" s="8">
        <v>64901</v>
      </c>
      <c r="EO37" s="6" t="s">
        <v>2178</v>
      </c>
      <c r="EP37" s="8">
        <v>133483</v>
      </c>
      <c r="EQ37" s="6" t="s">
        <v>2957</v>
      </c>
      <c r="ER37" s="9">
        <v>0.18</v>
      </c>
      <c r="ES37" s="6" t="s">
        <v>1155</v>
      </c>
      <c r="ET37" s="8">
        <v>34870</v>
      </c>
      <c r="EU37" s="6" t="s">
        <v>2218</v>
      </c>
      <c r="EV37" s="8">
        <v>243512</v>
      </c>
      <c r="EW37" s="6" t="s">
        <v>1646</v>
      </c>
      <c r="EX37" s="9">
        <v>0.157</v>
      </c>
      <c r="EY37" s="6" t="s">
        <v>1131</v>
      </c>
      <c r="EZ37" s="8">
        <v>51104</v>
      </c>
      <c r="FA37" s="6" t="s">
        <v>2666</v>
      </c>
      <c r="FB37" s="8">
        <v>47131</v>
      </c>
      <c r="FC37" s="6" t="s">
        <v>1975</v>
      </c>
      <c r="FD37" s="9">
        <v>0.17100000000000001</v>
      </c>
      <c r="FE37" s="6" t="s">
        <v>1147</v>
      </c>
      <c r="FF37" s="8">
        <v>57082</v>
      </c>
      <c r="FG37" s="6" t="s">
        <v>1237</v>
      </c>
      <c r="FH37" s="8">
        <v>59775</v>
      </c>
      <c r="FI37" s="6" t="s">
        <v>1218</v>
      </c>
      <c r="FJ37" s="9">
        <v>0.121</v>
      </c>
      <c r="FK37" s="6" t="s">
        <v>1155</v>
      </c>
      <c r="FL37" s="8">
        <v>55858</v>
      </c>
      <c r="FM37" s="6" t="s">
        <v>3419</v>
      </c>
      <c r="FN37" s="8">
        <v>118727</v>
      </c>
      <c r="FO37" s="6" t="s">
        <v>3420</v>
      </c>
      <c r="FP37" s="9">
        <v>0.157</v>
      </c>
      <c r="FQ37" s="6" t="s">
        <v>1155</v>
      </c>
      <c r="FR37" s="8">
        <v>53755</v>
      </c>
      <c r="FS37" s="6" t="s">
        <v>1779</v>
      </c>
      <c r="FT37" s="8">
        <v>51702</v>
      </c>
      <c r="FU37" s="6" t="s">
        <v>1885</v>
      </c>
      <c r="FV37" s="9">
        <v>0.14499999999999999</v>
      </c>
      <c r="FW37" s="6" t="s">
        <v>1147</v>
      </c>
      <c r="FX37" s="8">
        <v>60822</v>
      </c>
      <c r="FY37" s="6" t="s">
        <v>1973</v>
      </c>
      <c r="FZ37" s="8">
        <v>276364</v>
      </c>
      <c r="GA37" s="6" t="s">
        <v>3421</v>
      </c>
      <c r="GB37" s="9">
        <v>0.11700000000000001</v>
      </c>
      <c r="GC37" s="6" t="s">
        <v>1131</v>
      </c>
      <c r="GD37" s="8">
        <v>59581</v>
      </c>
      <c r="GE37" s="6" t="s">
        <v>1390</v>
      </c>
      <c r="GF37" s="8">
        <v>98400</v>
      </c>
      <c r="GG37" s="6" t="s">
        <v>3422</v>
      </c>
      <c r="GH37" s="9">
        <v>0.19400000000000001</v>
      </c>
      <c r="GI37" s="6" t="s">
        <v>1155</v>
      </c>
      <c r="GJ37" s="8">
        <v>44966</v>
      </c>
      <c r="GK37" s="6" t="s">
        <v>1996</v>
      </c>
      <c r="GL37" s="8">
        <v>675255</v>
      </c>
      <c r="GM37" s="6" t="s">
        <v>2476</v>
      </c>
      <c r="GN37" s="9">
        <v>0.14199999999999999</v>
      </c>
      <c r="GO37" s="6" t="s">
        <v>1140</v>
      </c>
      <c r="GP37" s="8">
        <v>45958</v>
      </c>
      <c r="GQ37" s="6" t="s">
        <v>1919</v>
      </c>
      <c r="GR37" s="8">
        <v>438773</v>
      </c>
      <c r="GS37" s="6" t="s">
        <v>2350</v>
      </c>
      <c r="GT37" s="9">
        <v>0.16300000000000001</v>
      </c>
      <c r="GU37" s="6" t="s">
        <v>1131</v>
      </c>
      <c r="GV37" s="8">
        <v>49204</v>
      </c>
      <c r="GW37" s="6" t="s">
        <v>3423</v>
      </c>
      <c r="GX37" s="8">
        <v>24050</v>
      </c>
      <c r="GY37" s="6" t="s">
        <v>1652</v>
      </c>
      <c r="GZ37" s="9">
        <v>0.128</v>
      </c>
      <c r="HA37" s="6" t="s">
        <v>1134</v>
      </c>
      <c r="HB37" s="8">
        <v>57458</v>
      </c>
      <c r="HC37" s="6" t="s">
        <v>2847</v>
      </c>
      <c r="HD37" s="8">
        <v>463096</v>
      </c>
      <c r="HE37" s="6" t="s">
        <v>3424</v>
      </c>
      <c r="HF37" s="9">
        <v>0.156</v>
      </c>
      <c r="HG37" s="6" t="s">
        <v>1131</v>
      </c>
      <c r="HH37" s="8">
        <v>50278</v>
      </c>
      <c r="HI37" s="6" t="s">
        <v>3425</v>
      </c>
      <c r="HJ37" s="8">
        <v>157484</v>
      </c>
      <c r="HK37" s="6" t="s">
        <v>3418</v>
      </c>
      <c r="HL37" s="9">
        <v>0.158</v>
      </c>
      <c r="HM37" s="6" t="s">
        <v>1131</v>
      </c>
      <c r="HN37" s="8">
        <v>44982</v>
      </c>
      <c r="HO37" s="6" t="s">
        <v>1791</v>
      </c>
      <c r="HP37" s="8">
        <v>179180</v>
      </c>
      <c r="HQ37" s="6" t="s">
        <v>3426</v>
      </c>
      <c r="HR37" s="9">
        <v>0.17</v>
      </c>
      <c r="HS37" s="6" t="s">
        <v>1131</v>
      </c>
      <c r="HT37" s="8">
        <v>59962</v>
      </c>
      <c r="HU37" s="6" t="s">
        <v>3427</v>
      </c>
      <c r="HV37" s="8">
        <v>521976</v>
      </c>
      <c r="HW37" s="6" t="s">
        <v>1070</v>
      </c>
      <c r="HX37" s="9">
        <v>0.159</v>
      </c>
      <c r="HY37" s="6" t="s">
        <v>1131</v>
      </c>
      <c r="HZ37" s="8">
        <v>51192</v>
      </c>
      <c r="IA37" s="6" t="s">
        <v>3428</v>
      </c>
      <c r="IB37" s="8">
        <v>35740</v>
      </c>
      <c r="IC37" s="6" t="s">
        <v>3429</v>
      </c>
      <c r="ID37" s="9">
        <v>0.13300000000000001</v>
      </c>
      <c r="IE37" s="6" t="s">
        <v>1134</v>
      </c>
      <c r="IF37" s="8">
        <v>53336</v>
      </c>
      <c r="IG37" s="6" t="s">
        <v>3430</v>
      </c>
      <c r="IH37" s="8">
        <v>246984</v>
      </c>
      <c r="II37" s="6" t="s">
        <v>2823</v>
      </c>
      <c r="IJ37" s="9">
        <v>0.184</v>
      </c>
      <c r="IK37" s="6" t="s">
        <v>1131</v>
      </c>
      <c r="IL37" s="8">
        <v>50354</v>
      </c>
      <c r="IM37" s="6" t="s">
        <v>3427</v>
      </c>
      <c r="IN37" s="8">
        <v>29677</v>
      </c>
      <c r="IO37" s="6" t="s">
        <v>2683</v>
      </c>
      <c r="IP37" s="9">
        <v>0.13500000000000001</v>
      </c>
      <c r="IQ37" s="6" t="s">
        <v>1147</v>
      </c>
      <c r="IR37" s="8">
        <v>55269</v>
      </c>
      <c r="IS37" s="6" t="s">
        <v>2490</v>
      </c>
      <c r="IT37" s="8">
        <v>287607</v>
      </c>
      <c r="IU37" s="6" t="s">
        <v>3159</v>
      </c>
      <c r="IV37" s="9">
        <v>0.161</v>
      </c>
      <c r="IW37" s="6" t="s">
        <v>1131</v>
      </c>
      <c r="IX37" s="8">
        <v>45122</v>
      </c>
      <c r="IY37" s="6" t="s">
        <v>2553</v>
      </c>
      <c r="IZ37" s="8">
        <v>866386</v>
      </c>
      <c r="JA37" s="6" t="s">
        <v>3431</v>
      </c>
      <c r="JB37" s="9">
        <v>0.11899999999999999</v>
      </c>
      <c r="JC37" s="6" t="s">
        <v>1140</v>
      </c>
      <c r="JD37" s="8">
        <v>44768</v>
      </c>
      <c r="JE37" s="6" t="s">
        <v>2976</v>
      </c>
      <c r="JF37" s="8">
        <v>83614</v>
      </c>
      <c r="JG37" s="6" t="s">
        <v>1721</v>
      </c>
      <c r="JH37" s="9">
        <v>0.104</v>
      </c>
      <c r="JI37" s="6" t="s">
        <v>1131</v>
      </c>
      <c r="JJ37" s="8">
        <v>62068</v>
      </c>
      <c r="JK37" s="6" t="s">
        <v>1689</v>
      </c>
      <c r="JL37" s="8">
        <v>25551</v>
      </c>
      <c r="JM37" s="6" t="s">
        <v>1496</v>
      </c>
      <c r="JN37" s="9">
        <v>0.16</v>
      </c>
      <c r="JO37" s="6" t="s">
        <v>2389</v>
      </c>
      <c r="JP37" s="8">
        <v>57090</v>
      </c>
      <c r="JQ37" s="6" t="s">
        <v>2096</v>
      </c>
      <c r="JR37" s="8">
        <v>292560</v>
      </c>
      <c r="JS37" s="6" t="s">
        <v>2405</v>
      </c>
      <c r="JT37" s="9">
        <v>0.13500000000000001</v>
      </c>
      <c r="JU37" s="6" t="s">
        <v>1131</v>
      </c>
      <c r="JV37" s="8">
        <v>60295</v>
      </c>
      <c r="JW37" s="6" t="s">
        <v>3432</v>
      </c>
      <c r="JX37" s="8">
        <v>282503</v>
      </c>
      <c r="JY37" s="6" t="s">
        <v>3433</v>
      </c>
      <c r="JZ37" s="9">
        <v>0.14699999999999999</v>
      </c>
      <c r="KA37" s="6" t="s">
        <v>1131</v>
      </c>
      <c r="KB37" s="8">
        <v>65235</v>
      </c>
      <c r="KC37" s="6" t="s">
        <v>2439</v>
      </c>
      <c r="KD37" s="8">
        <v>106232</v>
      </c>
      <c r="KE37" s="6" t="s">
        <v>3434</v>
      </c>
      <c r="KF37" s="9">
        <v>0.23499999999999999</v>
      </c>
      <c r="KG37" s="6" t="s">
        <v>1147</v>
      </c>
      <c r="KH37" s="8">
        <v>42843</v>
      </c>
      <c r="KI37" s="6" t="s">
        <v>2468</v>
      </c>
      <c r="KJ37" s="8">
        <v>239695</v>
      </c>
      <c r="KK37" s="6" t="s">
        <v>3435</v>
      </c>
      <c r="KL37" s="9">
        <v>0.161</v>
      </c>
      <c r="KM37" s="6" t="s">
        <v>1131</v>
      </c>
      <c r="KN37" s="8">
        <v>60166</v>
      </c>
      <c r="KO37" s="6" t="s">
        <v>3436</v>
      </c>
      <c r="KP37" s="8">
        <v>22285</v>
      </c>
      <c r="KQ37" s="6" t="s">
        <v>2555</v>
      </c>
      <c r="KR37" s="9">
        <v>0.15</v>
      </c>
      <c r="KS37" s="6" t="s">
        <v>1134</v>
      </c>
      <c r="KT37" s="8">
        <v>60897</v>
      </c>
      <c r="KU37" s="6" t="s">
        <v>1263</v>
      </c>
      <c r="KV37" s="8">
        <v>277404</v>
      </c>
      <c r="KW37" s="6" t="s">
        <v>3100</v>
      </c>
      <c r="KX37" s="9">
        <v>0.34799999999999998</v>
      </c>
      <c r="KY37" s="6" t="s">
        <v>1147</v>
      </c>
      <c r="KZ37" s="8">
        <v>17076</v>
      </c>
      <c r="LA37" s="6" t="s">
        <v>3437</v>
      </c>
    </row>
    <row r="38" spans="1:313" ht="12.5" x14ac:dyDescent="0.25">
      <c r="A38" s="6" t="s">
        <v>3438</v>
      </c>
      <c r="B38" s="8">
        <v>436887</v>
      </c>
      <c r="C38" s="6" t="s">
        <v>3439</v>
      </c>
      <c r="D38" s="9">
        <v>0.34300000000000003</v>
      </c>
      <c r="E38" s="6" t="s">
        <v>1147</v>
      </c>
      <c r="F38" s="8">
        <v>58653</v>
      </c>
      <c r="G38" s="6" t="s">
        <v>1189</v>
      </c>
      <c r="H38" s="8">
        <v>55049</v>
      </c>
      <c r="I38" s="6" t="s">
        <v>3440</v>
      </c>
      <c r="J38" s="9">
        <v>0.32100000000000001</v>
      </c>
      <c r="K38" s="6" t="s">
        <v>2611</v>
      </c>
      <c r="L38" s="8">
        <v>78970</v>
      </c>
      <c r="M38" s="6" t="s">
        <v>3441</v>
      </c>
      <c r="N38" s="8">
        <v>578339</v>
      </c>
      <c r="O38" s="6" t="s">
        <v>3442</v>
      </c>
      <c r="P38" s="9">
        <v>0.32</v>
      </c>
      <c r="Q38" s="6" t="s">
        <v>1155</v>
      </c>
      <c r="R38" s="8">
        <v>67318</v>
      </c>
      <c r="S38" s="6" t="s">
        <v>1323</v>
      </c>
      <c r="T38" s="8">
        <v>264326</v>
      </c>
      <c r="U38" s="6" t="s">
        <v>3443</v>
      </c>
      <c r="V38" s="9">
        <v>0.34200000000000003</v>
      </c>
      <c r="W38" s="6" t="s">
        <v>1147</v>
      </c>
      <c r="X38" s="8">
        <v>54260</v>
      </c>
      <c r="Y38" s="6" t="s">
        <v>1991</v>
      </c>
      <c r="Z38" s="8">
        <v>2863304</v>
      </c>
      <c r="AA38" s="6" t="s">
        <v>3444</v>
      </c>
      <c r="AB38" s="9">
        <v>0.313</v>
      </c>
      <c r="AC38" s="6" t="s">
        <v>1140</v>
      </c>
      <c r="AD38" s="8">
        <v>75574</v>
      </c>
      <c r="AE38" s="6" t="s">
        <v>3445</v>
      </c>
      <c r="AF38" s="8">
        <v>417937</v>
      </c>
      <c r="AG38" s="6" t="s">
        <v>3446</v>
      </c>
      <c r="AH38" s="9">
        <v>0.28899999999999998</v>
      </c>
      <c r="AI38" s="6" t="s">
        <v>1155</v>
      </c>
      <c r="AJ38" s="8">
        <v>78783</v>
      </c>
      <c r="AK38" s="6" t="s">
        <v>2011</v>
      </c>
      <c r="AL38" s="8">
        <v>272616</v>
      </c>
      <c r="AM38" s="6" t="s">
        <v>3447</v>
      </c>
      <c r="AN38" s="9">
        <v>0.29699999999999999</v>
      </c>
      <c r="AO38" s="6" t="s">
        <v>1147</v>
      </c>
      <c r="AP38" s="8">
        <v>81713</v>
      </c>
      <c r="AQ38" s="6" t="s">
        <v>3448</v>
      </c>
      <c r="AR38" s="8">
        <v>78225</v>
      </c>
      <c r="AS38" s="6" t="s">
        <v>3449</v>
      </c>
      <c r="AT38" s="9">
        <v>0.30399999999999999</v>
      </c>
      <c r="AU38" s="6" t="s">
        <v>2611</v>
      </c>
      <c r="AV38" s="8">
        <v>74877</v>
      </c>
      <c r="AW38" s="6" t="s">
        <v>3450</v>
      </c>
      <c r="AX38" s="8">
        <v>39122</v>
      </c>
      <c r="AY38" s="6" t="s">
        <v>3451</v>
      </c>
      <c r="AZ38" s="9">
        <v>0.29399999999999998</v>
      </c>
      <c r="BA38" s="6" t="s">
        <v>2967</v>
      </c>
      <c r="BB38" s="8">
        <v>78601</v>
      </c>
      <c r="BC38" s="6" t="s">
        <v>3452</v>
      </c>
      <c r="BD38" s="8">
        <v>1769288</v>
      </c>
      <c r="BE38" s="6" t="s">
        <v>3453</v>
      </c>
      <c r="BF38" s="9">
        <v>0.32</v>
      </c>
      <c r="BG38" s="6" t="s">
        <v>1131</v>
      </c>
      <c r="BH38" s="8">
        <v>62730</v>
      </c>
      <c r="BI38" s="6" t="s">
        <v>1650</v>
      </c>
      <c r="BJ38" s="8">
        <v>885179</v>
      </c>
      <c r="BK38" s="6" t="s">
        <v>3454</v>
      </c>
      <c r="BL38" s="9">
        <v>0.33300000000000002</v>
      </c>
      <c r="BM38" s="6" t="s">
        <v>1155</v>
      </c>
      <c r="BN38" s="8">
        <v>61475</v>
      </c>
      <c r="BO38" s="6" t="s">
        <v>3248</v>
      </c>
      <c r="BP38" s="8">
        <v>97822</v>
      </c>
      <c r="BQ38" s="6" t="s">
        <v>3455</v>
      </c>
      <c r="BR38" s="9">
        <v>0.29299999999999998</v>
      </c>
      <c r="BS38" s="6" t="s">
        <v>2389</v>
      </c>
      <c r="BT38" s="8">
        <v>83414</v>
      </c>
      <c r="BU38" s="6" t="s">
        <v>2506</v>
      </c>
      <c r="BV38" s="8">
        <v>142089</v>
      </c>
      <c r="BW38" s="6" t="s">
        <v>2957</v>
      </c>
      <c r="BX38" s="9">
        <v>0.29799999999999999</v>
      </c>
      <c r="BY38" s="6" t="s">
        <v>1134</v>
      </c>
      <c r="BZ38" s="8">
        <v>66174</v>
      </c>
      <c r="CA38" s="6" t="s">
        <v>3456</v>
      </c>
      <c r="CB38" s="8">
        <v>954827</v>
      </c>
      <c r="CC38" s="6" t="s">
        <v>3457</v>
      </c>
      <c r="CD38" s="9">
        <v>0.30499999999999999</v>
      </c>
      <c r="CE38" s="6" t="s">
        <v>1131</v>
      </c>
      <c r="CF38" s="8">
        <v>68973</v>
      </c>
      <c r="CG38" s="6" t="s">
        <v>2308</v>
      </c>
      <c r="CH38" s="8">
        <v>537249</v>
      </c>
      <c r="CI38" s="6" t="s">
        <v>3059</v>
      </c>
      <c r="CJ38" s="9">
        <v>0.315</v>
      </c>
      <c r="CK38" s="6" t="s">
        <v>1155</v>
      </c>
      <c r="CL38" s="8">
        <v>61702</v>
      </c>
      <c r="CM38" s="6" t="s">
        <v>3458</v>
      </c>
      <c r="CN38" s="8">
        <v>223974</v>
      </c>
      <c r="CO38" s="6" t="s">
        <v>3459</v>
      </c>
      <c r="CP38" s="9">
        <v>0.27800000000000002</v>
      </c>
      <c r="CQ38" s="6" t="s">
        <v>1147</v>
      </c>
      <c r="CR38" s="8">
        <v>62472</v>
      </c>
      <c r="CS38" s="6" t="s">
        <v>1291</v>
      </c>
      <c r="CT38" s="8">
        <v>222506</v>
      </c>
      <c r="CU38" s="6" t="s">
        <v>3460</v>
      </c>
      <c r="CV38" s="9">
        <v>0.30099999999999999</v>
      </c>
      <c r="CW38" s="6" t="s">
        <v>1155</v>
      </c>
      <c r="CX38" s="8">
        <v>63661</v>
      </c>
      <c r="CY38" s="6" t="s">
        <v>3461</v>
      </c>
      <c r="CZ38" s="8">
        <v>376128</v>
      </c>
      <c r="DA38" s="6" t="s">
        <v>3462</v>
      </c>
      <c r="DB38" s="9">
        <v>0.32700000000000001</v>
      </c>
      <c r="DC38" s="6" t="s">
        <v>1155</v>
      </c>
      <c r="DD38" s="8">
        <v>57648</v>
      </c>
      <c r="DE38" s="6" t="s">
        <v>2465</v>
      </c>
      <c r="DF38" s="8">
        <v>418171</v>
      </c>
      <c r="DG38" s="6" t="s">
        <v>3463</v>
      </c>
      <c r="DH38" s="9">
        <v>0.371</v>
      </c>
      <c r="DI38" s="6" t="s">
        <v>1147</v>
      </c>
      <c r="DJ38" s="8">
        <v>55526</v>
      </c>
      <c r="DK38" s="6" t="s">
        <v>2468</v>
      </c>
      <c r="DL38" s="8">
        <v>102533</v>
      </c>
      <c r="DM38" s="6" t="s">
        <v>2681</v>
      </c>
      <c r="DN38" s="9">
        <v>0.28699999999999998</v>
      </c>
      <c r="DO38" s="6" t="s">
        <v>2389</v>
      </c>
      <c r="DP38" s="8">
        <v>66372</v>
      </c>
      <c r="DQ38" s="6" t="s">
        <v>3464</v>
      </c>
      <c r="DR38" s="8">
        <v>460692</v>
      </c>
      <c r="DS38" s="6" t="s">
        <v>1505</v>
      </c>
      <c r="DT38" s="9">
        <v>0.30099999999999999</v>
      </c>
      <c r="DU38" s="6" t="s">
        <v>1155</v>
      </c>
      <c r="DV38" s="8">
        <v>82474</v>
      </c>
      <c r="DW38" s="6" t="s">
        <v>3465</v>
      </c>
      <c r="DX38" s="8">
        <v>477498</v>
      </c>
      <c r="DY38" s="6" t="s">
        <v>3466</v>
      </c>
      <c r="DZ38" s="9">
        <v>0.27600000000000002</v>
      </c>
      <c r="EA38" s="6" t="s">
        <v>1155</v>
      </c>
      <c r="EB38" s="8">
        <v>82815</v>
      </c>
      <c r="EC38" s="6" t="s">
        <v>3467</v>
      </c>
      <c r="ED38" s="8">
        <v>799601</v>
      </c>
      <c r="EE38" s="6" t="s">
        <v>3468</v>
      </c>
      <c r="EF38" s="9">
        <v>0.315</v>
      </c>
      <c r="EG38" s="6" t="s">
        <v>1131</v>
      </c>
      <c r="EH38" s="8">
        <v>64587</v>
      </c>
      <c r="EI38" s="6" t="s">
        <v>1275</v>
      </c>
      <c r="EJ38" s="8">
        <v>371954</v>
      </c>
      <c r="EK38" s="6" t="s">
        <v>3469</v>
      </c>
      <c r="EL38" s="9">
        <v>0.26</v>
      </c>
      <c r="EM38" s="6" t="s">
        <v>1155</v>
      </c>
      <c r="EN38" s="8">
        <v>72137</v>
      </c>
      <c r="EO38" s="6" t="s">
        <v>3470</v>
      </c>
      <c r="EP38" s="8">
        <v>263411</v>
      </c>
      <c r="EQ38" s="6" t="s">
        <v>3471</v>
      </c>
      <c r="ER38" s="9">
        <v>0.35599999999999998</v>
      </c>
      <c r="ES38" s="6" t="s">
        <v>1134</v>
      </c>
      <c r="ET38" s="8">
        <v>50432</v>
      </c>
      <c r="EU38" s="6" t="s">
        <v>3472</v>
      </c>
      <c r="EV38" s="8">
        <v>485860</v>
      </c>
      <c r="EW38" s="6" t="s">
        <v>3473</v>
      </c>
      <c r="EX38" s="9">
        <v>0.313</v>
      </c>
      <c r="EY38" s="6" t="s">
        <v>1155</v>
      </c>
      <c r="EZ38" s="8">
        <v>61588</v>
      </c>
      <c r="FA38" s="6" t="s">
        <v>1355</v>
      </c>
      <c r="FB38" s="8">
        <v>82592</v>
      </c>
      <c r="FC38" s="6" t="s">
        <v>2910</v>
      </c>
      <c r="FD38" s="9">
        <v>0.3</v>
      </c>
      <c r="FE38" s="6" t="s">
        <v>2434</v>
      </c>
      <c r="FF38" s="8">
        <v>65287</v>
      </c>
      <c r="FG38" s="6" t="s">
        <v>3474</v>
      </c>
      <c r="FH38" s="8">
        <v>137506</v>
      </c>
      <c r="FI38" s="6" t="s">
        <v>1062</v>
      </c>
      <c r="FJ38" s="9">
        <v>0.27700000000000002</v>
      </c>
      <c r="FK38" s="6" t="s">
        <v>1134</v>
      </c>
      <c r="FL38" s="8">
        <v>63985</v>
      </c>
      <c r="FM38" s="6" t="s">
        <v>3475</v>
      </c>
      <c r="FN38" s="8">
        <v>255608</v>
      </c>
      <c r="FO38" s="6" t="s">
        <v>1352</v>
      </c>
      <c r="FP38" s="9">
        <v>0.33800000000000002</v>
      </c>
      <c r="FQ38" s="6" t="s">
        <v>1147</v>
      </c>
      <c r="FR38" s="8">
        <v>65296</v>
      </c>
      <c r="FS38" s="6" t="s">
        <v>1858</v>
      </c>
      <c r="FT38" s="8">
        <v>97492</v>
      </c>
      <c r="FU38" s="6" t="s">
        <v>1407</v>
      </c>
      <c r="FV38" s="9">
        <v>0.27300000000000002</v>
      </c>
      <c r="FW38" s="6" t="s">
        <v>2389</v>
      </c>
      <c r="FX38" s="8">
        <v>85364</v>
      </c>
      <c r="FY38" s="6" t="s">
        <v>2035</v>
      </c>
      <c r="FZ38" s="8">
        <v>695497</v>
      </c>
      <c r="GA38" s="6" t="s">
        <v>3476</v>
      </c>
      <c r="GB38" s="9">
        <v>0.29499999999999998</v>
      </c>
      <c r="GC38" s="6" t="s">
        <v>1131</v>
      </c>
      <c r="GD38" s="8">
        <v>84000</v>
      </c>
      <c r="GE38" s="6" t="s">
        <v>3477</v>
      </c>
      <c r="GF38" s="8">
        <v>184377</v>
      </c>
      <c r="GG38" s="6" t="s">
        <v>3478</v>
      </c>
      <c r="GH38" s="9">
        <v>0.36399999999999999</v>
      </c>
      <c r="GI38" s="6" t="s">
        <v>2389</v>
      </c>
      <c r="GJ38" s="8">
        <v>55901</v>
      </c>
      <c r="GK38" s="6" t="s">
        <v>1271</v>
      </c>
      <c r="GL38" s="8">
        <v>1460569</v>
      </c>
      <c r="GM38" s="6" t="s">
        <v>3479</v>
      </c>
      <c r="GN38" s="9">
        <v>0.308</v>
      </c>
      <c r="GO38" s="6" t="s">
        <v>1131</v>
      </c>
      <c r="GP38" s="8">
        <v>70342</v>
      </c>
      <c r="GQ38" s="6" t="s">
        <v>1167</v>
      </c>
      <c r="GR38" s="8">
        <v>882534</v>
      </c>
      <c r="GS38" s="6" t="s">
        <v>1166</v>
      </c>
      <c r="GT38" s="9">
        <v>0.32700000000000001</v>
      </c>
      <c r="GU38" s="6" t="s">
        <v>1131</v>
      </c>
      <c r="GV38" s="8">
        <v>60921</v>
      </c>
      <c r="GW38" s="6" t="s">
        <v>2485</v>
      </c>
      <c r="GX38" s="8">
        <v>51580</v>
      </c>
      <c r="GY38" s="6" t="s">
        <v>1675</v>
      </c>
      <c r="GZ38" s="9">
        <v>0.27400000000000002</v>
      </c>
      <c r="HA38" s="6" t="s">
        <v>2377</v>
      </c>
      <c r="HB38" s="8">
        <v>70383</v>
      </c>
      <c r="HC38" s="6" t="s">
        <v>2972</v>
      </c>
      <c r="HD38" s="8">
        <v>949657</v>
      </c>
      <c r="HE38" s="6" t="s">
        <v>3480</v>
      </c>
      <c r="HF38" s="9">
        <v>0.32</v>
      </c>
      <c r="HG38" s="6" t="s">
        <v>1131</v>
      </c>
      <c r="HH38" s="8">
        <v>62071</v>
      </c>
      <c r="HI38" s="6" t="s">
        <v>2702</v>
      </c>
      <c r="HJ38" s="8">
        <v>344341</v>
      </c>
      <c r="HK38" s="6" t="s">
        <v>3481</v>
      </c>
      <c r="HL38" s="9">
        <v>0.34599999999999997</v>
      </c>
      <c r="HM38" s="6" t="s">
        <v>1155</v>
      </c>
      <c r="HN38" s="8">
        <v>57413</v>
      </c>
      <c r="HO38" s="6" t="s">
        <v>3482</v>
      </c>
      <c r="HP38" s="8">
        <v>326743</v>
      </c>
      <c r="HQ38" s="6" t="s">
        <v>3483</v>
      </c>
      <c r="HR38" s="9">
        <v>0.31</v>
      </c>
      <c r="HS38" s="6" t="s">
        <v>1147</v>
      </c>
      <c r="HT38" s="8">
        <v>71713</v>
      </c>
      <c r="HU38" s="6" t="s">
        <v>1381</v>
      </c>
      <c r="HV38" s="8">
        <v>1002256</v>
      </c>
      <c r="HW38" s="6" t="s">
        <v>3484</v>
      </c>
      <c r="HX38" s="9">
        <v>0.30499999999999999</v>
      </c>
      <c r="HY38" s="6" t="s">
        <v>1131</v>
      </c>
      <c r="HZ38" s="8">
        <v>67554</v>
      </c>
      <c r="IA38" s="6" t="s">
        <v>1359</v>
      </c>
      <c r="IB38" s="8">
        <v>80818</v>
      </c>
      <c r="IC38" s="6" t="s">
        <v>3337</v>
      </c>
      <c r="ID38" s="9">
        <v>0.3</v>
      </c>
      <c r="IE38" s="6" t="s">
        <v>2611</v>
      </c>
      <c r="IF38" s="8">
        <v>72994</v>
      </c>
      <c r="IG38" s="6" t="s">
        <v>3485</v>
      </c>
      <c r="IH38" s="8">
        <v>452448</v>
      </c>
      <c r="II38" s="6" t="s">
        <v>3059</v>
      </c>
      <c r="IJ38" s="9">
        <v>0.33600000000000002</v>
      </c>
      <c r="IK38" s="6" t="s">
        <v>1147</v>
      </c>
      <c r="IL38" s="8">
        <v>59433</v>
      </c>
      <c r="IM38" s="6" t="s">
        <v>2283</v>
      </c>
      <c r="IN38" s="8">
        <v>58863</v>
      </c>
      <c r="IO38" s="6" t="s">
        <v>2068</v>
      </c>
      <c r="IP38" s="9">
        <v>0.26700000000000002</v>
      </c>
      <c r="IQ38" s="6" t="s">
        <v>2389</v>
      </c>
      <c r="IR38" s="8">
        <v>61008</v>
      </c>
      <c r="IS38" s="6" t="s">
        <v>3019</v>
      </c>
      <c r="IT38" s="8">
        <v>589093</v>
      </c>
      <c r="IU38" s="6" t="s">
        <v>3486</v>
      </c>
      <c r="IV38" s="9">
        <v>0.33</v>
      </c>
      <c r="IW38" s="6" t="s">
        <v>1155</v>
      </c>
      <c r="IX38" s="8">
        <v>59064</v>
      </c>
      <c r="IY38" s="6" t="s">
        <v>1061</v>
      </c>
      <c r="IZ38" s="8">
        <v>2464162</v>
      </c>
      <c r="JA38" s="6" t="s">
        <v>3487</v>
      </c>
      <c r="JB38" s="9">
        <v>0.33700000000000002</v>
      </c>
      <c r="JC38" s="6" t="s">
        <v>1131</v>
      </c>
      <c r="JD38" s="8">
        <v>62288</v>
      </c>
      <c r="JE38" s="6" t="s">
        <v>1179</v>
      </c>
      <c r="JF38" s="8">
        <v>216924</v>
      </c>
      <c r="JG38" s="6" t="s">
        <v>1256</v>
      </c>
      <c r="JH38" s="9">
        <v>0.27100000000000002</v>
      </c>
      <c r="JI38" s="6" t="s">
        <v>1147</v>
      </c>
      <c r="JJ38" s="8">
        <v>78835</v>
      </c>
      <c r="JK38" s="6" t="s">
        <v>1675</v>
      </c>
      <c r="JL38" s="8">
        <v>43640</v>
      </c>
      <c r="JM38" s="6" t="s">
        <v>2179</v>
      </c>
      <c r="JN38" s="9">
        <v>0.27400000000000002</v>
      </c>
      <c r="JO38" s="6" t="s">
        <v>2377</v>
      </c>
      <c r="JP38" s="8">
        <v>70387</v>
      </c>
      <c r="JQ38" s="6" t="s">
        <v>2668</v>
      </c>
      <c r="JR38" s="8">
        <v>659816</v>
      </c>
      <c r="JS38" s="6" t="s">
        <v>3488</v>
      </c>
      <c r="JT38" s="9">
        <v>0.30499999999999999</v>
      </c>
      <c r="JU38" s="6" t="s">
        <v>1131</v>
      </c>
      <c r="JV38" s="8">
        <v>75996</v>
      </c>
      <c r="JW38" s="6" t="s">
        <v>1185</v>
      </c>
      <c r="JX38" s="8">
        <v>600210</v>
      </c>
      <c r="JY38" s="6" t="s">
        <v>3489</v>
      </c>
      <c r="JZ38" s="9">
        <v>0.311</v>
      </c>
      <c r="KA38" s="6" t="s">
        <v>1155</v>
      </c>
      <c r="KB38" s="8">
        <v>84393</v>
      </c>
      <c r="KC38" s="6" t="s">
        <v>2666</v>
      </c>
      <c r="KD38" s="8">
        <v>150994</v>
      </c>
      <c r="KE38" s="6" t="s">
        <v>3490</v>
      </c>
      <c r="KF38" s="9">
        <v>0.33400000000000002</v>
      </c>
      <c r="KG38" s="6" t="s">
        <v>2434</v>
      </c>
      <c r="KH38" s="8">
        <v>59219</v>
      </c>
      <c r="KI38" s="6" t="s">
        <v>1513</v>
      </c>
      <c r="KJ38" s="8">
        <v>422877</v>
      </c>
      <c r="KK38" s="6" t="s">
        <v>3382</v>
      </c>
      <c r="KL38" s="9">
        <v>0.28299999999999997</v>
      </c>
      <c r="KM38" s="6" t="s">
        <v>1155</v>
      </c>
      <c r="KN38" s="8">
        <v>66087</v>
      </c>
      <c r="KO38" s="6" t="s">
        <v>1359</v>
      </c>
      <c r="KP38" s="8">
        <v>44473</v>
      </c>
      <c r="KQ38" s="6" t="s">
        <v>3410</v>
      </c>
      <c r="KR38" s="9">
        <v>0.29899999999999999</v>
      </c>
      <c r="KS38" s="6" t="s">
        <v>2377</v>
      </c>
      <c r="KT38" s="8">
        <v>66884</v>
      </c>
      <c r="KU38" s="6" t="s">
        <v>2939</v>
      </c>
      <c r="KV38" s="8">
        <v>296696</v>
      </c>
      <c r="KW38" s="6" t="s">
        <v>2720</v>
      </c>
      <c r="KX38" s="9">
        <v>0.372</v>
      </c>
      <c r="KY38" s="6" t="s">
        <v>1147</v>
      </c>
      <c r="KZ38" s="8">
        <v>28984</v>
      </c>
      <c r="LA38" s="6" t="s">
        <v>3491</v>
      </c>
    </row>
    <row r="39" spans="1:313" ht="12.5" x14ac:dyDescent="0.25">
      <c r="A39" s="6" t="s">
        <v>3492</v>
      </c>
      <c r="B39" s="8">
        <v>494242</v>
      </c>
      <c r="C39" s="6" t="s">
        <v>1366</v>
      </c>
      <c r="D39" s="9">
        <v>0.38800000000000001</v>
      </c>
      <c r="E39" s="6" t="s">
        <v>1147</v>
      </c>
      <c r="F39" s="8">
        <v>108328</v>
      </c>
      <c r="G39" s="6" t="s">
        <v>3493</v>
      </c>
      <c r="H39" s="8">
        <v>75053</v>
      </c>
      <c r="I39" s="6" t="s">
        <v>1721</v>
      </c>
      <c r="J39" s="9">
        <v>0.437</v>
      </c>
      <c r="K39" s="6" t="s">
        <v>2611</v>
      </c>
      <c r="L39" s="8">
        <v>130316</v>
      </c>
      <c r="M39" s="6" t="s">
        <v>3494</v>
      </c>
      <c r="N39" s="8">
        <v>688483</v>
      </c>
      <c r="O39" s="6" t="s">
        <v>3495</v>
      </c>
      <c r="P39" s="9">
        <v>0.38100000000000001</v>
      </c>
      <c r="Q39" s="6" t="s">
        <v>1155</v>
      </c>
      <c r="R39" s="8">
        <v>115913</v>
      </c>
      <c r="S39" s="6" t="s">
        <v>3496</v>
      </c>
      <c r="T39" s="8">
        <v>302050</v>
      </c>
      <c r="U39" s="6" t="s">
        <v>3497</v>
      </c>
      <c r="V39" s="9">
        <v>0.39100000000000001</v>
      </c>
      <c r="W39" s="6" t="s">
        <v>1147</v>
      </c>
      <c r="X39" s="8">
        <v>101279</v>
      </c>
      <c r="Y39" s="6" t="s">
        <v>3213</v>
      </c>
      <c r="Z39" s="8">
        <v>3713513</v>
      </c>
      <c r="AA39" s="6" t="s">
        <v>3498</v>
      </c>
      <c r="AB39" s="9">
        <v>0.40600000000000003</v>
      </c>
      <c r="AC39" s="6" t="s">
        <v>1140</v>
      </c>
      <c r="AD39" s="8">
        <v>139529</v>
      </c>
      <c r="AE39" s="6" t="s">
        <v>2886</v>
      </c>
      <c r="AF39" s="8">
        <v>676087</v>
      </c>
      <c r="AG39" s="6" t="s">
        <v>3499</v>
      </c>
      <c r="AH39" s="9">
        <v>0.46700000000000003</v>
      </c>
      <c r="AI39" s="6" t="s">
        <v>1155</v>
      </c>
      <c r="AJ39" s="8">
        <v>138540</v>
      </c>
      <c r="AK39" s="6" t="s">
        <v>2277</v>
      </c>
      <c r="AL39" s="8">
        <v>398410</v>
      </c>
      <c r="AM39" s="6" t="s">
        <v>3500</v>
      </c>
      <c r="AN39" s="9">
        <v>0.434</v>
      </c>
      <c r="AO39" s="6" t="s">
        <v>1134</v>
      </c>
      <c r="AP39" s="8">
        <v>148627</v>
      </c>
      <c r="AQ39" s="6" t="s">
        <v>1335</v>
      </c>
      <c r="AR39" s="8">
        <v>102919</v>
      </c>
      <c r="AS39" s="6" t="s">
        <v>3501</v>
      </c>
      <c r="AT39" s="9">
        <v>0.4</v>
      </c>
      <c r="AU39" s="6" t="s">
        <v>2611</v>
      </c>
      <c r="AV39" s="8">
        <v>126167</v>
      </c>
      <c r="AW39" s="6" t="s">
        <v>3502</v>
      </c>
      <c r="AX39" s="8">
        <v>67393</v>
      </c>
      <c r="AY39" s="6" t="s">
        <v>1691</v>
      </c>
      <c r="AZ39" s="9">
        <v>0.50700000000000001</v>
      </c>
      <c r="BA39" s="6" t="s">
        <v>2611</v>
      </c>
      <c r="BB39" s="8">
        <v>227237</v>
      </c>
      <c r="BC39" s="6" t="s">
        <v>3503</v>
      </c>
      <c r="BD39" s="8">
        <v>2090942</v>
      </c>
      <c r="BE39" s="6" t="s">
        <v>3504</v>
      </c>
      <c r="BF39" s="9">
        <v>0.378</v>
      </c>
      <c r="BG39" s="6" t="s">
        <v>1131</v>
      </c>
      <c r="BH39" s="8">
        <v>108462</v>
      </c>
      <c r="BI39" s="6" t="s">
        <v>2796</v>
      </c>
      <c r="BJ39" s="8">
        <v>1102372</v>
      </c>
      <c r="BK39" s="6" t="s">
        <v>3505</v>
      </c>
      <c r="BL39" s="9">
        <v>0.41399999999999998</v>
      </c>
      <c r="BM39" s="6" t="s">
        <v>1155</v>
      </c>
      <c r="BN39" s="8">
        <v>116301</v>
      </c>
      <c r="BO39" s="6" t="s">
        <v>2401</v>
      </c>
      <c r="BP39" s="8">
        <v>133791</v>
      </c>
      <c r="BQ39" s="6" t="s">
        <v>3506</v>
      </c>
      <c r="BR39" s="9">
        <v>0.4</v>
      </c>
      <c r="BS39" s="6" t="s">
        <v>2434</v>
      </c>
      <c r="BT39" s="8">
        <v>131672</v>
      </c>
      <c r="BU39" s="6" t="s">
        <v>3507</v>
      </c>
      <c r="BV39" s="8">
        <v>201982</v>
      </c>
      <c r="BW39" s="6" t="s">
        <v>3508</v>
      </c>
      <c r="BX39" s="9">
        <v>0.42399999999999999</v>
      </c>
      <c r="BY39" s="6" t="s">
        <v>1134</v>
      </c>
      <c r="BZ39" s="8">
        <v>103501</v>
      </c>
      <c r="CA39" s="6" t="s">
        <v>3509</v>
      </c>
      <c r="CB39" s="8">
        <v>1326965</v>
      </c>
      <c r="CC39" s="6" t="s">
        <v>3510</v>
      </c>
      <c r="CD39" s="9">
        <v>0.42399999999999999</v>
      </c>
      <c r="CE39" s="6" t="s">
        <v>1155</v>
      </c>
      <c r="CF39" s="8">
        <v>130192</v>
      </c>
      <c r="CG39" s="6" t="s">
        <v>2716</v>
      </c>
      <c r="CH39" s="8">
        <v>730710</v>
      </c>
      <c r="CI39" s="6" t="s">
        <v>3511</v>
      </c>
      <c r="CJ39" s="9">
        <v>0.42799999999999999</v>
      </c>
      <c r="CK39" s="6" t="s">
        <v>1155</v>
      </c>
      <c r="CL39" s="8">
        <v>110908</v>
      </c>
      <c r="CM39" s="6" t="s">
        <v>1171</v>
      </c>
      <c r="CN39" s="8">
        <v>374865</v>
      </c>
      <c r="CO39" s="6" t="s">
        <v>3512</v>
      </c>
      <c r="CP39" s="9">
        <v>0.46500000000000002</v>
      </c>
      <c r="CQ39" s="6" t="s">
        <v>1134</v>
      </c>
      <c r="CR39" s="8">
        <v>114697</v>
      </c>
      <c r="CS39" s="6" t="s">
        <v>2218</v>
      </c>
      <c r="CT39" s="8">
        <v>333604</v>
      </c>
      <c r="CU39" s="6" t="s">
        <v>3513</v>
      </c>
      <c r="CV39" s="9">
        <v>0.45100000000000001</v>
      </c>
      <c r="CW39" s="6" t="s">
        <v>1147</v>
      </c>
      <c r="CX39" s="8">
        <v>113625</v>
      </c>
      <c r="CY39" s="6" t="s">
        <v>2401</v>
      </c>
      <c r="CZ39" s="8">
        <v>455913</v>
      </c>
      <c r="DA39" s="6" t="s">
        <v>3514</v>
      </c>
      <c r="DB39" s="9">
        <v>0.39700000000000002</v>
      </c>
      <c r="DC39" s="6" t="s">
        <v>1155</v>
      </c>
      <c r="DD39" s="8">
        <v>106659</v>
      </c>
      <c r="DE39" s="6" t="s">
        <v>1267</v>
      </c>
      <c r="DF39" s="8">
        <v>423122</v>
      </c>
      <c r="DG39" s="6" t="s">
        <v>3515</v>
      </c>
      <c r="DH39" s="9">
        <v>0.375</v>
      </c>
      <c r="DI39" s="6" t="s">
        <v>1147</v>
      </c>
      <c r="DJ39" s="8">
        <v>113159</v>
      </c>
      <c r="DK39" s="6" t="s">
        <v>1746</v>
      </c>
      <c r="DL39" s="8">
        <v>153220</v>
      </c>
      <c r="DM39" s="6" t="s">
        <v>3516</v>
      </c>
      <c r="DN39" s="9">
        <v>0.42899999999999999</v>
      </c>
      <c r="DO39" s="6" t="s">
        <v>1134</v>
      </c>
      <c r="DP39" s="8">
        <v>114164</v>
      </c>
      <c r="DQ39" s="6" t="s">
        <v>3517</v>
      </c>
      <c r="DR39" s="8">
        <v>672764</v>
      </c>
      <c r="DS39" s="6" t="s">
        <v>3091</v>
      </c>
      <c r="DT39" s="9">
        <v>0.44</v>
      </c>
      <c r="DU39" s="6" t="s">
        <v>1155</v>
      </c>
      <c r="DV39" s="8">
        <v>154098</v>
      </c>
      <c r="DW39" s="6" t="s">
        <v>2821</v>
      </c>
      <c r="DX39" s="8">
        <v>775759</v>
      </c>
      <c r="DY39" s="6" t="s">
        <v>3518</v>
      </c>
      <c r="DZ39" s="9">
        <v>0.44900000000000001</v>
      </c>
      <c r="EA39" s="6" t="s">
        <v>1155</v>
      </c>
      <c r="EB39" s="8">
        <v>159329</v>
      </c>
      <c r="EC39" s="6" t="s">
        <v>1027</v>
      </c>
      <c r="ED39" s="8">
        <v>996155</v>
      </c>
      <c r="EE39" s="6" t="s">
        <v>3519</v>
      </c>
      <c r="EF39" s="9">
        <v>0.39300000000000002</v>
      </c>
      <c r="EG39" s="6" t="s">
        <v>1131</v>
      </c>
      <c r="EH39" s="8">
        <v>116984</v>
      </c>
      <c r="EI39" s="6" t="s">
        <v>2154</v>
      </c>
      <c r="EJ39" s="8">
        <v>677594</v>
      </c>
      <c r="EK39" s="6" t="s">
        <v>3520</v>
      </c>
      <c r="EL39" s="9">
        <v>0.47299999999999998</v>
      </c>
      <c r="EM39" s="6" t="s">
        <v>1155</v>
      </c>
      <c r="EN39" s="8">
        <v>133727</v>
      </c>
      <c r="EO39" s="6" t="s">
        <v>2130</v>
      </c>
      <c r="EP39" s="8">
        <v>277583</v>
      </c>
      <c r="EQ39" s="6" t="s">
        <v>3521</v>
      </c>
      <c r="ER39" s="9">
        <v>0.375</v>
      </c>
      <c r="ES39" s="6" t="s">
        <v>1147</v>
      </c>
      <c r="ET39" s="8">
        <v>99942</v>
      </c>
      <c r="EU39" s="6" t="s">
        <v>3175</v>
      </c>
      <c r="EV39" s="8">
        <v>657506</v>
      </c>
      <c r="EW39" s="6" t="s">
        <v>3522</v>
      </c>
      <c r="EX39" s="9">
        <v>0.42399999999999999</v>
      </c>
      <c r="EY39" s="6" t="s">
        <v>1155</v>
      </c>
      <c r="EZ39" s="8">
        <v>111559</v>
      </c>
      <c r="FA39" s="6" t="s">
        <v>2366</v>
      </c>
      <c r="FB39" s="8">
        <v>120678</v>
      </c>
      <c r="FC39" s="6" t="s">
        <v>3523</v>
      </c>
      <c r="FD39" s="9">
        <v>0.439</v>
      </c>
      <c r="FE39" s="6" t="s">
        <v>2434</v>
      </c>
      <c r="FF39" s="8">
        <v>109710</v>
      </c>
      <c r="FG39" s="6" t="s">
        <v>1613</v>
      </c>
      <c r="FH39" s="8">
        <v>238929</v>
      </c>
      <c r="FI39" s="6" t="s">
        <v>1080</v>
      </c>
      <c r="FJ39" s="9">
        <v>0.48199999999999998</v>
      </c>
      <c r="FK39" s="6" t="s">
        <v>1134</v>
      </c>
      <c r="FL39" s="8">
        <v>115034</v>
      </c>
      <c r="FM39" s="6" t="s">
        <v>3524</v>
      </c>
      <c r="FN39" s="8">
        <v>287236</v>
      </c>
      <c r="FO39" s="6" t="s">
        <v>2109</v>
      </c>
      <c r="FP39" s="9">
        <v>0.38</v>
      </c>
      <c r="FQ39" s="6" t="s">
        <v>1134</v>
      </c>
      <c r="FR39" s="8">
        <v>110109</v>
      </c>
      <c r="FS39" s="6" t="s">
        <v>3525</v>
      </c>
      <c r="FT39" s="8">
        <v>158205</v>
      </c>
      <c r="FU39" s="6" t="s">
        <v>3460</v>
      </c>
      <c r="FV39" s="9">
        <v>0.443</v>
      </c>
      <c r="FW39" s="6" t="s">
        <v>2434</v>
      </c>
      <c r="FX39" s="8">
        <v>140208</v>
      </c>
      <c r="FY39" s="6" t="s">
        <v>2772</v>
      </c>
      <c r="FZ39" s="8">
        <v>1018629</v>
      </c>
      <c r="GA39" s="6" t="s">
        <v>3526</v>
      </c>
      <c r="GB39" s="9">
        <v>0.432</v>
      </c>
      <c r="GC39" s="6" t="s">
        <v>1155</v>
      </c>
      <c r="GD39" s="8">
        <v>154346</v>
      </c>
      <c r="GE39" s="6" t="s">
        <v>1418</v>
      </c>
      <c r="GF39" s="8">
        <v>178609</v>
      </c>
      <c r="GG39" s="6" t="s">
        <v>3527</v>
      </c>
      <c r="GH39" s="9">
        <v>0.35299999999999998</v>
      </c>
      <c r="GI39" s="6" t="s">
        <v>1134</v>
      </c>
      <c r="GJ39" s="8">
        <v>105363</v>
      </c>
      <c r="GK39" s="6" t="s">
        <v>3528</v>
      </c>
      <c r="GL39" s="8">
        <v>1950290</v>
      </c>
      <c r="GM39" s="6" t="s">
        <v>3529</v>
      </c>
      <c r="GN39" s="9">
        <v>0.41199999999999998</v>
      </c>
      <c r="GO39" s="6" t="s">
        <v>1131</v>
      </c>
      <c r="GP39" s="8">
        <v>135777</v>
      </c>
      <c r="GQ39" s="6" t="s">
        <v>2130</v>
      </c>
      <c r="GR39" s="8">
        <v>1117517</v>
      </c>
      <c r="GS39" s="6" t="s">
        <v>3530</v>
      </c>
      <c r="GT39" s="9">
        <v>0.41399999999999998</v>
      </c>
      <c r="GU39" s="6" t="s">
        <v>1155</v>
      </c>
      <c r="GV39" s="8">
        <v>112863</v>
      </c>
      <c r="GW39" s="6" t="s">
        <v>1979</v>
      </c>
      <c r="GX39" s="8">
        <v>94471</v>
      </c>
      <c r="GY39" s="6" t="s">
        <v>3211</v>
      </c>
      <c r="GZ39" s="9">
        <v>0.502</v>
      </c>
      <c r="HA39" s="6" t="s">
        <v>2611</v>
      </c>
      <c r="HB39" s="8">
        <v>120548</v>
      </c>
      <c r="HC39" s="6" t="s">
        <v>3531</v>
      </c>
      <c r="HD39" s="8">
        <v>1227682</v>
      </c>
      <c r="HE39" s="6" t="s">
        <v>3532</v>
      </c>
      <c r="HF39" s="9">
        <v>0.41299999999999998</v>
      </c>
      <c r="HG39" s="6" t="s">
        <v>1131</v>
      </c>
      <c r="HH39" s="8">
        <v>116718</v>
      </c>
      <c r="HI39" s="6" t="s">
        <v>2716</v>
      </c>
      <c r="HJ39" s="8">
        <v>402147</v>
      </c>
      <c r="HK39" s="6" t="s">
        <v>1918</v>
      </c>
      <c r="HL39" s="9">
        <v>0.40400000000000003</v>
      </c>
      <c r="HM39" s="6" t="s">
        <v>1155</v>
      </c>
      <c r="HN39" s="8">
        <v>105563</v>
      </c>
      <c r="HO39" s="6" t="s">
        <v>3533</v>
      </c>
      <c r="HP39" s="8">
        <v>438777</v>
      </c>
      <c r="HQ39" s="6" t="s">
        <v>3534</v>
      </c>
      <c r="HR39" s="9">
        <v>0.41599999999999998</v>
      </c>
      <c r="HS39" s="6" t="s">
        <v>1147</v>
      </c>
      <c r="HT39" s="8">
        <v>124917</v>
      </c>
      <c r="HU39" s="6" t="s">
        <v>2348</v>
      </c>
      <c r="HV39" s="8">
        <v>1359988</v>
      </c>
      <c r="HW39" s="6" t="s">
        <v>3535</v>
      </c>
      <c r="HX39" s="9">
        <v>0.41399999999999998</v>
      </c>
      <c r="HY39" s="6" t="s">
        <v>1155</v>
      </c>
      <c r="HZ39" s="8">
        <v>123788</v>
      </c>
      <c r="IA39" s="6" t="s">
        <v>1359</v>
      </c>
      <c r="IB39" s="8">
        <v>115201</v>
      </c>
      <c r="IC39" s="6" t="s">
        <v>3536</v>
      </c>
      <c r="ID39" s="9">
        <v>0.42799999999999999</v>
      </c>
      <c r="IE39" s="6" t="s">
        <v>2611</v>
      </c>
      <c r="IF39" s="8">
        <v>133039</v>
      </c>
      <c r="IG39" s="6" t="s">
        <v>3537</v>
      </c>
      <c r="IH39" s="8">
        <v>520232</v>
      </c>
      <c r="II39" s="6" t="s">
        <v>3538</v>
      </c>
      <c r="IJ39" s="9">
        <v>0.38700000000000001</v>
      </c>
      <c r="IK39" s="6" t="s">
        <v>1147</v>
      </c>
      <c r="IL39" s="8">
        <v>110415</v>
      </c>
      <c r="IM39" s="6" t="s">
        <v>3539</v>
      </c>
      <c r="IN39" s="8">
        <v>106737</v>
      </c>
      <c r="IO39" s="6" t="s">
        <v>3540</v>
      </c>
      <c r="IP39" s="9">
        <v>0.48399999999999999</v>
      </c>
      <c r="IQ39" s="6" t="s">
        <v>2377</v>
      </c>
      <c r="IR39" s="8">
        <v>109267</v>
      </c>
      <c r="IS39" s="6" t="s">
        <v>3541</v>
      </c>
      <c r="IT39" s="8">
        <v>726556</v>
      </c>
      <c r="IU39" s="6" t="s">
        <v>3542</v>
      </c>
      <c r="IV39" s="9">
        <v>0.40699999999999997</v>
      </c>
      <c r="IW39" s="6" t="s">
        <v>1155</v>
      </c>
      <c r="IX39" s="8">
        <v>108922</v>
      </c>
      <c r="IY39" s="6" t="s">
        <v>2746</v>
      </c>
      <c r="IZ39" s="8">
        <v>3077285</v>
      </c>
      <c r="JA39" s="6" t="s">
        <v>3543</v>
      </c>
      <c r="JB39" s="9">
        <v>0.42099999999999999</v>
      </c>
      <c r="JC39" s="6" t="s">
        <v>1131</v>
      </c>
      <c r="JD39" s="8">
        <v>117465</v>
      </c>
      <c r="JE39" s="6" t="s">
        <v>2305</v>
      </c>
      <c r="JF39" s="8">
        <v>358207</v>
      </c>
      <c r="JG39" s="6" t="s">
        <v>3544</v>
      </c>
      <c r="JH39" s="9">
        <v>0.44700000000000001</v>
      </c>
      <c r="JI39" s="6" t="s">
        <v>1134</v>
      </c>
      <c r="JJ39" s="8">
        <v>113686</v>
      </c>
      <c r="JK39" s="6" t="s">
        <v>3545</v>
      </c>
      <c r="JL39" s="8">
        <v>73395</v>
      </c>
      <c r="JM39" s="6" t="s">
        <v>3246</v>
      </c>
      <c r="JN39" s="9">
        <v>0.46</v>
      </c>
      <c r="JO39" s="6" t="s">
        <v>2377</v>
      </c>
      <c r="JP39" s="8">
        <v>123288</v>
      </c>
      <c r="JQ39" s="6" t="s">
        <v>3546</v>
      </c>
      <c r="JR39" s="8">
        <v>950658</v>
      </c>
      <c r="JS39" s="6" t="s">
        <v>3547</v>
      </c>
      <c r="JT39" s="9">
        <v>0.439</v>
      </c>
      <c r="JU39" s="6" t="s">
        <v>1155</v>
      </c>
      <c r="JV39" s="8">
        <v>140466</v>
      </c>
      <c r="JW39" s="6" t="s">
        <v>2832</v>
      </c>
      <c r="JX39" s="8">
        <v>831423</v>
      </c>
      <c r="JY39" s="6" t="s">
        <v>3548</v>
      </c>
      <c r="JZ39" s="9">
        <v>0.43099999999999999</v>
      </c>
      <c r="KA39" s="6" t="s">
        <v>1155</v>
      </c>
      <c r="KB39" s="8">
        <v>142188</v>
      </c>
      <c r="KC39" s="6" t="s">
        <v>3549</v>
      </c>
      <c r="KD39" s="8">
        <v>161732</v>
      </c>
      <c r="KE39" s="6" t="s">
        <v>3550</v>
      </c>
      <c r="KF39" s="9">
        <v>0.35799999999999998</v>
      </c>
      <c r="KG39" s="6" t="s">
        <v>2389</v>
      </c>
      <c r="KH39" s="8">
        <v>105180</v>
      </c>
      <c r="KI39" s="6" t="s">
        <v>3331</v>
      </c>
      <c r="KJ39" s="8">
        <v>655845</v>
      </c>
      <c r="KK39" s="6" t="s">
        <v>1768</v>
      </c>
      <c r="KL39" s="9">
        <v>0.439</v>
      </c>
      <c r="KM39" s="6" t="s">
        <v>1147</v>
      </c>
      <c r="KN39" s="8">
        <v>119232</v>
      </c>
      <c r="KO39" s="6" t="s">
        <v>2206</v>
      </c>
      <c r="KP39" s="8">
        <v>67891</v>
      </c>
      <c r="KQ39" s="6" t="s">
        <v>2019</v>
      </c>
      <c r="KR39" s="9">
        <v>0.45600000000000002</v>
      </c>
      <c r="KS39" s="6" t="s">
        <v>2763</v>
      </c>
      <c r="KT39" s="8">
        <v>114847</v>
      </c>
      <c r="KU39" s="6" t="s">
        <v>3551</v>
      </c>
      <c r="KV39" s="8">
        <v>182985</v>
      </c>
      <c r="KW39" s="6" t="s">
        <v>3552</v>
      </c>
      <c r="KX39" s="9">
        <v>0.23</v>
      </c>
      <c r="KY39" s="6" t="s">
        <v>1155</v>
      </c>
      <c r="KZ39" s="8">
        <v>57584</v>
      </c>
      <c r="LA39" s="6" t="s">
        <v>3553</v>
      </c>
    </row>
    <row r="40" spans="1:313" ht="12.5" x14ac:dyDescent="0.25">
      <c r="A40" s="6" t="s">
        <v>3554</v>
      </c>
      <c r="B40" s="8">
        <v>108935</v>
      </c>
      <c r="C40" s="6" t="s">
        <v>3555</v>
      </c>
      <c r="D40" s="9">
        <v>8.5000000000000006E-2</v>
      </c>
      <c r="E40" s="6" t="s">
        <v>1131</v>
      </c>
      <c r="F40" s="8">
        <v>140528</v>
      </c>
      <c r="G40" s="6" t="s">
        <v>3556</v>
      </c>
      <c r="H40" s="8">
        <v>20235</v>
      </c>
      <c r="I40" s="6" t="s">
        <v>2776</v>
      </c>
      <c r="J40" s="9">
        <v>0.11799999999999999</v>
      </c>
      <c r="K40" s="6" t="s">
        <v>2434</v>
      </c>
      <c r="L40" s="8">
        <v>168869</v>
      </c>
      <c r="M40" s="6" t="s">
        <v>3557</v>
      </c>
      <c r="N40" s="8">
        <v>200866</v>
      </c>
      <c r="O40" s="6" t="s">
        <v>2790</v>
      </c>
      <c r="P40" s="9">
        <v>0.111</v>
      </c>
      <c r="Q40" s="6" t="s">
        <v>1131</v>
      </c>
      <c r="R40" s="8">
        <v>143868</v>
      </c>
      <c r="S40" s="6" t="s">
        <v>3558</v>
      </c>
      <c r="T40" s="8">
        <v>63806</v>
      </c>
      <c r="U40" s="6" t="s">
        <v>2370</v>
      </c>
      <c r="V40" s="9">
        <v>8.3000000000000004E-2</v>
      </c>
      <c r="W40" s="6" t="s">
        <v>1131</v>
      </c>
      <c r="X40" s="8">
        <v>126176</v>
      </c>
      <c r="Y40" s="6" t="s">
        <v>3559</v>
      </c>
      <c r="Z40" s="8">
        <v>1406847</v>
      </c>
      <c r="AA40" s="6" t="s">
        <v>3560</v>
      </c>
      <c r="AB40" s="9">
        <v>0.154</v>
      </c>
      <c r="AC40" s="6" t="s">
        <v>1140</v>
      </c>
      <c r="AD40" s="8">
        <v>156551</v>
      </c>
      <c r="AE40" s="6" t="s">
        <v>1267</v>
      </c>
      <c r="AF40" s="8">
        <v>172323</v>
      </c>
      <c r="AG40" s="6" t="s">
        <v>3561</v>
      </c>
      <c r="AH40" s="9">
        <v>0.11899999999999999</v>
      </c>
      <c r="AI40" s="6" t="s">
        <v>1131</v>
      </c>
      <c r="AJ40" s="8">
        <v>162584</v>
      </c>
      <c r="AK40" s="6" t="s">
        <v>3086</v>
      </c>
      <c r="AL40" s="8">
        <v>127362</v>
      </c>
      <c r="AM40" s="6" t="s">
        <v>2233</v>
      </c>
      <c r="AN40" s="9">
        <v>0.13900000000000001</v>
      </c>
      <c r="AO40" s="6" t="s">
        <v>1155</v>
      </c>
      <c r="AP40" s="8">
        <v>176480</v>
      </c>
      <c r="AQ40" s="6" t="s">
        <v>2046</v>
      </c>
      <c r="AR40" s="8">
        <v>31054</v>
      </c>
      <c r="AS40" s="6" t="s">
        <v>2425</v>
      </c>
      <c r="AT40" s="9">
        <v>0.121</v>
      </c>
      <c r="AU40" s="6" t="s">
        <v>1134</v>
      </c>
      <c r="AV40" s="8">
        <v>155878</v>
      </c>
      <c r="AW40" s="6" t="s">
        <v>3562</v>
      </c>
      <c r="AX40" s="8">
        <v>8943</v>
      </c>
      <c r="AY40" s="6" t="s">
        <v>3103</v>
      </c>
      <c r="AZ40" s="9">
        <v>6.7000000000000004E-2</v>
      </c>
      <c r="BA40" s="6" t="s">
        <v>1134</v>
      </c>
      <c r="BB40" s="8">
        <v>200199</v>
      </c>
      <c r="BC40" s="6" t="s">
        <v>3563</v>
      </c>
      <c r="BD40" s="8">
        <v>598872</v>
      </c>
      <c r="BE40" s="6" t="s">
        <v>1920</v>
      </c>
      <c r="BF40" s="9">
        <v>0.108</v>
      </c>
      <c r="BG40" s="6" t="s">
        <v>1140</v>
      </c>
      <c r="BH40" s="8">
        <v>132665</v>
      </c>
      <c r="BI40" s="6" t="s">
        <v>3564</v>
      </c>
      <c r="BJ40" s="8">
        <v>303613</v>
      </c>
      <c r="BK40" s="6" t="s">
        <v>3565</v>
      </c>
      <c r="BL40" s="9">
        <v>0.114</v>
      </c>
      <c r="BM40" s="6" t="s">
        <v>1131</v>
      </c>
      <c r="BN40" s="8">
        <v>145090</v>
      </c>
      <c r="BO40" s="6" t="s">
        <v>1961</v>
      </c>
      <c r="BP40" s="8">
        <v>56314</v>
      </c>
      <c r="BQ40" s="6" t="s">
        <v>3566</v>
      </c>
      <c r="BR40" s="9">
        <v>0.16800000000000001</v>
      </c>
      <c r="BS40" s="6" t="s">
        <v>1147</v>
      </c>
      <c r="BT40" s="8">
        <v>182437</v>
      </c>
      <c r="BU40" s="6" t="s">
        <v>3567</v>
      </c>
      <c r="BV40" s="8">
        <v>58019</v>
      </c>
      <c r="BW40" s="6" t="s">
        <v>3568</v>
      </c>
      <c r="BX40" s="9">
        <v>0.122</v>
      </c>
      <c r="BY40" s="6" t="s">
        <v>1147</v>
      </c>
      <c r="BZ40" s="8">
        <v>133692</v>
      </c>
      <c r="CA40" s="6" t="s">
        <v>3569</v>
      </c>
      <c r="CB40" s="8">
        <v>425620</v>
      </c>
      <c r="CC40" s="6" t="s">
        <v>3570</v>
      </c>
      <c r="CD40" s="9">
        <v>0.13600000000000001</v>
      </c>
      <c r="CE40" s="6" t="s">
        <v>1131</v>
      </c>
      <c r="CF40" s="8">
        <v>153018</v>
      </c>
      <c r="CG40" s="6" t="s">
        <v>1902</v>
      </c>
      <c r="CH40" s="8">
        <v>191419</v>
      </c>
      <c r="CI40" s="6" t="s">
        <v>3571</v>
      </c>
      <c r="CJ40" s="9">
        <v>0.112</v>
      </c>
      <c r="CK40" s="6" t="s">
        <v>1131</v>
      </c>
      <c r="CL40" s="8">
        <v>142667</v>
      </c>
      <c r="CM40" s="6" t="s">
        <v>3572</v>
      </c>
      <c r="CN40" s="8">
        <v>90669</v>
      </c>
      <c r="CO40" s="6" t="s">
        <v>1199</v>
      </c>
      <c r="CP40" s="9">
        <v>0.112</v>
      </c>
      <c r="CQ40" s="6" t="s">
        <v>1131</v>
      </c>
      <c r="CR40" s="8">
        <v>143449</v>
      </c>
      <c r="CS40" s="6" t="s">
        <v>2249</v>
      </c>
      <c r="CT40" s="8">
        <v>83675</v>
      </c>
      <c r="CU40" s="6" t="s">
        <v>1446</v>
      </c>
      <c r="CV40" s="9">
        <v>0.113</v>
      </c>
      <c r="CW40" s="6" t="s">
        <v>1155</v>
      </c>
      <c r="CX40" s="8">
        <v>142352</v>
      </c>
      <c r="CY40" s="6" t="s">
        <v>3573</v>
      </c>
      <c r="CZ40" s="8">
        <v>108084</v>
      </c>
      <c r="DA40" s="6" t="s">
        <v>1726</v>
      </c>
      <c r="DB40" s="9">
        <v>9.4E-2</v>
      </c>
      <c r="DC40" s="6" t="s">
        <v>1131</v>
      </c>
      <c r="DD40" s="8">
        <v>137944</v>
      </c>
      <c r="DE40" s="6" t="s">
        <v>3574</v>
      </c>
      <c r="DF40" s="8">
        <v>94652</v>
      </c>
      <c r="DG40" s="6" t="s">
        <v>3575</v>
      </c>
      <c r="DH40" s="9">
        <v>8.4000000000000005E-2</v>
      </c>
      <c r="DI40" s="6" t="s">
        <v>1131</v>
      </c>
      <c r="DJ40" s="8">
        <v>138794</v>
      </c>
      <c r="DK40" s="6" t="s">
        <v>2018</v>
      </c>
      <c r="DL40" s="8">
        <v>38058</v>
      </c>
      <c r="DM40" s="6" t="s">
        <v>3576</v>
      </c>
      <c r="DN40" s="9">
        <v>0.106</v>
      </c>
      <c r="DO40" s="6" t="s">
        <v>1147</v>
      </c>
      <c r="DP40" s="8">
        <v>151111</v>
      </c>
      <c r="DQ40" s="6" t="s">
        <v>3577</v>
      </c>
      <c r="DR40" s="8">
        <v>218236</v>
      </c>
      <c r="DS40" s="6" t="s">
        <v>3578</v>
      </c>
      <c r="DT40" s="9">
        <v>0.14299999999999999</v>
      </c>
      <c r="DU40" s="6" t="s">
        <v>1155</v>
      </c>
      <c r="DV40" s="8">
        <v>183120</v>
      </c>
      <c r="DW40" s="6" t="s">
        <v>3579</v>
      </c>
      <c r="DX40" s="8">
        <v>262501</v>
      </c>
      <c r="DY40" s="6" t="s">
        <v>2865</v>
      </c>
      <c r="DZ40" s="9">
        <v>0.152</v>
      </c>
      <c r="EA40" s="6" t="s">
        <v>1131</v>
      </c>
      <c r="EB40" s="8">
        <v>191935</v>
      </c>
      <c r="EC40" s="6" t="s">
        <v>3516</v>
      </c>
      <c r="ED40" s="8">
        <v>299189</v>
      </c>
      <c r="EE40" s="6" t="s">
        <v>3259</v>
      </c>
      <c r="EF40" s="9">
        <v>0.11799999999999999</v>
      </c>
      <c r="EG40" s="6" t="s">
        <v>1140</v>
      </c>
      <c r="EH40" s="8">
        <v>148606</v>
      </c>
      <c r="EI40" s="6" t="s">
        <v>3273</v>
      </c>
      <c r="EJ40" s="8">
        <v>189025</v>
      </c>
      <c r="EK40" s="6" t="s">
        <v>3580</v>
      </c>
      <c r="EL40" s="9">
        <v>0.13200000000000001</v>
      </c>
      <c r="EM40" s="6" t="s">
        <v>1131</v>
      </c>
      <c r="EN40" s="8">
        <v>162996</v>
      </c>
      <c r="EO40" s="6" t="s">
        <v>3273</v>
      </c>
      <c r="EP40" s="8">
        <v>65823</v>
      </c>
      <c r="EQ40" s="6" t="s">
        <v>3581</v>
      </c>
      <c r="ER40" s="9">
        <v>8.8999999999999996E-2</v>
      </c>
      <c r="ES40" s="6" t="s">
        <v>1155</v>
      </c>
      <c r="ET40" s="8">
        <v>126612</v>
      </c>
      <c r="EU40" s="6" t="s">
        <v>3582</v>
      </c>
      <c r="EV40" s="8">
        <v>165035</v>
      </c>
      <c r="EW40" s="6" t="s">
        <v>2427</v>
      </c>
      <c r="EX40" s="9">
        <v>0.106</v>
      </c>
      <c r="EY40" s="6" t="s">
        <v>1131</v>
      </c>
      <c r="EZ40" s="8">
        <v>143526</v>
      </c>
      <c r="FA40" s="6" t="s">
        <v>3384</v>
      </c>
      <c r="FB40" s="8">
        <v>24477</v>
      </c>
      <c r="FC40" s="6" t="s">
        <v>3583</v>
      </c>
      <c r="FD40" s="9">
        <v>8.8999999999999996E-2</v>
      </c>
      <c r="FE40" s="6" t="s">
        <v>1147</v>
      </c>
      <c r="FF40" s="8">
        <v>137193</v>
      </c>
      <c r="FG40" s="6" t="s">
        <v>3584</v>
      </c>
      <c r="FH40" s="8">
        <v>59346</v>
      </c>
      <c r="FI40" s="6" t="s">
        <v>3014</v>
      </c>
      <c r="FJ40" s="9">
        <v>0.12</v>
      </c>
      <c r="FK40" s="6" t="s">
        <v>1155</v>
      </c>
      <c r="FL40" s="8">
        <v>140476</v>
      </c>
      <c r="FM40" s="6" t="s">
        <v>3585</v>
      </c>
      <c r="FN40" s="8">
        <v>94799</v>
      </c>
      <c r="FO40" s="6" t="s">
        <v>3215</v>
      </c>
      <c r="FP40" s="9">
        <v>0.125</v>
      </c>
      <c r="FQ40" s="6" t="s">
        <v>1155</v>
      </c>
      <c r="FR40" s="8">
        <v>139507</v>
      </c>
      <c r="FS40" s="6" t="s">
        <v>3586</v>
      </c>
      <c r="FT40" s="8">
        <v>50048</v>
      </c>
      <c r="FU40" s="6" t="s">
        <v>3587</v>
      </c>
      <c r="FV40" s="9">
        <v>0.14000000000000001</v>
      </c>
      <c r="FW40" s="6" t="s">
        <v>1134</v>
      </c>
      <c r="FX40" s="8">
        <v>183173</v>
      </c>
      <c r="FY40" s="6" t="s">
        <v>2894</v>
      </c>
      <c r="FZ40" s="8">
        <v>369498</v>
      </c>
      <c r="GA40" s="6" t="s">
        <v>1888</v>
      </c>
      <c r="GB40" s="9">
        <v>0.157</v>
      </c>
      <c r="GC40" s="6" t="s">
        <v>1131</v>
      </c>
      <c r="GD40" s="8">
        <v>182961</v>
      </c>
      <c r="GE40" s="6" t="s">
        <v>3573</v>
      </c>
      <c r="GF40" s="8">
        <v>45118</v>
      </c>
      <c r="GG40" s="6" t="s">
        <v>2286</v>
      </c>
      <c r="GH40" s="9">
        <v>8.8999999999999996E-2</v>
      </c>
      <c r="GI40" s="6" t="s">
        <v>1155</v>
      </c>
      <c r="GJ40" s="8">
        <v>131992</v>
      </c>
      <c r="GK40" s="6" t="s">
        <v>3588</v>
      </c>
      <c r="GL40" s="8">
        <v>653061</v>
      </c>
      <c r="GM40" s="6" t="s">
        <v>3589</v>
      </c>
      <c r="GN40" s="9">
        <v>0.13800000000000001</v>
      </c>
      <c r="GO40" s="6" t="s">
        <v>1140</v>
      </c>
      <c r="GP40" s="8">
        <v>168862</v>
      </c>
      <c r="GQ40" s="6" t="s">
        <v>1277</v>
      </c>
      <c r="GR40" s="8">
        <v>260246</v>
      </c>
      <c r="GS40" s="6" t="s">
        <v>3590</v>
      </c>
      <c r="GT40" s="9">
        <v>9.6000000000000002E-2</v>
      </c>
      <c r="GU40" s="6" t="s">
        <v>1140</v>
      </c>
      <c r="GV40" s="8">
        <v>137543</v>
      </c>
      <c r="GW40" s="6" t="s">
        <v>1800</v>
      </c>
      <c r="GX40" s="8">
        <v>18194</v>
      </c>
      <c r="GY40" s="6" t="s">
        <v>1813</v>
      </c>
      <c r="GZ40" s="9">
        <v>9.7000000000000003E-2</v>
      </c>
      <c r="HA40" s="6" t="s">
        <v>1134</v>
      </c>
      <c r="HB40" s="8">
        <v>156473</v>
      </c>
      <c r="HC40" s="6" t="s">
        <v>3570</v>
      </c>
      <c r="HD40" s="8">
        <v>330850</v>
      </c>
      <c r="HE40" s="6" t="s">
        <v>2615</v>
      </c>
      <c r="HF40" s="9">
        <v>0.111</v>
      </c>
      <c r="HG40" s="6" t="s">
        <v>1140</v>
      </c>
      <c r="HH40" s="8">
        <v>147813</v>
      </c>
      <c r="HI40" s="6" t="s">
        <v>2104</v>
      </c>
      <c r="HJ40" s="8">
        <v>92426</v>
      </c>
      <c r="HK40" s="6" t="s">
        <v>3591</v>
      </c>
      <c r="HL40" s="9">
        <v>9.2999999999999999E-2</v>
      </c>
      <c r="HM40" s="6" t="s">
        <v>1131</v>
      </c>
      <c r="HN40" s="8">
        <v>130024</v>
      </c>
      <c r="HO40" s="6" t="s">
        <v>2143</v>
      </c>
      <c r="HP40" s="8">
        <v>109438</v>
      </c>
      <c r="HQ40" s="6" t="s">
        <v>3592</v>
      </c>
      <c r="HR40" s="9">
        <v>0.104</v>
      </c>
      <c r="HS40" s="6" t="s">
        <v>1131</v>
      </c>
      <c r="HT40" s="8">
        <v>149171</v>
      </c>
      <c r="HU40" s="6" t="s">
        <v>3593</v>
      </c>
      <c r="HV40" s="8">
        <v>402401</v>
      </c>
      <c r="HW40" s="6" t="s">
        <v>3594</v>
      </c>
      <c r="HX40" s="9">
        <v>0.122</v>
      </c>
      <c r="HY40" s="6" t="s">
        <v>1140</v>
      </c>
      <c r="HZ40" s="8">
        <v>156348</v>
      </c>
      <c r="IA40" s="6" t="s">
        <v>3595</v>
      </c>
      <c r="IB40" s="8">
        <v>37678</v>
      </c>
      <c r="IC40" s="6" t="s">
        <v>2610</v>
      </c>
      <c r="ID40" s="9">
        <v>0.14000000000000001</v>
      </c>
      <c r="IE40" s="6" t="s">
        <v>1134</v>
      </c>
      <c r="IF40" s="8">
        <v>167578</v>
      </c>
      <c r="IG40" s="6" t="s">
        <v>3596</v>
      </c>
      <c r="IH40" s="8">
        <v>125617</v>
      </c>
      <c r="II40" s="6" t="s">
        <v>3597</v>
      </c>
      <c r="IJ40" s="9">
        <v>9.2999999999999999E-2</v>
      </c>
      <c r="IK40" s="6" t="s">
        <v>1131</v>
      </c>
      <c r="IL40" s="8">
        <v>136264</v>
      </c>
      <c r="IM40" s="6" t="s">
        <v>2892</v>
      </c>
      <c r="IN40" s="8">
        <v>25104</v>
      </c>
      <c r="IO40" s="6" t="s">
        <v>2696</v>
      </c>
      <c r="IP40" s="9">
        <v>0.114</v>
      </c>
      <c r="IQ40" s="6" t="s">
        <v>1134</v>
      </c>
      <c r="IR40" s="8">
        <v>140899</v>
      </c>
      <c r="IS40" s="6" t="s">
        <v>3598</v>
      </c>
      <c r="IT40" s="8">
        <v>181735</v>
      </c>
      <c r="IU40" s="6" t="s">
        <v>3599</v>
      </c>
      <c r="IV40" s="9">
        <v>0.10199999999999999</v>
      </c>
      <c r="IW40" s="6" t="s">
        <v>1131</v>
      </c>
      <c r="IX40" s="8">
        <v>135414</v>
      </c>
      <c r="IY40" s="6" t="s">
        <v>3600</v>
      </c>
      <c r="IZ40" s="8">
        <v>902515</v>
      </c>
      <c r="JA40" s="6" t="s">
        <v>3601</v>
      </c>
      <c r="JB40" s="9">
        <v>0.123</v>
      </c>
      <c r="JC40" s="6" t="s">
        <v>1140</v>
      </c>
      <c r="JD40" s="8">
        <v>136935</v>
      </c>
      <c r="JE40" s="6" t="s">
        <v>1662</v>
      </c>
      <c r="JF40" s="8">
        <v>142515</v>
      </c>
      <c r="JG40" s="6" t="s">
        <v>2918</v>
      </c>
      <c r="JH40" s="9">
        <v>0.17799999999999999</v>
      </c>
      <c r="JI40" s="6" t="s">
        <v>1155</v>
      </c>
      <c r="JJ40" s="8">
        <v>153821</v>
      </c>
      <c r="JK40" s="6" t="s">
        <v>2743</v>
      </c>
      <c r="JL40" s="8">
        <v>16887</v>
      </c>
      <c r="JM40" s="6" t="s">
        <v>2032</v>
      </c>
      <c r="JN40" s="9">
        <v>0.106</v>
      </c>
      <c r="JO40" s="6" t="s">
        <v>1147</v>
      </c>
      <c r="JP40" s="8">
        <v>160026</v>
      </c>
      <c r="JQ40" s="6" t="s">
        <v>3473</v>
      </c>
      <c r="JR40" s="8">
        <v>263116</v>
      </c>
      <c r="JS40" s="6" t="s">
        <v>3414</v>
      </c>
      <c r="JT40" s="9">
        <v>0.121</v>
      </c>
      <c r="JU40" s="6" t="s">
        <v>1140</v>
      </c>
      <c r="JV40" s="8">
        <v>166032</v>
      </c>
      <c r="JW40" s="6" t="s">
        <v>3602</v>
      </c>
      <c r="JX40" s="8">
        <v>214034</v>
      </c>
      <c r="JY40" s="6" t="s">
        <v>3603</v>
      </c>
      <c r="JZ40" s="9">
        <v>0.111</v>
      </c>
      <c r="KA40" s="6" t="s">
        <v>1131</v>
      </c>
      <c r="KB40" s="8">
        <v>168222</v>
      </c>
      <c r="KC40" s="6" t="s">
        <v>3604</v>
      </c>
      <c r="KD40" s="8">
        <v>33404</v>
      </c>
      <c r="KE40" s="6" t="s">
        <v>1841</v>
      </c>
      <c r="KF40" s="9">
        <v>7.3999999999999996E-2</v>
      </c>
      <c r="KG40" s="6" t="s">
        <v>1155</v>
      </c>
      <c r="KH40" s="8">
        <v>141923</v>
      </c>
      <c r="KI40" s="6" t="s">
        <v>3605</v>
      </c>
      <c r="KJ40" s="8">
        <v>173984</v>
      </c>
      <c r="KK40" s="6" t="s">
        <v>3606</v>
      </c>
      <c r="KL40" s="9">
        <v>0.11700000000000001</v>
      </c>
      <c r="KM40" s="6" t="s">
        <v>1131</v>
      </c>
      <c r="KN40" s="8">
        <v>150249</v>
      </c>
      <c r="KO40" s="6" t="s">
        <v>1986</v>
      </c>
      <c r="KP40" s="8">
        <v>14339</v>
      </c>
      <c r="KQ40" s="6" t="s">
        <v>1848</v>
      </c>
      <c r="KR40" s="9">
        <v>9.6000000000000002E-2</v>
      </c>
      <c r="KS40" s="6" t="s">
        <v>2389</v>
      </c>
      <c r="KT40" s="8">
        <v>146718</v>
      </c>
      <c r="KU40" s="6" t="s">
        <v>3607</v>
      </c>
      <c r="KV40" s="8">
        <v>39889</v>
      </c>
      <c r="KW40" s="6" t="s">
        <v>2158</v>
      </c>
      <c r="KX40" s="9">
        <v>0.05</v>
      </c>
      <c r="KY40" s="6" t="s">
        <v>1131</v>
      </c>
      <c r="KZ40" s="8">
        <v>75918</v>
      </c>
      <c r="LA40" s="6" t="s">
        <v>2862</v>
      </c>
    </row>
    <row r="41" spans="1:313" ht="12.5" x14ac:dyDescent="0.25">
      <c r="A41" s="6" t="s">
        <v>3608</v>
      </c>
    </row>
    <row r="42" spans="1:313" ht="12.5" x14ac:dyDescent="0.25">
      <c r="A42" s="6" t="s">
        <v>3609</v>
      </c>
      <c r="B42" s="8">
        <v>694462</v>
      </c>
      <c r="C42" s="6" t="s">
        <v>3610</v>
      </c>
      <c r="D42" s="8">
        <v>694462</v>
      </c>
      <c r="E42" s="6" t="s">
        <v>3610</v>
      </c>
      <c r="F42" s="8">
        <v>34564</v>
      </c>
      <c r="G42" s="6" t="s">
        <v>3611</v>
      </c>
      <c r="H42" s="8">
        <v>96312</v>
      </c>
      <c r="I42" s="6" t="s">
        <v>3612</v>
      </c>
      <c r="J42" s="8">
        <v>96312</v>
      </c>
      <c r="K42" s="6" t="s">
        <v>3612</v>
      </c>
      <c r="L42" s="8">
        <v>58232</v>
      </c>
      <c r="M42" s="6" t="s">
        <v>3613</v>
      </c>
      <c r="N42" s="8">
        <v>991299</v>
      </c>
      <c r="O42" s="6" t="s">
        <v>3614</v>
      </c>
      <c r="P42" s="8">
        <v>991299</v>
      </c>
      <c r="Q42" s="6" t="s">
        <v>3614</v>
      </c>
      <c r="R42" s="8">
        <v>49118</v>
      </c>
      <c r="S42" s="6" t="s">
        <v>3004</v>
      </c>
      <c r="T42" s="8">
        <v>416955</v>
      </c>
      <c r="U42" s="6" t="s">
        <v>3615</v>
      </c>
      <c r="V42" s="8">
        <v>416955</v>
      </c>
      <c r="W42" s="6" t="s">
        <v>3615</v>
      </c>
      <c r="X42" s="8">
        <v>33475</v>
      </c>
      <c r="Y42" s="6" t="s">
        <v>2206</v>
      </c>
      <c r="Z42" s="8">
        <v>4290377</v>
      </c>
      <c r="AA42" s="6" t="s">
        <v>3616</v>
      </c>
      <c r="AB42" s="8">
        <v>4290377</v>
      </c>
      <c r="AC42" s="6" t="s">
        <v>3616</v>
      </c>
      <c r="AD42" s="8">
        <v>61846</v>
      </c>
      <c r="AE42" s="6" t="s">
        <v>1177</v>
      </c>
      <c r="AF42" s="8">
        <v>879269</v>
      </c>
      <c r="AG42" s="6" t="s">
        <v>2731</v>
      </c>
      <c r="AH42" s="8">
        <v>879269</v>
      </c>
      <c r="AI42" s="6" t="s">
        <v>2731</v>
      </c>
      <c r="AJ42" s="8">
        <v>58970</v>
      </c>
      <c r="AK42" s="6" t="s">
        <v>2225</v>
      </c>
      <c r="AL42" s="8">
        <v>503030</v>
      </c>
      <c r="AM42" s="6" t="s">
        <v>3617</v>
      </c>
      <c r="AN42" s="8">
        <v>503030</v>
      </c>
      <c r="AO42" s="6" t="s">
        <v>3617</v>
      </c>
      <c r="AP42" s="8">
        <v>52961</v>
      </c>
      <c r="AQ42" s="6" t="s">
        <v>3618</v>
      </c>
      <c r="AR42" s="8">
        <v>138654</v>
      </c>
      <c r="AS42" s="6" t="s">
        <v>3619</v>
      </c>
      <c r="AT42" s="8">
        <v>138654</v>
      </c>
      <c r="AU42" s="6" t="s">
        <v>3619</v>
      </c>
      <c r="AV42" s="8">
        <v>49822</v>
      </c>
      <c r="AW42" s="6" t="s">
        <v>3620</v>
      </c>
      <c r="AX42" s="8">
        <v>188584</v>
      </c>
      <c r="AY42" s="6" t="s">
        <v>1731</v>
      </c>
      <c r="AZ42" s="8">
        <v>188584</v>
      </c>
      <c r="BA42" s="6" t="s">
        <v>1731</v>
      </c>
      <c r="BB42" s="8">
        <v>89477</v>
      </c>
      <c r="BC42" s="6" t="s">
        <v>3621</v>
      </c>
      <c r="BD42" s="8">
        <v>3026451</v>
      </c>
      <c r="BE42" s="6" t="s">
        <v>3622</v>
      </c>
      <c r="BF42" s="8">
        <v>3026451</v>
      </c>
      <c r="BG42" s="6" t="s">
        <v>3622</v>
      </c>
      <c r="BH42" s="8">
        <v>45261</v>
      </c>
      <c r="BI42" s="6" t="s">
        <v>3623</v>
      </c>
      <c r="BJ42" s="8">
        <v>1346507</v>
      </c>
      <c r="BK42" s="6" t="s">
        <v>3624</v>
      </c>
      <c r="BL42" s="8">
        <v>1346507</v>
      </c>
      <c r="BM42" s="6" t="s">
        <v>3624</v>
      </c>
      <c r="BN42" s="8">
        <v>45785</v>
      </c>
      <c r="BO42" s="6" t="s">
        <v>1787</v>
      </c>
      <c r="BP42" s="8">
        <v>154703</v>
      </c>
      <c r="BQ42" s="6" t="s">
        <v>2571</v>
      </c>
      <c r="BR42" s="8">
        <v>154703</v>
      </c>
      <c r="BS42" s="6" t="s">
        <v>2571</v>
      </c>
      <c r="BT42" s="8">
        <v>58149</v>
      </c>
      <c r="BU42" s="6" t="s">
        <v>3625</v>
      </c>
      <c r="BV42" s="8">
        <v>217640</v>
      </c>
      <c r="BW42" s="6" t="s">
        <v>2367</v>
      </c>
      <c r="BX42" s="8">
        <v>217640</v>
      </c>
      <c r="BY42" s="6" t="s">
        <v>2367</v>
      </c>
      <c r="BZ42" s="8">
        <v>43770</v>
      </c>
      <c r="CA42" s="6" t="s">
        <v>1191</v>
      </c>
      <c r="CB42" s="8">
        <v>1869652</v>
      </c>
      <c r="CC42" s="6" t="s">
        <v>3626</v>
      </c>
      <c r="CD42" s="8">
        <v>1869652</v>
      </c>
      <c r="CE42" s="6" t="s">
        <v>3626</v>
      </c>
      <c r="CF42" s="8">
        <v>48992</v>
      </c>
      <c r="CG42" s="6" t="s">
        <v>1942</v>
      </c>
      <c r="CH42" s="8">
        <v>974070</v>
      </c>
      <c r="CI42" s="6" t="s">
        <v>3627</v>
      </c>
      <c r="CJ42" s="8">
        <v>974070</v>
      </c>
      <c r="CK42" s="6" t="s">
        <v>3627</v>
      </c>
      <c r="CL42" s="8">
        <v>40986</v>
      </c>
      <c r="CM42" s="6" t="s">
        <v>1585</v>
      </c>
      <c r="CN42" s="8">
        <v>497035</v>
      </c>
      <c r="CO42" s="6" t="s">
        <v>3628</v>
      </c>
      <c r="CP42" s="8">
        <v>497035</v>
      </c>
      <c r="CQ42" s="6" t="s">
        <v>3628</v>
      </c>
      <c r="CR42" s="8">
        <v>43273</v>
      </c>
      <c r="CS42" s="6" t="s">
        <v>3629</v>
      </c>
      <c r="CT42" s="8">
        <v>421100</v>
      </c>
      <c r="CU42" s="6" t="s">
        <v>3630</v>
      </c>
      <c r="CV42" s="8">
        <v>421100</v>
      </c>
      <c r="CW42" s="6" t="s">
        <v>3630</v>
      </c>
      <c r="CX42" s="8">
        <v>42323</v>
      </c>
      <c r="CY42" s="6" t="s">
        <v>3631</v>
      </c>
      <c r="CZ42" s="8">
        <v>642162</v>
      </c>
      <c r="DA42" s="6" t="s">
        <v>3632</v>
      </c>
      <c r="DB42" s="8">
        <v>642162</v>
      </c>
      <c r="DC42" s="6" t="s">
        <v>3632</v>
      </c>
      <c r="DD42" s="8">
        <v>36358</v>
      </c>
      <c r="DE42" s="6" t="s">
        <v>3633</v>
      </c>
      <c r="DF42" s="8">
        <v>655874</v>
      </c>
      <c r="DG42" s="6" t="s">
        <v>3634</v>
      </c>
      <c r="DH42" s="8">
        <v>655874</v>
      </c>
      <c r="DI42" s="6" t="s">
        <v>3634</v>
      </c>
      <c r="DJ42" s="8">
        <v>34604</v>
      </c>
      <c r="DK42" s="6" t="s">
        <v>2132</v>
      </c>
      <c r="DL42" s="8">
        <v>231667</v>
      </c>
      <c r="DM42" s="6" t="s">
        <v>3300</v>
      </c>
      <c r="DN42" s="8">
        <v>231667</v>
      </c>
      <c r="DO42" s="6" t="s">
        <v>3300</v>
      </c>
      <c r="DP42" s="8">
        <v>41915</v>
      </c>
      <c r="DQ42" s="6" t="s">
        <v>2229</v>
      </c>
      <c r="DR42" s="8">
        <v>810412</v>
      </c>
      <c r="DS42" s="6" t="s">
        <v>3635</v>
      </c>
      <c r="DT42" s="8">
        <v>810412</v>
      </c>
      <c r="DU42" s="6" t="s">
        <v>3635</v>
      </c>
      <c r="DV42" s="8">
        <v>61575</v>
      </c>
      <c r="DW42" s="6" t="s">
        <v>1359</v>
      </c>
      <c r="DX42" s="8">
        <v>1033936</v>
      </c>
      <c r="DY42" s="6" t="s">
        <v>3636</v>
      </c>
      <c r="DZ42" s="8">
        <v>1033936</v>
      </c>
      <c r="EA42" s="6" t="s">
        <v>3636</v>
      </c>
      <c r="EB42" s="8">
        <v>59635</v>
      </c>
      <c r="EC42" s="6" t="s">
        <v>1275</v>
      </c>
      <c r="ED42" s="8">
        <v>1505316</v>
      </c>
      <c r="EE42" s="6" t="s">
        <v>3637</v>
      </c>
      <c r="EF42" s="8">
        <v>1505316</v>
      </c>
      <c r="EG42" s="6" t="s">
        <v>3637</v>
      </c>
      <c r="EH42" s="8">
        <v>42017</v>
      </c>
      <c r="EI42" s="6" t="s">
        <v>3638</v>
      </c>
      <c r="EJ42" s="8">
        <v>851440</v>
      </c>
      <c r="EK42" s="6" t="s">
        <v>3639</v>
      </c>
      <c r="EL42" s="8">
        <v>851440</v>
      </c>
      <c r="EM42" s="6" t="s">
        <v>3639</v>
      </c>
      <c r="EN42" s="8">
        <v>51687</v>
      </c>
      <c r="EO42" s="6" t="s">
        <v>1212</v>
      </c>
      <c r="EP42" s="8">
        <v>391460</v>
      </c>
      <c r="EQ42" s="6" t="s">
        <v>3640</v>
      </c>
      <c r="ER42" s="8">
        <v>391460</v>
      </c>
      <c r="ES42" s="6" t="s">
        <v>3640</v>
      </c>
      <c r="ET42" s="8">
        <v>30138</v>
      </c>
      <c r="EU42" s="6" t="s">
        <v>2154</v>
      </c>
      <c r="EV42" s="8">
        <v>932921</v>
      </c>
      <c r="EW42" s="6" t="s">
        <v>3641</v>
      </c>
      <c r="EX42" s="8">
        <v>932921</v>
      </c>
      <c r="EY42" s="6" t="s">
        <v>3641</v>
      </c>
      <c r="EZ42" s="8">
        <v>40443</v>
      </c>
      <c r="FA42" s="6" t="s">
        <v>3642</v>
      </c>
      <c r="FB42" s="8">
        <v>177805</v>
      </c>
      <c r="FC42" s="6" t="s">
        <v>3643</v>
      </c>
      <c r="FD42" s="8">
        <v>177805</v>
      </c>
      <c r="FE42" s="6" t="s">
        <v>3643</v>
      </c>
      <c r="FF42" s="8">
        <v>41864</v>
      </c>
      <c r="FG42" s="6" t="s">
        <v>1979</v>
      </c>
      <c r="FH42" s="8">
        <v>291329</v>
      </c>
      <c r="FI42" s="6" t="s">
        <v>2144</v>
      </c>
      <c r="FJ42" s="8">
        <v>291329</v>
      </c>
      <c r="FK42" s="6" t="s">
        <v>2144</v>
      </c>
      <c r="FL42" s="8">
        <v>43148</v>
      </c>
      <c r="FM42" s="6" t="s">
        <v>1416</v>
      </c>
      <c r="FN42" s="8">
        <v>427023</v>
      </c>
      <c r="FO42" s="6" t="s">
        <v>3644</v>
      </c>
      <c r="FP42" s="8">
        <v>427023</v>
      </c>
      <c r="FQ42" s="6" t="s">
        <v>3644</v>
      </c>
      <c r="FR42" s="8">
        <v>48386</v>
      </c>
      <c r="FS42" s="6" t="s">
        <v>3645</v>
      </c>
      <c r="FT42" s="8">
        <v>193739</v>
      </c>
      <c r="FU42" s="6" t="s">
        <v>1615</v>
      </c>
      <c r="FV42" s="8">
        <v>193739</v>
      </c>
      <c r="FW42" s="6" t="s">
        <v>1615</v>
      </c>
      <c r="FX42" s="8">
        <v>54582</v>
      </c>
      <c r="FY42" s="6" t="s">
        <v>1341</v>
      </c>
      <c r="FZ42" s="8">
        <v>1118367</v>
      </c>
      <c r="GA42" s="6" t="s">
        <v>3646</v>
      </c>
      <c r="GB42" s="8">
        <v>1118367</v>
      </c>
      <c r="GC42" s="6" t="s">
        <v>3646</v>
      </c>
      <c r="GD42" s="8">
        <v>57782</v>
      </c>
      <c r="GE42" s="6" t="s">
        <v>1153</v>
      </c>
      <c r="GF42" s="8">
        <v>318517</v>
      </c>
      <c r="GG42" s="6" t="s">
        <v>3647</v>
      </c>
      <c r="GH42" s="8">
        <v>318517</v>
      </c>
      <c r="GI42" s="6" t="s">
        <v>3647</v>
      </c>
      <c r="GJ42" s="8">
        <v>39679</v>
      </c>
      <c r="GK42" s="6" t="s">
        <v>3111</v>
      </c>
      <c r="GL42" s="8">
        <v>2929781</v>
      </c>
      <c r="GM42" s="6" t="s">
        <v>3648</v>
      </c>
      <c r="GN42" s="8">
        <v>2929781</v>
      </c>
      <c r="GO42" s="6" t="s">
        <v>3648</v>
      </c>
      <c r="GP42" s="8">
        <v>52516</v>
      </c>
      <c r="GQ42" s="6" t="s">
        <v>3361</v>
      </c>
      <c r="GR42" s="8">
        <v>1487854</v>
      </c>
      <c r="GS42" s="6" t="s">
        <v>3649</v>
      </c>
      <c r="GT42" s="8">
        <v>1487854</v>
      </c>
      <c r="GU42" s="6" t="s">
        <v>3649</v>
      </c>
      <c r="GV42" s="8">
        <v>42352</v>
      </c>
      <c r="GW42" s="6" t="s">
        <v>3650</v>
      </c>
      <c r="GX42" s="8">
        <v>136784</v>
      </c>
      <c r="GY42" s="6" t="s">
        <v>3651</v>
      </c>
      <c r="GZ42" s="8">
        <v>136784</v>
      </c>
      <c r="HA42" s="6" t="s">
        <v>3651</v>
      </c>
      <c r="HB42" s="8">
        <v>45414</v>
      </c>
      <c r="HC42" s="6" t="s">
        <v>3067</v>
      </c>
      <c r="HD42" s="8">
        <v>1858286</v>
      </c>
      <c r="HE42" s="6" t="s">
        <v>3652</v>
      </c>
      <c r="HF42" s="8">
        <v>1858286</v>
      </c>
      <c r="HG42" s="6" t="s">
        <v>3652</v>
      </c>
      <c r="HH42" s="8">
        <v>41653</v>
      </c>
      <c r="HI42" s="6" t="s">
        <v>1684</v>
      </c>
      <c r="HJ42" s="8">
        <v>546382</v>
      </c>
      <c r="HK42" s="6" t="s">
        <v>3653</v>
      </c>
      <c r="HL42" s="8">
        <v>546382</v>
      </c>
      <c r="HM42" s="6" t="s">
        <v>3653</v>
      </c>
      <c r="HN42" s="8">
        <v>38142</v>
      </c>
      <c r="HO42" s="6" t="s">
        <v>1884</v>
      </c>
      <c r="HP42" s="8">
        <v>647410</v>
      </c>
      <c r="HQ42" s="6" t="s">
        <v>1505</v>
      </c>
      <c r="HR42" s="8">
        <v>647410</v>
      </c>
      <c r="HS42" s="6" t="s">
        <v>1505</v>
      </c>
      <c r="HT42" s="8">
        <v>49779</v>
      </c>
      <c r="HU42" s="6" t="s">
        <v>3654</v>
      </c>
      <c r="HV42" s="8">
        <v>1948718</v>
      </c>
      <c r="HW42" s="6" t="s">
        <v>3655</v>
      </c>
      <c r="HX42" s="8">
        <v>1948718</v>
      </c>
      <c r="HY42" s="6" t="s">
        <v>3655</v>
      </c>
      <c r="HZ42" s="8">
        <v>44365</v>
      </c>
      <c r="IA42" s="6" t="s">
        <v>1353</v>
      </c>
      <c r="IB42" s="8">
        <v>167465</v>
      </c>
      <c r="IC42" s="6" t="s">
        <v>3656</v>
      </c>
      <c r="ID42" s="8">
        <v>167465</v>
      </c>
      <c r="IE42" s="6" t="s">
        <v>3656</v>
      </c>
      <c r="IF42" s="8">
        <v>49005</v>
      </c>
      <c r="IG42" s="6" t="s">
        <v>2289</v>
      </c>
      <c r="IH42" s="8">
        <v>725109</v>
      </c>
      <c r="II42" s="6" t="s">
        <v>3657</v>
      </c>
      <c r="IJ42" s="8">
        <v>725109</v>
      </c>
      <c r="IK42" s="6" t="s">
        <v>3657</v>
      </c>
      <c r="IL42" s="8">
        <v>40063</v>
      </c>
      <c r="IM42" s="6" t="s">
        <v>2262</v>
      </c>
      <c r="IN42" s="8">
        <v>138171</v>
      </c>
      <c r="IO42" s="6" t="s">
        <v>1821</v>
      </c>
      <c r="IP42" s="8">
        <v>138171</v>
      </c>
      <c r="IQ42" s="6" t="s">
        <v>1821</v>
      </c>
      <c r="IR42" s="8">
        <v>43596</v>
      </c>
      <c r="IS42" s="6" t="s">
        <v>2628</v>
      </c>
      <c r="IT42" s="8">
        <v>983752</v>
      </c>
      <c r="IU42" s="6" t="s">
        <v>3658</v>
      </c>
      <c r="IV42" s="8">
        <v>983752</v>
      </c>
      <c r="IW42" s="6" t="s">
        <v>3658</v>
      </c>
      <c r="IX42" s="8">
        <v>40831</v>
      </c>
      <c r="IY42" s="6" t="s">
        <v>3659</v>
      </c>
      <c r="IZ42" s="8">
        <v>3436892</v>
      </c>
      <c r="JA42" s="6" t="s">
        <v>3660</v>
      </c>
      <c r="JB42" s="8">
        <v>3436892</v>
      </c>
      <c r="JC42" s="6" t="s">
        <v>3660</v>
      </c>
      <c r="JD42" s="8">
        <v>47584</v>
      </c>
      <c r="JE42" s="6" t="s">
        <v>3661</v>
      </c>
      <c r="JF42" s="8">
        <v>293636</v>
      </c>
      <c r="JG42" s="6" t="s">
        <v>1319</v>
      </c>
      <c r="JH42" s="8">
        <v>293636</v>
      </c>
      <c r="JI42" s="6" t="s">
        <v>1319</v>
      </c>
      <c r="JJ42" s="8">
        <v>52010</v>
      </c>
      <c r="JK42" s="6" t="s">
        <v>3662</v>
      </c>
      <c r="JL42" s="8">
        <v>109993</v>
      </c>
      <c r="JM42" s="6" t="s">
        <v>3663</v>
      </c>
      <c r="JN42" s="8">
        <v>109993</v>
      </c>
      <c r="JO42" s="6" t="s">
        <v>3663</v>
      </c>
      <c r="JP42" s="8">
        <v>46243</v>
      </c>
      <c r="JQ42" s="6" t="s">
        <v>1758</v>
      </c>
      <c r="JR42" s="8">
        <v>1160110</v>
      </c>
      <c r="JS42" s="6" t="s">
        <v>3664</v>
      </c>
      <c r="JT42" s="8">
        <v>1160110</v>
      </c>
      <c r="JU42" s="6" t="s">
        <v>3664</v>
      </c>
      <c r="JV42" s="8">
        <v>54765</v>
      </c>
      <c r="JW42" s="6" t="s">
        <v>3665</v>
      </c>
      <c r="JX42" s="8">
        <v>1092388</v>
      </c>
      <c r="JY42" s="6" t="s">
        <v>3666</v>
      </c>
      <c r="JZ42" s="8">
        <v>1092388</v>
      </c>
      <c r="KA42" s="6" t="s">
        <v>3666</v>
      </c>
      <c r="KB42" s="8">
        <v>59539</v>
      </c>
      <c r="KC42" s="6" t="s">
        <v>1119</v>
      </c>
      <c r="KD42" s="8">
        <v>269086</v>
      </c>
      <c r="KE42" s="6" t="s">
        <v>3667</v>
      </c>
      <c r="KF42" s="8">
        <v>269086</v>
      </c>
      <c r="KG42" s="6" t="s">
        <v>3667</v>
      </c>
      <c r="KH42" s="8">
        <v>32953</v>
      </c>
      <c r="KI42" s="6" t="s">
        <v>3668</v>
      </c>
      <c r="KJ42" s="8">
        <v>953627</v>
      </c>
      <c r="KK42" s="6" t="s">
        <v>3669</v>
      </c>
      <c r="KL42" s="8">
        <v>953627</v>
      </c>
      <c r="KM42" s="6" t="s">
        <v>3669</v>
      </c>
      <c r="KN42" s="8">
        <v>46629</v>
      </c>
      <c r="KO42" s="6" t="s">
        <v>1051</v>
      </c>
      <c r="KP42" s="8">
        <v>89188</v>
      </c>
      <c r="KQ42" s="6" t="s">
        <v>2370</v>
      </c>
      <c r="KR42" s="8">
        <v>89188</v>
      </c>
      <c r="KS42" s="6" t="s">
        <v>2370</v>
      </c>
      <c r="KT42" s="8">
        <v>43379</v>
      </c>
      <c r="KU42" s="6" t="s">
        <v>1721</v>
      </c>
      <c r="KV42" s="8">
        <v>442269</v>
      </c>
      <c r="KW42" s="6" t="s">
        <v>3670</v>
      </c>
      <c r="KX42" s="8">
        <v>442269</v>
      </c>
      <c r="KY42" s="6" t="s">
        <v>3670</v>
      </c>
      <c r="KZ42" s="8">
        <v>15271</v>
      </c>
      <c r="LA42" s="6" t="s">
        <v>3671</v>
      </c>
    </row>
    <row r="43" spans="1:313" ht="12.5" x14ac:dyDescent="0.25">
      <c r="A43" s="6" t="s">
        <v>3672</v>
      </c>
      <c r="B43" s="8">
        <v>372826</v>
      </c>
      <c r="C43" s="6" t="s">
        <v>3673</v>
      </c>
      <c r="D43" s="9">
        <v>0.53700000000000003</v>
      </c>
      <c r="E43" s="6" t="s">
        <v>1147</v>
      </c>
      <c r="F43" s="8">
        <v>29618</v>
      </c>
      <c r="G43" s="6" t="s">
        <v>2248</v>
      </c>
      <c r="H43" s="8">
        <v>43245</v>
      </c>
      <c r="I43" s="6" t="s">
        <v>3464</v>
      </c>
      <c r="J43" s="9">
        <v>0.44900000000000001</v>
      </c>
      <c r="K43" s="6" t="s">
        <v>2392</v>
      </c>
      <c r="L43" s="8">
        <v>54144</v>
      </c>
      <c r="M43" s="6" t="s">
        <v>3674</v>
      </c>
      <c r="N43" s="8">
        <v>512062</v>
      </c>
      <c r="O43" s="6" t="s">
        <v>2958</v>
      </c>
      <c r="P43" s="9">
        <v>0.51700000000000002</v>
      </c>
      <c r="Q43" s="6" t="s">
        <v>1134</v>
      </c>
      <c r="R43" s="8">
        <v>44756</v>
      </c>
      <c r="S43" s="6" t="s">
        <v>3024</v>
      </c>
      <c r="T43" s="8">
        <v>220958</v>
      </c>
      <c r="U43" s="6" t="s">
        <v>3675</v>
      </c>
      <c r="V43" s="9">
        <v>0.53</v>
      </c>
      <c r="W43" s="6" t="s">
        <v>2389</v>
      </c>
      <c r="X43" s="8">
        <v>30119</v>
      </c>
      <c r="Y43" s="6" t="s">
        <v>1836</v>
      </c>
      <c r="Z43" s="8">
        <v>2249289</v>
      </c>
      <c r="AA43" s="6" t="s">
        <v>3676</v>
      </c>
      <c r="AB43" s="9">
        <v>0.52400000000000002</v>
      </c>
      <c r="AC43" s="6" t="s">
        <v>1131</v>
      </c>
      <c r="AD43" s="8">
        <v>54311</v>
      </c>
      <c r="AE43" s="6" t="s">
        <v>2694</v>
      </c>
      <c r="AF43" s="8">
        <v>441608</v>
      </c>
      <c r="AG43" s="6" t="s">
        <v>3677</v>
      </c>
      <c r="AH43" s="9">
        <v>0.502</v>
      </c>
      <c r="AI43" s="6" t="s">
        <v>1147</v>
      </c>
      <c r="AJ43" s="8">
        <v>53141</v>
      </c>
      <c r="AK43" s="6" t="s">
        <v>1279</v>
      </c>
      <c r="AL43" s="8">
        <v>274837</v>
      </c>
      <c r="AM43" s="6" t="s">
        <v>3443</v>
      </c>
      <c r="AN43" s="9">
        <v>0.54600000000000004</v>
      </c>
      <c r="AO43" s="6" t="s">
        <v>1134</v>
      </c>
      <c r="AP43" s="8">
        <v>46673</v>
      </c>
      <c r="AQ43" s="6" t="s">
        <v>3678</v>
      </c>
      <c r="AR43" s="8">
        <v>79269</v>
      </c>
      <c r="AS43" s="6" t="s">
        <v>1507</v>
      </c>
      <c r="AT43" s="9">
        <v>0.57199999999999995</v>
      </c>
      <c r="AU43" s="6" t="s">
        <v>2392</v>
      </c>
      <c r="AV43" s="8">
        <v>43111</v>
      </c>
      <c r="AW43" s="6" t="s">
        <v>3679</v>
      </c>
      <c r="AX43" s="8">
        <v>103195</v>
      </c>
      <c r="AY43" s="6" t="s">
        <v>1921</v>
      </c>
      <c r="AZ43" s="9">
        <v>0.54700000000000004</v>
      </c>
      <c r="BA43" s="6" t="s">
        <v>2434</v>
      </c>
      <c r="BB43" s="8">
        <v>86817</v>
      </c>
      <c r="BC43" s="6" t="s">
        <v>3680</v>
      </c>
      <c r="BD43" s="8">
        <v>1629669</v>
      </c>
      <c r="BE43" s="6" t="s">
        <v>3681</v>
      </c>
      <c r="BF43" s="9">
        <v>0.53800000000000003</v>
      </c>
      <c r="BG43" s="6" t="s">
        <v>1131</v>
      </c>
      <c r="BH43" s="8">
        <v>39414</v>
      </c>
      <c r="BI43" s="6" t="s">
        <v>3357</v>
      </c>
      <c r="BJ43" s="8">
        <v>725606</v>
      </c>
      <c r="BK43" s="6" t="s">
        <v>3682</v>
      </c>
      <c r="BL43" s="9">
        <v>0.53900000000000003</v>
      </c>
      <c r="BM43" s="6" t="s">
        <v>1147</v>
      </c>
      <c r="BN43" s="8">
        <v>40193</v>
      </c>
      <c r="BO43" s="6" t="s">
        <v>1933</v>
      </c>
      <c r="BP43" s="8">
        <v>77893</v>
      </c>
      <c r="BQ43" s="6" t="s">
        <v>1831</v>
      </c>
      <c r="BR43" s="9">
        <v>0.504</v>
      </c>
      <c r="BS43" s="6" t="s">
        <v>2377</v>
      </c>
      <c r="BT43" s="8">
        <v>51991</v>
      </c>
      <c r="BU43" s="6" t="s">
        <v>1375</v>
      </c>
      <c r="BV43" s="8">
        <v>110731</v>
      </c>
      <c r="BW43" s="6" t="s">
        <v>3683</v>
      </c>
      <c r="BX43" s="9">
        <v>0.50900000000000001</v>
      </c>
      <c r="BY43" s="6" t="s">
        <v>2434</v>
      </c>
      <c r="BZ43" s="8">
        <v>38102</v>
      </c>
      <c r="CA43" s="6" t="s">
        <v>2723</v>
      </c>
      <c r="CB43" s="8">
        <v>989158</v>
      </c>
      <c r="CC43" s="6" t="s">
        <v>2321</v>
      </c>
      <c r="CD43" s="9">
        <v>0.52900000000000003</v>
      </c>
      <c r="CE43" s="6" t="s">
        <v>1155</v>
      </c>
      <c r="CF43" s="8">
        <v>43161</v>
      </c>
      <c r="CG43" s="6" t="s">
        <v>3684</v>
      </c>
      <c r="CH43" s="8">
        <v>504795</v>
      </c>
      <c r="CI43" s="6" t="s">
        <v>3685</v>
      </c>
      <c r="CJ43" s="9">
        <v>0.51800000000000002</v>
      </c>
      <c r="CK43" s="6" t="s">
        <v>1147</v>
      </c>
      <c r="CL43" s="8">
        <v>35753</v>
      </c>
      <c r="CM43" s="6" t="s">
        <v>1867</v>
      </c>
      <c r="CN43" s="8">
        <v>251367</v>
      </c>
      <c r="CO43" s="6" t="s">
        <v>2000</v>
      </c>
      <c r="CP43" s="9">
        <v>0.50600000000000001</v>
      </c>
      <c r="CQ43" s="6" t="s">
        <v>1134</v>
      </c>
      <c r="CR43" s="8">
        <v>37741</v>
      </c>
      <c r="CS43" s="6" t="s">
        <v>3686</v>
      </c>
      <c r="CT43" s="8">
        <v>216166</v>
      </c>
      <c r="CU43" s="6" t="s">
        <v>3687</v>
      </c>
      <c r="CV43" s="9">
        <v>0.51300000000000001</v>
      </c>
      <c r="CW43" s="6" t="s">
        <v>1134</v>
      </c>
      <c r="CX43" s="8">
        <v>37383</v>
      </c>
      <c r="CY43" s="6" t="s">
        <v>3688</v>
      </c>
      <c r="CZ43" s="8">
        <v>337046</v>
      </c>
      <c r="DA43" s="6" t="s">
        <v>3689</v>
      </c>
      <c r="DB43" s="9">
        <v>0.52500000000000002</v>
      </c>
      <c r="DC43" s="6" t="s">
        <v>1134</v>
      </c>
      <c r="DD43" s="8">
        <v>31916</v>
      </c>
      <c r="DE43" s="6" t="s">
        <v>1494</v>
      </c>
      <c r="DF43" s="8">
        <v>346927</v>
      </c>
      <c r="DG43" s="6" t="s">
        <v>3690</v>
      </c>
      <c r="DH43" s="9">
        <v>0.52900000000000003</v>
      </c>
      <c r="DI43" s="6" t="s">
        <v>1134</v>
      </c>
      <c r="DJ43" s="8">
        <v>29521</v>
      </c>
      <c r="DK43" s="6" t="s">
        <v>3257</v>
      </c>
      <c r="DL43" s="8">
        <v>125238</v>
      </c>
      <c r="DM43" s="6" t="s">
        <v>2797</v>
      </c>
      <c r="DN43" s="9">
        <v>0.54100000000000004</v>
      </c>
      <c r="DO43" s="6" t="s">
        <v>2434</v>
      </c>
      <c r="DP43" s="8">
        <v>37598</v>
      </c>
      <c r="DQ43" s="6" t="s">
        <v>2417</v>
      </c>
      <c r="DR43" s="8">
        <v>455772</v>
      </c>
      <c r="DS43" s="6" t="s">
        <v>3691</v>
      </c>
      <c r="DT43" s="9">
        <v>0.56200000000000006</v>
      </c>
      <c r="DU43" s="6" t="s">
        <v>1147</v>
      </c>
      <c r="DV43" s="8">
        <v>56084</v>
      </c>
      <c r="DW43" s="6" t="s">
        <v>3692</v>
      </c>
      <c r="DX43" s="8">
        <v>572969</v>
      </c>
      <c r="DY43" s="6" t="s">
        <v>3693</v>
      </c>
      <c r="DZ43" s="9">
        <v>0.55400000000000005</v>
      </c>
      <c r="EA43" s="6" t="s">
        <v>1147</v>
      </c>
      <c r="EB43" s="8">
        <v>52394</v>
      </c>
      <c r="EC43" s="6" t="s">
        <v>1330</v>
      </c>
      <c r="ED43" s="8">
        <v>783084</v>
      </c>
      <c r="EE43" s="6" t="s">
        <v>3694</v>
      </c>
      <c r="EF43" s="9">
        <v>0.52</v>
      </c>
      <c r="EG43" s="6" t="s">
        <v>1155</v>
      </c>
      <c r="EH43" s="8">
        <v>37271</v>
      </c>
      <c r="EI43" s="6" t="s">
        <v>3695</v>
      </c>
      <c r="EJ43" s="8">
        <v>439067</v>
      </c>
      <c r="EK43" s="6" t="s">
        <v>3696</v>
      </c>
      <c r="EL43" s="9">
        <v>0.51600000000000001</v>
      </c>
      <c r="EM43" s="6" t="s">
        <v>1155</v>
      </c>
      <c r="EN43" s="8">
        <v>45710</v>
      </c>
      <c r="EO43" s="6" t="s">
        <v>1287</v>
      </c>
      <c r="EP43" s="8">
        <v>208053</v>
      </c>
      <c r="EQ43" s="6" t="s">
        <v>3697</v>
      </c>
      <c r="ER43" s="9">
        <v>0.53100000000000003</v>
      </c>
      <c r="ES43" s="6" t="s">
        <v>2389</v>
      </c>
      <c r="ET43" s="8">
        <v>26095</v>
      </c>
      <c r="EU43" s="6" t="s">
        <v>1922</v>
      </c>
      <c r="EV43" s="8">
        <v>496085</v>
      </c>
      <c r="EW43" s="6" t="s">
        <v>2648</v>
      </c>
      <c r="EX43" s="9">
        <v>0.53200000000000003</v>
      </c>
      <c r="EY43" s="6" t="s">
        <v>1155</v>
      </c>
      <c r="EZ43" s="8">
        <v>36140</v>
      </c>
      <c r="FA43" s="6" t="s">
        <v>1639</v>
      </c>
      <c r="FB43" s="8">
        <v>87949</v>
      </c>
      <c r="FC43" s="6" t="s">
        <v>2107</v>
      </c>
      <c r="FD43" s="9">
        <v>0.495</v>
      </c>
      <c r="FE43" s="6" t="s">
        <v>2377</v>
      </c>
      <c r="FF43" s="8">
        <v>38023</v>
      </c>
      <c r="FG43" s="6" t="s">
        <v>2602</v>
      </c>
      <c r="FH43" s="8">
        <v>148029</v>
      </c>
      <c r="FI43" s="6" t="s">
        <v>3698</v>
      </c>
      <c r="FJ43" s="9">
        <v>0.50800000000000001</v>
      </c>
      <c r="FK43" s="6" t="s">
        <v>1134</v>
      </c>
      <c r="FL43" s="8">
        <v>37842</v>
      </c>
      <c r="FM43" s="6" t="s">
        <v>3699</v>
      </c>
      <c r="FN43" s="8">
        <v>203365</v>
      </c>
      <c r="FO43" s="6" t="s">
        <v>3700</v>
      </c>
      <c r="FP43" s="9">
        <v>0.47599999999999998</v>
      </c>
      <c r="FQ43" s="6" t="s">
        <v>1134</v>
      </c>
      <c r="FR43" s="8">
        <v>42689</v>
      </c>
      <c r="FS43" s="6" t="s">
        <v>2088</v>
      </c>
      <c r="FT43" s="8">
        <v>102366</v>
      </c>
      <c r="FU43" s="6" t="s">
        <v>3701</v>
      </c>
      <c r="FV43" s="9">
        <v>0.52800000000000002</v>
      </c>
      <c r="FW43" s="6" t="s">
        <v>2377</v>
      </c>
      <c r="FX43" s="8">
        <v>48205</v>
      </c>
      <c r="FY43" s="6" t="s">
        <v>3702</v>
      </c>
      <c r="FZ43" s="8">
        <v>619386</v>
      </c>
      <c r="GA43" s="6" t="s">
        <v>3703</v>
      </c>
      <c r="GB43" s="9">
        <v>0.55400000000000005</v>
      </c>
      <c r="GC43" s="6" t="s">
        <v>1147</v>
      </c>
      <c r="GD43" s="8">
        <v>49076</v>
      </c>
      <c r="GE43" s="6" t="s">
        <v>2171</v>
      </c>
      <c r="GF43" s="8">
        <v>163050</v>
      </c>
      <c r="GG43" s="6" t="s">
        <v>2155</v>
      </c>
      <c r="GH43" s="9">
        <v>0.51200000000000001</v>
      </c>
      <c r="GI43" s="6" t="s">
        <v>2434</v>
      </c>
      <c r="GJ43" s="8">
        <v>35842</v>
      </c>
      <c r="GK43" s="6" t="s">
        <v>3704</v>
      </c>
      <c r="GL43" s="8">
        <v>1603271</v>
      </c>
      <c r="GM43" s="6" t="s">
        <v>3705</v>
      </c>
      <c r="GN43" s="9">
        <v>0.54700000000000004</v>
      </c>
      <c r="GO43" s="6" t="s">
        <v>1131</v>
      </c>
      <c r="GP43" s="8">
        <v>46698</v>
      </c>
      <c r="GQ43" s="6" t="s">
        <v>2513</v>
      </c>
      <c r="GR43" s="8">
        <v>819372</v>
      </c>
      <c r="GS43" s="6" t="s">
        <v>3706</v>
      </c>
      <c r="GT43" s="9">
        <v>0.55100000000000005</v>
      </c>
      <c r="GU43" s="6" t="s">
        <v>1155</v>
      </c>
      <c r="GV43" s="8">
        <v>38565</v>
      </c>
      <c r="GW43" s="6" t="s">
        <v>2281</v>
      </c>
      <c r="GX43" s="8">
        <v>63168</v>
      </c>
      <c r="GY43" s="6" t="s">
        <v>1148</v>
      </c>
      <c r="GZ43" s="9">
        <v>0.46200000000000002</v>
      </c>
      <c r="HA43" s="6" t="s">
        <v>2377</v>
      </c>
      <c r="HB43" s="8">
        <v>38505</v>
      </c>
      <c r="HC43" s="6" t="s">
        <v>1490</v>
      </c>
      <c r="HD43" s="8">
        <v>977237</v>
      </c>
      <c r="HE43" s="6" t="s">
        <v>2137</v>
      </c>
      <c r="HF43" s="9">
        <v>0.52600000000000002</v>
      </c>
      <c r="HG43" s="6" t="s">
        <v>1131</v>
      </c>
      <c r="HH43" s="8">
        <v>36744</v>
      </c>
      <c r="HI43" s="6" t="s">
        <v>3707</v>
      </c>
      <c r="HJ43" s="8">
        <v>283477</v>
      </c>
      <c r="HK43" s="6" t="s">
        <v>3708</v>
      </c>
      <c r="HL43" s="9">
        <v>0.51900000000000002</v>
      </c>
      <c r="HM43" s="6" t="s">
        <v>1147</v>
      </c>
      <c r="HN43" s="8">
        <v>33561</v>
      </c>
      <c r="HO43" s="6" t="s">
        <v>1928</v>
      </c>
      <c r="HP43" s="8">
        <v>343765</v>
      </c>
      <c r="HQ43" s="6" t="s">
        <v>1732</v>
      </c>
      <c r="HR43" s="9">
        <v>0.53100000000000003</v>
      </c>
      <c r="HS43" s="6" t="s">
        <v>1147</v>
      </c>
      <c r="HT43" s="8">
        <v>44768</v>
      </c>
      <c r="HU43" s="6" t="s">
        <v>2510</v>
      </c>
      <c r="HV43" s="8">
        <v>1043448</v>
      </c>
      <c r="HW43" s="6" t="s">
        <v>1136</v>
      </c>
      <c r="HX43" s="9">
        <v>0.53500000000000003</v>
      </c>
      <c r="HY43" s="6" t="s">
        <v>1131</v>
      </c>
      <c r="HZ43" s="8">
        <v>38513</v>
      </c>
      <c r="IA43" s="6" t="s">
        <v>3709</v>
      </c>
      <c r="IB43" s="8">
        <v>91835</v>
      </c>
      <c r="IC43" s="6" t="s">
        <v>2443</v>
      </c>
      <c r="ID43" s="9">
        <v>0.54800000000000004</v>
      </c>
      <c r="IE43" s="6" t="s">
        <v>2763</v>
      </c>
      <c r="IF43" s="8">
        <v>41633</v>
      </c>
      <c r="IG43" s="6" t="s">
        <v>3531</v>
      </c>
      <c r="IH43" s="8">
        <v>392528</v>
      </c>
      <c r="II43" s="6" t="s">
        <v>3710</v>
      </c>
      <c r="IJ43" s="9">
        <v>0.54100000000000004</v>
      </c>
      <c r="IK43" s="6" t="s">
        <v>1147</v>
      </c>
      <c r="IL43" s="8">
        <v>35675</v>
      </c>
      <c r="IM43" s="6" t="s">
        <v>1113</v>
      </c>
      <c r="IN43" s="8">
        <v>68859</v>
      </c>
      <c r="IO43" s="6" t="s">
        <v>1115</v>
      </c>
      <c r="IP43" s="9">
        <v>0.498</v>
      </c>
      <c r="IQ43" s="6" t="s">
        <v>2611</v>
      </c>
      <c r="IR43" s="8">
        <v>38414</v>
      </c>
      <c r="IS43" s="6" t="s">
        <v>3711</v>
      </c>
      <c r="IT43" s="8">
        <v>524530</v>
      </c>
      <c r="IU43" s="6" t="s">
        <v>3712</v>
      </c>
      <c r="IV43" s="9">
        <v>0.53300000000000003</v>
      </c>
      <c r="IW43" s="6" t="s">
        <v>1147</v>
      </c>
      <c r="IX43" s="8">
        <v>36493</v>
      </c>
      <c r="IY43" s="6" t="s">
        <v>3713</v>
      </c>
      <c r="IZ43" s="8">
        <v>1756464</v>
      </c>
      <c r="JA43" s="6" t="s">
        <v>3714</v>
      </c>
      <c r="JB43" s="9">
        <v>0.51100000000000001</v>
      </c>
      <c r="JC43" s="6" t="s">
        <v>1155</v>
      </c>
      <c r="JD43" s="8">
        <v>41445</v>
      </c>
      <c r="JE43" s="6" t="s">
        <v>3715</v>
      </c>
      <c r="JF43" s="8">
        <v>149143</v>
      </c>
      <c r="JG43" s="6" t="s">
        <v>3716</v>
      </c>
      <c r="JH43" s="9">
        <v>0.50800000000000001</v>
      </c>
      <c r="JI43" s="6" t="s">
        <v>2389</v>
      </c>
      <c r="JJ43" s="8">
        <v>46049</v>
      </c>
      <c r="JK43" s="6" t="s">
        <v>2655</v>
      </c>
      <c r="JL43" s="8">
        <v>59159</v>
      </c>
      <c r="JM43" s="6" t="s">
        <v>2128</v>
      </c>
      <c r="JN43" s="9">
        <v>0.53800000000000003</v>
      </c>
      <c r="JO43" s="6" t="s">
        <v>2611</v>
      </c>
      <c r="JP43" s="8">
        <v>42496</v>
      </c>
      <c r="JQ43" s="6" t="s">
        <v>3717</v>
      </c>
      <c r="JR43" s="8">
        <v>632652</v>
      </c>
      <c r="JS43" s="6" t="s">
        <v>3718</v>
      </c>
      <c r="JT43" s="9">
        <v>0.54500000000000004</v>
      </c>
      <c r="JU43" s="6" t="s">
        <v>1147</v>
      </c>
      <c r="JV43" s="8">
        <v>48369</v>
      </c>
      <c r="JW43" s="6" t="s">
        <v>3308</v>
      </c>
      <c r="JX43" s="8">
        <v>550474</v>
      </c>
      <c r="JY43" s="6" t="s">
        <v>3719</v>
      </c>
      <c r="JZ43" s="9">
        <v>0.504</v>
      </c>
      <c r="KA43" s="6" t="s">
        <v>1147</v>
      </c>
      <c r="KB43" s="8">
        <v>51943</v>
      </c>
      <c r="KC43" s="6" t="s">
        <v>3654</v>
      </c>
      <c r="KD43" s="8">
        <v>141242</v>
      </c>
      <c r="KE43" s="6" t="s">
        <v>3720</v>
      </c>
      <c r="KF43" s="9">
        <v>0.52500000000000002</v>
      </c>
      <c r="KG43" s="6" t="s">
        <v>2434</v>
      </c>
      <c r="KH43" s="8">
        <v>29233</v>
      </c>
      <c r="KI43" s="6" t="s">
        <v>1099</v>
      </c>
      <c r="KJ43" s="8">
        <v>486256</v>
      </c>
      <c r="KK43" s="6" t="s">
        <v>3615</v>
      </c>
      <c r="KL43" s="9">
        <v>0.51</v>
      </c>
      <c r="KM43" s="6" t="s">
        <v>1155</v>
      </c>
      <c r="KN43" s="8">
        <v>40890</v>
      </c>
      <c r="KO43" s="6" t="s">
        <v>3721</v>
      </c>
      <c r="KP43" s="8">
        <v>43247</v>
      </c>
      <c r="KQ43" s="6" t="s">
        <v>2425</v>
      </c>
      <c r="KR43" s="9">
        <v>0.48499999999999999</v>
      </c>
      <c r="KS43" s="6" t="s">
        <v>2967</v>
      </c>
      <c r="KT43" s="8">
        <v>36934</v>
      </c>
      <c r="KU43" s="6" t="s">
        <v>3211</v>
      </c>
      <c r="KV43" s="8">
        <v>250892</v>
      </c>
      <c r="KW43" s="6" t="s">
        <v>3722</v>
      </c>
      <c r="KX43" s="9">
        <v>0.56699999999999995</v>
      </c>
      <c r="KY43" s="6" t="s">
        <v>1134</v>
      </c>
      <c r="KZ43" s="8">
        <v>14236</v>
      </c>
      <c r="LA43" s="6" t="s">
        <v>3723</v>
      </c>
    </row>
    <row r="44" spans="1:313" ht="12.5" x14ac:dyDescent="0.25">
      <c r="A44" s="6" t="s">
        <v>3724</v>
      </c>
      <c r="B44" s="8">
        <v>332777</v>
      </c>
      <c r="C44" s="6" t="s">
        <v>3725</v>
      </c>
      <c r="D44" s="9">
        <v>0.47899999999999998</v>
      </c>
      <c r="E44" s="6" t="s">
        <v>1134</v>
      </c>
      <c r="F44" s="8">
        <v>27744</v>
      </c>
      <c r="G44" s="6" t="s">
        <v>1055</v>
      </c>
      <c r="H44" s="8">
        <v>34978</v>
      </c>
      <c r="I44" s="6" t="s">
        <v>3148</v>
      </c>
      <c r="J44" s="9">
        <v>0.36299999999999999</v>
      </c>
      <c r="K44" s="6" t="s">
        <v>2392</v>
      </c>
      <c r="L44" s="8">
        <v>45884</v>
      </c>
      <c r="M44" s="6" t="s">
        <v>3726</v>
      </c>
      <c r="N44" s="8">
        <v>410297</v>
      </c>
      <c r="O44" s="6" t="s">
        <v>3727</v>
      </c>
      <c r="P44" s="9">
        <v>0.41399999999999998</v>
      </c>
      <c r="Q44" s="6" t="s">
        <v>1147</v>
      </c>
      <c r="R44" s="8">
        <v>38348</v>
      </c>
      <c r="S44" s="6" t="s">
        <v>3728</v>
      </c>
      <c r="T44" s="8">
        <v>191403</v>
      </c>
      <c r="U44" s="6" t="s">
        <v>3729</v>
      </c>
      <c r="V44" s="9">
        <v>0.45900000000000002</v>
      </c>
      <c r="W44" s="6" t="s">
        <v>2389</v>
      </c>
      <c r="X44" s="8">
        <v>27347</v>
      </c>
      <c r="Y44" s="6" t="s">
        <v>1252</v>
      </c>
      <c r="Z44" s="8">
        <v>1766167</v>
      </c>
      <c r="AA44" s="6" t="s">
        <v>3730</v>
      </c>
      <c r="AB44" s="9">
        <v>0.41199999999999998</v>
      </c>
      <c r="AC44" s="6" t="s">
        <v>1131</v>
      </c>
      <c r="AD44" s="8">
        <v>43942</v>
      </c>
      <c r="AE44" s="6" t="s">
        <v>2741</v>
      </c>
      <c r="AF44" s="8">
        <v>339567</v>
      </c>
      <c r="AG44" s="6" t="s">
        <v>3731</v>
      </c>
      <c r="AH44" s="9">
        <v>0.38600000000000001</v>
      </c>
      <c r="AI44" s="6" t="s">
        <v>1147</v>
      </c>
      <c r="AJ44" s="8">
        <v>43984</v>
      </c>
      <c r="AK44" s="6" t="s">
        <v>3344</v>
      </c>
      <c r="AL44" s="8">
        <v>231399</v>
      </c>
      <c r="AM44" s="6" t="s">
        <v>3732</v>
      </c>
      <c r="AN44" s="9">
        <v>0.46</v>
      </c>
      <c r="AO44" s="6" t="s">
        <v>1134</v>
      </c>
      <c r="AP44" s="8">
        <v>40342</v>
      </c>
      <c r="AQ44" s="6" t="s">
        <v>2727</v>
      </c>
      <c r="AR44" s="8">
        <v>67792</v>
      </c>
      <c r="AS44" s="6" t="s">
        <v>3733</v>
      </c>
      <c r="AT44" s="9">
        <v>0.48899999999999999</v>
      </c>
      <c r="AU44" s="6" t="s">
        <v>2611</v>
      </c>
      <c r="AV44" s="8">
        <v>39832</v>
      </c>
      <c r="AW44" s="6" t="s">
        <v>2782</v>
      </c>
      <c r="AX44" s="8">
        <v>84237</v>
      </c>
      <c r="AY44" s="6" t="s">
        <v>2387</v>
      </c>
      <c r="AZ44" s="9">
        <v>0.44700000000000001</v>
      </c>
      <c r="BA44" s="6" t="s">
        <v>2377</v>
      </c>
      <c r="BB44" s="8">
        <v>74954</v>
      </c>
      <c r="BC44" s="6" t="s">
        <v>1736</v>
      </c>
      <c r="BD44" s="8">
        <v>1353797</v>
      </c>
      <c r="BE44" s="6" t="s">
        <v>3734</v>
      </c>
      <c r="BF44" s="9">
        <v>0.44700000000000001</v>
      </c>
      <c r="BG44" s="6" t="s">
        <v>1131</v>
      </c>
      <c r="BH44" s="8">
        <v>34216</v>
      </c>
      <c r="BI44" s="6" t="s">
        <v>1347</v>
      </c>
      <c r="BJ44" s="8">
        <v>619563</v>
      </c>
      <c r="BK44" s="6" t="s">
        <v>3735</v>
      </c>
      <c r="BL44" s="9">
        <v>0.46</v>
      </c>
      <c r="BM44" s="6" t="s">
        <v>1147</v>
      </c>
      <c r="BN44" s="8">
        <v>35958</v>
      </c>
      <c r="BO44" s="6" t="s">
        <v>2276</v>
      </c>
      <c r="BP44" s="8">
        <v>61461</v>
      </c>
      <c r="BQ44" s="6" t="s">
        <v>2019</v>
      </c>
      <c r="BR44" s="9">
        <v>0.39700000000000002</v>
      </c>
      <c r="BS44" s="6" t="s">
        <v>2377</v>
      </c>
      <c r="BT44" s="8">
        <v>43604</v>
      </c>
      <c r="BU44" s="6" t="s">
        <v>1901</v>
      </c>
      <c r="BV44" s="8">
        <v>89404</v>
      </c>
      <c r="BW44" s="6" t="s">
        <v>3277</v>
      </c>
      <c r="BX44" s="9">
        <v>0.41099999999999998</v>
      </c>
      <c r="BY44" s="6" t="s">
        <v>2434</v>
      </c>
      <c r="BZ44" s="8">
        <v>32824</v>
      </c>
      <c r="CA44" s="6" t="s">
        <v>2194</v>
      </c>
      <c r="CB44" s="8">
        <v>840268</v>
      </c>
      <c r="CC44" s="6" t="s">
        <v>3736</v>
      </c>
      <c r="CD44" s="9">
        <v>0.44900000000000001</v>
      </c>
      <c r="CE44" s="6" t="s">
        <v>1155</v>
      </c>
      <c r="CF44" s="8">
        <v>38042</v>
      </c>
      <c r="CG44" s="6" t="s">
        <v>3737</v>
      </c>
      <c r="CH44" s="8">
        <v>426005</v>
      </c>
      <c r="CI44" s="6" t="s">
        <v>3738</v>
      </c>
      <c r="CJ44" s="9">
        <v>0.437</v>
      </c>
      <c r="CK44" s="6" t="s">
        <v>1147</v>
      </c>
      <c r="CL44" s="8">
        <v>32300</v>
      </c>
      <c r="CM44" s="6" t="s">
        <v>1059</v>
      </c>
      <c r="CN44" s="8">
        <v>207650</v>
      </c>
      <c r="CO44" s="6" t="s">
        <v>3739</v>
      </c>
      <c r="CP44" s="9">
        <v>0.41799999999999998</v>
      </c>
      <c r="CQ44" s="6" t="s">
        <v>1134</v>
      </c>
      <c r="CR44" s="8">
        <v>34156</v>
      </c>
      <c r="CS44" s="6" t="s">
        <v>1099</v>
      </c>
      <c r="CT44" s="8">
        <v>182422</v>
      </c>
      <c r="CU44" s="6" t="s">
        <v>3740</v>
      </c>
      <c r="CV44" s="9">
        <v>0.433</v>
      </c>
      <c r="CW44" s="6" t="s">
        <v>2389</v>
      </c>
      <c r="CX44" s="8">
        <v>33450</v>
      </c>
      <c r="CY44" s="6" t="s">
        <v>1767</v>
      </c>
      <c r="CZ44" s="8">
        <v>286412</v>
      </c>
      <c r="DA44" s="6" t="s">
        <v>3741</v>
      </c>
      <c r="DB44" s="9">
        <v>0.44600000000000001</v>
      </c>
      <c r="DC44" s="6" t="s">
        <v>1134</v>
      </c>
      <c r="DD44" s="8">
        <v>28420</v>
      </c>
      <c r="DE44" s="6" t="s">
        <v>2322</v>
      </c>
      <c r="DF44" s="8">
        <v>301576</v>
      </c>
      <c r="DG44" s="6" t="s">
        <v>3742</v>
      </c>
      <c r="DH44" s="9">
        <v>0.46</v>
      </c>
      <c r="DI44" s="6" t="s">
        <v>1134</v>
      </c>
      <c r="DJ44" s="8">
        <v>26718</v>
      </c>
      <c r="DK44" s="6" t="s">
        <v>3743</v>
      </c>
      <c r="DL44" s="8">
        <v>101890</v>
      </c>
      <c r="DM44" s="6" t="s">
        <v>3744</v>
      </c>
      <c r="DN44" s="9">
        <v>0.44</v>
      </c>
      <c r="DO44" s="6" t="s">
        <v>2377</v>
      </c>
      <c r="DP44" s="8">
        <v>31956</v>
      </c>
      <c r="DQ44" s="6" t="s">
        <v>2293</v>
      </c>
      <c r="DR44" s="8">
        <v>386112</v>
      </c>
      <c r="DS44" s="6" t="s">
        <v>2678</v>
      </c>
      <c r="DT44" s="9">
        <v>0.47599999999999998</v>
      </c>
      <c r="DU44" s="6" t="s">
        <v>1147</v>
      </c>
      <c r="DV44" s="8">
        <v>50163</v>
      </c>
      <c r="DW44" s="6" t="s">
        <v>3745</v>
      </c>
      <c r="DX44" s="8">
        <v>455067</v>
      </c>
      <c r="DY44" s="6" t="s">
        <v>3332</v>
      </c>
      <c r="DZ44" s="9">
        <v>0.44</v>
      </c>
      <c r="EA44" s="6" t="s">
        <v>1147</v>
      </c>
      <c r="EB44" s="8">
        <v>41131</v>
      </c>
      <c r="EC44" s="6" t="s">
        <v>1355</v>
      </c>
      <c r="ED44" s="8">
        <v>657163</v>
      </c>
      <c r="EE44" s="6" t="s">
        <v>2586</v>
      </c>
      <c r="EF44" s="9">
        <v>0.437</v>
      </c>
      <c r="EG44" s="6" t="s">
        <v>1155</v>
      </c>
      <c r="EH44" s="8">
        <v>33568</v>
      </c>
      <c r="EI44" s="6" t="s">
        <v>3709</v>
      </c>
      <c r="EJ44" s="8">
        <v>355985</v>
      </c>
      <c r="EK44" s="6" t="s">
        <v>3746</v>
      </c>
      <c r="EL44" s="9">
        <v>0.41799999999999998</v>
      </c>
      <c r="EM44" s="6" t="s">
        <v>1147</v>
      </c>
      <c r="EN44" s="8">
        <v>39808</v>
      </c>
      <c r="EO44" s="6" t="s">
        <v>2801</v>
      </c>
      <c r="EP44" s="8">
        <v>184635</v>
      </c>
      <c r="EQ44" s="6" t="s">
        <v>3747</v>
      </c>
      <c r="ER44" s="9">
        <v>0.47199999999999998</v>
      </c>
      <c r="ES44" s="6" t="s">
        <v>2389</v>
      </c>
      <c r="ET44" s="8">
        <v>24081</v>
      </c>
      <c r="EU44" s="6" t="s">
        <v>2604</v>
      </c>
      <c r="EV44" s="8">
        <v>418227</v>
      </c>
      <c r="EW44" s="6" t="s">
        <v>3617</v>
      </c>
      <c r="EX44" s="9">
        <v>0.44800000000000001</v>
      </c>
      <c r="EY44" s="6" t="s">
        <v>1155</v>
      </c>
      <c r="EZ44" s="8">
        <v>32622</v>
      </c>
      <c r="FA44" s="6" t="s">
        <v>3748</v>
      </c>
      <c r="FB44" s="8">
        <v>71117</v>
      </c>
      <c r="FC44" s="6" t="s">
        <v>3749</v>
      </c>
      <c r="FD44" s="9">
        <v>0.4</v>
      </c>
      <c r="FE44" s="6" t="s">
        <v>2377</v>
      </c>
      <c r="FF44" s="8">
        <v>33751</v>
      </c>
      <c r="FG44" s="6" t="s">
        <v>3618</v>
      </c>
      <c r="FH44" s="8">
        <v>124016</v>
      </c>
      <c r="FI44" s="6" t="s">
        <v>3057</v>
      </c>
      <c r="FJ44" s="9">
        <v>0.42599999999999999</v>
      </c>
      <c r="FK44" s="6" t="s">
        <v>2389</v>
      </c>
      <c r="FL44" s="8">
        <v>34359</v>
      </c>
      <c r="FM44" s="6" t="s">
        <v>1063</v>
      </c>
      <c r="FN44" s="8">
        <v>160850</v>
      </c>
      <c r="FO44" s="6" t="s">
        <v>3750</v>
      </c>
      <c r="FP44" s="9">
        <v>0.377</v>
      </c>
      <c r="FQ44" s="6" t="s">
        <v>2389</v>
      </c>
      <c r="FR44" s="8">
        <v>35650</v>
      </c>
      <c r="FS44" s="6" t="s">
        <v>2746</v>
      </c>
      <c r="FT44" s="8">
        <v>81356</v>
      </c>
      <c r="FU44" s="6" t="s">
        <v>3751</v>
      </c>
      <c r="FV44" s="9">
        <v>0.42</v>
      </c>
      <c r="FW44" s="6" t="s">
        <v>2377</v>
      </c>
      <c r="FX44" s="8">
        <v>39224</v>
      </c>
      <c r="FY44" s="6" t="s">
        <v>1125</v>
      </c>
      <c r="FZ44" s="8">
        <v>527120</v>
      </c>
      <c r="GA44" s="6" t="s">
        <v>2714</v>
      </c>
      <c r="GB44" s="9">
        <v>0.47099999999999997</v>
      </c>
      <c r="GC44" s="6" t="s">
        <v>1155</v>
      </c>
      <c r="GD44" s="8">
        <v>42087</v>
      </c>
      <c r="GE44" s="6" t="s">
        <v>3752</v>
      </c>
      <c r="GF44" s="8">
        <v>138205</v>
      </c>
      <c r="GG44" s="6" t="s">
        <v>3753</v>
      </c>
      <c r="GH44" s="9">
        <v>0.434</v>
      </c>
      <c r="GI44" s="6" t="s">
        <v>2434</v>
      </c>
      <c r="GJ44" s="8">
        <v>31200</v>
      </c>
      <c r="GK44" s="6" t="s">
        <v>1991</v>
      </c>
      <c r="GL44" s="8">
        <v>1330471</v>
      </c>
      <c r="GM44" s="6" t="s">
        <v>3754</v>
      </c>
      <c r="GN44" s="9">
        <v>0.45400000000000001</v>
      </c>
      <c r="GO44" s="6" t="s">
        <v>1131</v>
      </c>
      <c r="GP44" s="8">
        <v>39065</v>
      </c>
      <c r="GQ44" s="6" t="s">
        <v>2225</v>
      </c>
      <c r="GR44" s="8">
        <v>693164</v>
      </c>
      <c r="GS44" s="6" t="s">
        <v>1920</v>
      </c>
      <c r="GT44" s="9">
        <v>0.46600000000000003</v>
      </c>
      <c r="GU44" s="6" t="s">
        <v>1155</v>
      </c>
      <c r="GV44" s="8">
        <v>34316</v>
      </c>
      <c r="GW44" s="6" t="s">
        <v>2694</v>
      </c>
      <c r="GX44" s="8">
        <v>51923</v>
      </c>
      <c r="GY44" s="6" t="s">
        <v>3755</v>
      </c>
      <c r="GZ44" s="9">
        <v>0.38</v>
      </c>
      <c r="HA44" s="6" t="s">
        <v>2611</v>
      </c>
      <c r="HB44" s="8">
        <v>34598</v>
      </c>
      <c r="HC44" s="6" t="s">
        <v>3067</v>
      </c>
      <c r="HD44" s="8">
        <v>827477</v>
      </c>
      <c r="HE44" s="6" t="s">
        <v>3756</v>
      </c>
      <c r="HF44" s="9">
        <v>0.44500000000000001</v>
      </c>
      <c r="HG44" s="6" t="s">
        <v>1155</v>
      </c>
      <c r="HH44" s="8">
        <v>32844</v>
      </c>
      <c r="HI44" s="6" t="s">
        <v>1575</v>
      </c>
      <c r="HJ44" s="8">
        <v>242296</v>
      </c>
      <c r="HK44" s="6" t="s">
        <v>3095</v>
      </c>
      <c r="HL44" s="9">
        <v>0.443</v>
      </c>
      <c r="HM44" s="6" t="s">
        <v>1147</v>
      </c>
      <c r="HN44" s="8">
        <v>30027</v>
      </c>
      <c r="HO44" s="6" t="s">
        <v>3757</v>
      </c>
      <c r="HP44" s="8">
        <v>261885</v>
      </c>
      <c r="HQ44" s="6" t="s">
        <v>3069</v>
      </c>
      <c r="HR44" s="9">
        <v>0.40500000000000003</v>
      </c>
      <c r="HS44" s="6" t="s">
        <v>1147</v>
      </c>
      <c r="HT44" s="8">
        <v>37005</v>
      </c>
      <c r="HU44" s="6" t="s">
        <v>1216</v>
      </c>
      <c r="HV44" s="8">
        <v>878410</v>
      </c>
      <c r="HW44" s="6" t="s">
        <v>3758</v>
      </c>
      <c r="HX44" s="9">
        <v>0.45100000000000001</v>
      </c>
      <c r="HY44" s="6" t="s">
        <v>1155</v>
      </c>
      <c r="HZ44" s="8">
        <v>33679</v>
      </c>
      <c r="IA44" s="6" t="s">
        <v>3759</v>
      </c>
      <c r="IB44" s="8">
        <v>74522</v>
      </c>
      <c r="IC44" s="6" t="s">
        <v>3702</v>
      </c>
      <c r="ID44" s="9">
        <v>0.44500000000000001</v>
      </c>
      <c r="IE44" s="6" t="s">
        <v>2611</v>
      </c>
      <c r="IF44" s="8">
        <v>35295</v>
      </c>
      <c r="IG44" s="6" t="s">
        <v>2029</v>
      </c>
      <c r="IH44" s="8">
        <v>337526</v>
      </c>
      <c r="II44" s="6" t="s">
        <v>3760</v>
      </c>
      <c r="IJ44" s="9">
        <v>0.46500000000000002</v>
      </c>
      <c r="IK44" s="6" t="s">
        <v>1134</v>
      </c>
      <c r="IL44" s="8">
        <v>32018</v>
      </c>
      <c r="IM44" s="6" t="s">
        <v>3668</v>
      </c>
      <c r="IN44" s="8">
        <v>58060</v>
      </c>
      <c r="IO44" s="6" t="s">
        <v>3761</v>
      </c>
      <c r="IP44" s="9">
        <v>0.42</v>
      </c>
      <c r="IQ44" s="6" t="s">
        <v>2611</v>
      </c>
      <c r="IR44" s="8">
        <v>35202</v>
      </c>
      <c r="IS44" s="6" t="s">
        <v>1832</v>
      </c>
      <c r="IT44" s="8">
        <v>444475</v>
      </c>
      <c r="IU44" s="6" t="s">
        <v>3762</v>
      </c>
      <c r="IV44" s="9">
        <v>0.45200000000000001</v>
      </c>
      <c r="IW44" s="6" t="s">
        <v>1147</v>
      </c>
      <c r="IX44" s="8">
        <v>32376</v>
      </c>
      <c r="IY44" s="6" t="s">
        <v>2741</v>
      </c>
      <c r="IZ44" s="8">
        <v>1470474</v>
      </c>
      <c r="JA44" s="6" t="s">
        <v>3763</v>
      </c>
      <c r="JB44" s="9">
        <v>0.42799999999999999</v>
      </c>
      <c r="JC44" s="6" t="s">
        <v>1155</v>
      </c>
      <c r="JD44" s="8">
        <v>36602</v>
      </c>
      <c r="JE44" s="6" t="s">
        <v>3764</v>
      </c>
      <c r="JF44" s="8">
        <v>115357</v>
      </c>
      <c r="JG44" s="6" t="s">
        <v>3765</v>
      </c>
      <c r="JH44" s="9">
        <v>0.39300000000000002</v>
      </c>
      <c r="JI44" s="6" t="s">
        <v>2389</v>
      </c>
      <c r="JJ44" s="8">
        <v>38991</v>
      </c>
      <c r="JK44" s="6" t="s">
        <v>3339</v>
      </c>
      <c r="JL44" s="8">
        <v>45874</v>
      </c>
      <c r="JM44" s="6" t="s">
        <v>1779</v>
      </c>
      <c r="JN44" s="9">
        <v>0.41699999999999998</v>
      </c>
      <c r="JO44" s="6" t="s">
        <v>2392</v>
      </c>
      <c r="JP44" s="8">
        <v>34624</v>
      </c>
      <c r="JQ44" s="6" t="s">
        <v>3766</v>
      </c>
      <c r="JR44" s="8">
        <v>531483</v>
      </c>
      <c r="JS44" s="6" t="s">
        <v>2586</v>
      </c>
      <c r="JT44" s="9">
        <v>0.45800000000000002</v>
      </c>
      <c r="JU44" s="6" t="s">
        <v>1147</v>
      </c>
      <c r="JV44" s="8">
        <v>42721</v>
      </c>
      <c r="JW44" s="6" t="s">
        <v>3767</v>
      </c>
      <c r="JX44" s="8">
        <v>431247</v>
      </c>
      <c r="JY44" s="6" t="s">
        <v>3291</v>
      </c>
      <c r="JZ44" s="9">
        <v>0.39500000000000002</v>
      </c>
      <c r="KA44" s="6" t="s">
        <v>1147</v>
      </c>
      <c r="KB44" s="8">
        <v>43226</v>
      </c>
      <c r="KC44" s="6" t="s">
        <v>2704</v>
      </c>
      <c r="KD44" s="8">
        <v>120360</v>
      </c>
      <c r="KE44" s="6" t="s">
        <v>3768</v>
      </c>
      <c r="KF44" s="9">
        <v>0.44700000000000001</v>
      </c>
      <c r="KG44" s="6" t="s">
        <v>2434</v>
      </c>
      <c r="KH44" s="8">
        <v>26643</v>
      </c>
      <c r="KI44" s="6" t="s">
        <v>3012</v>
      </c>
      <c r="KJ44" s="8">
        <v>399032</v>
      </c>
      <c r="KK44" s="6" t="s">
        <v>3769</v>
      </c>
      <c r="KL44" s="9">
        <v>0.41799999999999998</v>
      </c>
      <c r="KM44" s="6" t="s">
        <v>1155</v>
      </c>
      <c r="KN44" s="8">
        <v>35580</v>
      </c>
      <c r="KO44" s="6" t="s">
        <v>1650</v>
      </c>
      <c r="KP44" s="8">
        <v>36730</v>
      </c>
      <c r="KQ44" s="6" t="s">
        <v>1614</v>
      </c>
      <c r="KR44" s="9">
        <v>0.41199999999999998</v>
      </c>
      <c r="KS44" s="6" t="s">
        <v>2392</v>
      </c>
      <c r="KT44" s="8">
        <v>33279</v>
      </c>
      <c r="KU44" s="6" t="s">
        <v>3770</v>
      </c>
      <c r="KV44" s="8">
        <v>220314</v>
      </c>
      <c r="KW44" s="6" t="s">
        <v>3771</v>
      </c>
      <c r="KX44" s="9">
        <v>0.498</v>
      </c>
      <c r="KY44" s="6" t="s">
        <v>1134</v>
      </c>
      <c r="KZ44" s="8">
        <v>13024</v>
      </c>
      <c r="LA44" s="6" t="s">
        <v>3772</v>
      </c>
    </row>
    <row r="45" spans="1:313" ht="12.5" x14ac:dyDescent="0.25">
      <c r="A45" s="6" t="s">
        <v>3773</v>
      </c>
      <c r="B45" s="8">
        <v>40049</v>
      </c>
      <c r="C45" s="6" t="s">
        <v>3774</v>
      </c>
      <c r="D45" s="9">
        <v>5.8000000000000003E-2</v>
      </c>
      <c r="E45" s="6" t="s">
        <v>1131</v>
      </c>
      <c r="F45" s="8">
        <v>55578</v>
      </c>
      <c r="G45" s="6" t="s">
        <v>3108</v>
      </c>
      <c r="H45" s="8">
        <v>8267</v>
      </c>
      <c r="I45" s="6" t="s">
        <v>2260</v>
      </c>
      <c r="J45" s="9">
        <v>8.5999999999999993E-2</v>
      </c>
      <c r="K45" s="6" t="s">
        <v>2434</v>
      </c>
      <c r="L45" s="8">
        <v>100203</v>
      </c>
      <c r="M45" s="6" t="s">
        <v>3775</v>
      </c>
      <c r="N45" s="8">
        <v>101765</v>
      </c>
      <c r="O45" s="6" t="s">
        <v>3776</v>
      </c>
      <c r="P45" s="9">
        <v>0.10299999999999999</v>
      </c>
      <c r="Q45" s="6" t="s">
        <v>1155</v>
      </c>
      <c r="R45" s="8">
        <v>82338</v>
      </c>
      <c r="S45" s="6" t="s">
        <v>3777</v>
      </c>
      <c r="T45" s="8">
        <v>29555</v>
      </c>
      <c r="U45" s="6" t="s">
        <v>3778</v>
      </c>
      <c r="V45" s="9">
        <v>7.0999999999999994E-2</v>
      </c>
      <c r="W45" s="6" t="s">
        <v>1147</v>
      </c>
      <c r="X45" s="8">
        <v>55341</v>
      </c>
      <c r="Y45" s="6" t="s">
        <v>3779</v>
      </c>
      <c r="Z45" s="8">
        <v>483122</v>
      </c>
      <c r="AA45" s="6" t="s">
        <v>2340</v>
      </c>
      <c r="AB45" s="9">
        <v>0.113</v>
      </c>
      <c r="AC45" s="6" t="s">
        <v>1140</v>
      </c>
      <c r="AD45" s="8">
        <v>103983</v>
      </c>
      <c r="AE45" s="6" t="s">
        <v>2999</v>
      </c>
      <c r="AF45" s="8">
        <v>102041</v>
      </c>
      <c r="AG45" s="6" t="s">
        <v>3780</v>
      </c>
      <c r="AH45" s="9">
        <v>0.11600000000000001</v>
      </c>
      <c r="AI45" s="6" t="s">
        <v>1155</v>
      </c>
      <c r="AJ45" s="8">
        <v>96035</v>
      </c>
      <c r="AK45" s="6" t="s">
        <v>1461</v>
      </c>
      <c r="AL45" s="8">
        <v>43438</v>
      </c>
      <c r="AM45" s="6" t="s">
        <v>1742</v>
      </c>
      <c r="AN45" s="9">
        <v>8.5999999999999993E-2</v>
      </c>
      <c r="AO45" s="6" t="s">
        <v>1155</v>
      </c>
      <c r="AP45" s="8">
        <v>100591</v>
      </c>
      <c r="AQ45" s="6" t="s">
        <v>1405</v>
      </c>
      <c r="AR45" s="8">
        <v>11477</v>
      </c>
      <c r="AS45" s="6" t="s">
        <v>2675</v>
      </c>
      <c r="AT45" s="9">
        <v>8.3000000000000004E-2</v>
      </c>
      <c r="AU45" s="6" t="s">
        <v>1134</v>
      </c>
      <c r="AV45" s="8">
        <v>84518</v>
      </c>
      <c r="AW45" s="6" t="s">
        <v>3781</v>
      </c>
      <c r="AX45" s="8">
        <v>18958</v>
      </c>
      <c r="AY45" s="6" t="s">
        <v>3782</v>
      </c>
      <c r="AZ45" s="9">
        <v>0.10100000000000001</v>
      </c>
      <c r="BA45" s="6" t="s">
        <v>1134</v>
      </c>
      <c r="BB45" s="8">
        <v>150853</v>
      </c>
      <c r="BC45" s="6" t="s">
        <v>3783</v>
      </c>
      <c r="BD45" s="8">
        <v>275872</v>
      </c>
      <c r="BE45" s="6" t="s">
        <v>3784</v>
      </c>
      <c r="BF45" s="9">
        <v>9.0999999999999998E-2</v>
      </c>
      <c r="BG45" s="6" t="s">
        <v>1140</v>
      </c>
      <c r="BH45" s="8">
        <v>75214</v>
      </c>
      <c r="BI45" s="6" t="s">
        <v>2468</v>
      </c>
      <c r="BJ45" s="8">
        <v>106043</v>
      </c>
      <c r="BK45" s="6" t="s">
        <v>2931</v>
      </c>
      <c r="BL45" s="9">
        <v>7.9000000000000001E-2</v>
      </c>
      <c r="BM45" s="6" t="s">
        <v>1131</v>
      </c>
      <c r="BN45" s="8">
        <v>74964</v>
      </c>
      <c r="BO45" s="6" t="s">
        <v>1492</v>
      </c>
      <c r="BP45" s="8">
        <v>16432</v>
      </c>
      <c r="BQ45" s="6" t="s">
        <v>3785</v>
      </c>
      <c r="BR45" s="9">
        <v>0.106</v>
      </c>
      <c r="BS45" s="6" t="s">
        <v>2389</v>
      </c>
      <c r="BT45" s="8">
        <v>99537</v>
      </c>
      <c r="BU45" s="6" t="s">
        <v>3786</v>
      </c>
      <c r="BV45" s="8">
        <v>21327</v>
      </c>
      <c r="BW45" s="6" t="s">
        <v>3787</v>
      </c>
      <c r="BX45" s="9">
        <v>9.8000000000000004E-2</v>
      </c>
      <c r="BY45" s="6" t="s">
        <v>1134</v>
      </c>
      <c r="BZ45" s="8">
        <v>66467</v>
      </c>
      <c r="CA45" s="6" t="s">
        <v>2295</v>
      </c>
      <c r="CB45" s="8">
        <v>148890</v>
      </c>
      <c r="CC45" s="6" t="s">
        <v>2025</v>
      </c>
      <c r="CD45" s="9">
        <v>0.08</v>
      </c>
      <c r="CE45" s="6" t="s">
        <v>1131</v>
      </c>
      <c r="CF45" s="8">
        <v>87584</v>
      </c>
      <c r="CG45" s="6" t="s">
        <v>3109</v>
      </c>
      <c r="CH45" s="8">
        <v>78790</v>
      </c>
      <c r="CI45" s="6" t="s">
        <v>3788</v>
      </c>
      <c r="CJ45" s="9">
        <v>8.1000000000000003E-2</v>
      </c>
      <c r="CK45" s="6" t="s">
        <v>1131</v>
      </c>
      <c r="CL45" s="8">
        <v>66921</v>
      </c>
      <c r="CM45" s="6" t="s">
        <v>3355</v>
      </c>
      <c r="CN45" s="8">
        <v>43717</v>
      </c>
      <c r="CO45" s="6" t="s">
        <v>1236</v>
      </c>
      <c r="CP45" s="9">
        <v>8.7999999999999995E-2</v>
      </c>
      <c r="CQ45" s="6" t="s">
        <v>1155</v>
      </c>
      <c r="CR45" s="8">
        <v>64799</v>
      </c>
      <c r="CS45" s="6" t="s">
        <v>3789</v>
      </c>
      <c r="CT45" s="8">
        <v>33744</v>
      </c>
      <c r="CU45" s="6" t="s">
        <v>3790</v>
      </c>
      <c r="CV45" s="9">
        <v>0.08</v>
      </c>
      <c r="CW45" s="6" t="s">
        <v>1147</v>
      </c>
      <c r="CX45" s="8">
        <v>66111</v>
      </c>
      <c r="CY45" s="6" t="s">
        <v>3099</v>
      </c>
      <c r="CZ45" s="8">
        <v>50634</v>
      </c>
      <c r="DA45" s="6" t="s">
        <v>1476</v>
      </c>
      <c r="DB45" s="9">
        <v>7.9000000000000001E-2</v>
      </c>
      <c r="DC45" s="6" t="s">
        <v>1155</v>
      </c>
      <c r="DD45" s="8">
        <v>62407</v>
      </c>
      <c r="DE45" s="6" t="s">
        <v>3791</v>
      </c>
      <c r="DF45" s="8">
        <v>45351</v>
      </c>
      <c r="DG45" s="6" t="s">
        <v>3155</v>
      </c>
      <c r="DH45" s="9">
        <v>6.9000000000000006E-2</v>
      </c>
      <c r="DI45" s="6" t="s">
        <v>1155</v>
      </c>
      <c r="DJ45" s="8">
        <v>58790</v>
      </c>
      <c r="DK45" s="6" t="s">
        <v>3792</v>
      </c>
      <c r="DL45" s="8">
        <v>23348</v>
      </c>
      <c r="DM45" s="6" t="s">
        <v>3793</v>
      </c>
      <c r="DN45" s="9">
        <v>0.10100000000000001</v>
      </c>
      <c r="DO45" s="6" t="s">
        <v>1134</v>
      </c>
      <c r="DP45" s="8">
        <v>74254</v>
      </c>
      <c r="DQ45" s="6" t="s">
        <v>3047</v>
      </c>
      <c r="DR45" s="8">
        <v>69660</v>
      </c>
      <c r="DS45" s="6" t="s">
        <v>1617</v>
      </c>
      <c r="DT45" s="9">
        <v>8.5999999999999993E-2</v>
      </c>
      <c r="DU45" s="6" t="s">
        <v>1155</v>
      </c>
      <c r="DV45" s="8">
        <v>103055</v>
      </c>
      <c r="DW45" s="6" t="s">
        <v>3794</v>
      </c>
      <c r="DX45" s="8">
        <v>117902</v>
      </c>
      <c r="DY45" s="6" t="s">
        <v>1967</v>
      </c>
      <c r="DZ45" s="9">
        <v>0.114</v>
      </c>
      <c r="EA45" s="6" t="s">
        <v>1131</v>
      </c>
      <c r="EB45" s="8">
        <v>115063</v>
      </c>
      <c r="EC45" s="6" t="s">
        <v>3795</v>
      </c>
      <c r="ED45" s="8">
        <v>125921</v>
      </c>
      <c r="EE45" s="6" t="s">
        <v>1112</v>
      </c>
      <c r="EF45" s="9">
        <v>8.4000000000000005E-2</v>
      </c>
      <c r="EG45" s="6" t="s">
        <v>1131</v>
      </c>
      <c r="EH45" s="8">
        <v>69803</v>
      </c>
      <c r="EI45" s="6" t="s">
        <v>3625</v>
      </c>
      <c r="EJ45" s="8">
        <v>83082</v>
      </c>
      <c r="EK45" s="6" t="s">
        <v>2443</v>
      </c>
      <c r="EL45" s="9">
        <v>9.8000000000000004E-2</v>
      </c>
      <c r="EM45" s="6" t="s">
        <v>1131</v>
      </c>
      <c r="EN45" s="8">
        <v>87456</v>
      </c>
      <c r="EO45" s="6" t="s">
        <v>3796</v>
      </c>
      <c r="EP45" s="8">
        <v>23418</v>
      </c>
      <c r="EQ45" s="6" t="s">
        <v>2243</v>
      </c>
      <c r="ER45" s="9">
        <v>0.06</v>
      </c>
      <c r="ES45" s="6" t="s">
        <v>1147</v>
      </c>
      <c r="ET45" s="8">
        <v>49532</v>
      </c>
      <c r="EU45" s="6" t="s">
        <v>3797</v>
      </c>
      <c r="EV45" s="8">
        <v>77858</v>
      </c>
      <c r="EW45" s="6" t="s">
        <v>3798</v>
      </c>
      <c r="EX45" s="9">
        <v>8.3000000000000004E-2</v>
      </c>
      <c r="EY45" s="6" t="s">
        <v>1131</v>
      </c>
      <c r="EZ45" s="8">
        <v>68780</v>
      </c>
      <c r="FA45" s="6" t="s">
        <v>1961</v>
      </c>
      <c r="FB45" s="8">
        <v>16832</v>
      </c>
      <c r="FC45" s="6" t="s">
        <v>1948</v>
      </c>
      <c r="FD45" s="9">
        <v>9.5000000000000001E-2</v>
      </c>
      <c r="FE45" s="6" t="s">
        <v>1134</v>
      </c>
      <c r="FF45" s="8">
        <v>72343</v>
      </c>
      <c r="FG45" s="6" t="s">
        <v>3799</v>
      </c>
      <c r="FH45" s="8">
        <v>24013</v>
      </c>
      <c r="FI45" s="6" t="s">
        <v>2780</v>
      </c>
      <c r="FJ45" s="9">
        <v>8.2000000000000003E-2</v>
      </c>
      <c r="FK45" s="6" t="s">
        <v>1155</v>
      </c>
      <c r="FL45" s="8">
        <v>68006</v>
      </c>
      <c r="FM45" s="6" t="s">
        <v>3720</v>
      </c>
      <c r="FN45" s="8">
        <v>42515</v>
      </c>
      <c r="FO45" s="6" t="s">
        <v>3800</v>
      </c>
      <c r="FP45" s="9">
        <v>0.1</v>
      </c>
      <c r="FQ45" s="6" t="s">
        <v>1147</v>
      </c>
      <c r="FR45" s="8">
        <v>78412</v>
      </c>
      <c r="FS45" s="6" t="s">
        <v>2918</v>
      </c>
      <c r="FT45" s="8">
        <v>21010</v>
      </c>
      <c r="FU45" s="6" t="s">
        <v>3801</v>
      </c>
      <c r="FV45" s="9">
        <v>0.108</v>
      </c>
      <c r="FW45" s="6" t="s">
        <v>2389</v>
      </c>
      <c r="FX45" s="8">
        <v>100466</v>
      </c>
      <c r="FY45" s="6" t="s">
        <v>3802</v>
      </c>
      <c r="FZ45" s="8">
        <v>92266</v>
      </c>
      <c r="GA45" s="6" t="s">
        <v>3803</v>
      </c>
      <c r="GB45" s="9">
        <v>8.3000000000000004E-2</v>
      </c>
      <c r="GC45" s="6" t="s">
        <v>1131</v>
      </c>
      <c r="GD45" s="8">
        <v>108971</v>
      </c>
      <c r="GE45" s="6" t="s">
        <v>3265</v>
      </c>
      <c r="GF45" s="8">
        <v>24845</v>
      </c>
      <c r="GG45" s="6" t="s">
        <v>3804</v>
      </c>
      <c r="GH45" s="9">
        <v>7.8E-2</v>
      </c>
      <c r="GI45" s="6" t="s">
        <v>1134</v>
      </c>
      <c r="GJ45" s="8">
        <v>68306</v>
      </c>
      <c r="GK45" s="6" t="s">
        <v>3733</v>
      </c>
      <c r="GL45" s="8">
        <v>272800</v>
      </c>
      <c r="GM45" s="6" t="s">
        <v>3805</v>
      </c>
      <c r="GN45" s="9">
        <v>9.2999999999999999E-2</v>
      </c>
      <c r="GO45" s="6" t="s">
        <v>1140</v>
      </c>
      <c r="GP45" s="8">
        <v>102188</v>
      </c>
      <c r="GQ45" s="6" t="s">
        <v>3711</v>
      </c>
      <c r="GR45" s="8">
        <v>126208</v>
      </c>
      <c r="GS45" s="6" t="s">
        <v>3806</v>
      </c>
      <c r="GT45" s="9">
        <v>8.5000000000000006E-2</v>
      </c>
      <c r="GU45" s="6" t="s">
        <v>1131</v>
      </c>
      <c r="GV45" s="8">
        <v>73835</v>
      </c>
      <c r="GW45" s="6" t="s">
        <v>3807</v>
      </c>
      <c r="GX45" s="8">
        <v>11245</v>
      </c>
      <c r="GY45" s="6" t="s">
        <v>3808</v>
      </c>
      <c r="GZ45" s="9">
        <v>8.2000000000000003E-2</v>
      </c>
      <c r="HA45" s="6" t="s">
        <v>2389</v>
      </c>
      <c r="HB45" s="8">
        <v>74058</v>
      </c>
      <c r="HC45" s="6" t="s">
        <v>3809</v>
      </c>
      <c r="HD45" s="8">
        <v>149760</v>
      </c>
      <c r="HE45" s="6" t="s">
        <v>3810</v>
      </c>
      <c r="HF45" s="9">
        <v>8.1000000000000003E-2</v>
      </c>
      <c r="HG45" s="6" t="s">
        <v>1140</v>
      </c>
      <c r="HH45" s="8">
        <v>71249</v>
      </c>
      <c r="HI45" s="6" t="s">
        <v>1114</v>
      </c>
      <c r="HJ45" s="8">
        <v>41181</v>
      </c>
      <c r="HK45" s="6" t="s">
        <v>2419</v>
      </c>
      <c r="HL45" s="9">
        <v>7.4999999999999997E-2</v>
      </c>
      <c r="HM45" s="6" t="s">
        <v>1131</v>
      </c>
      <c r="HN45" s="8">
        <v>59225</v>
      </c>
      <c r="HO45" s="6" t="s">
        <v>3811</v>
      </c>
      <c r="HP45" s="8">
        <v>81880</v>
      </c>
      <c r="HQ45" s="6" t="s">
        <v>3812</v>
      </c>
      <c r="HR45" s="9">
        <v>0.126</v>
      </c>
      <c r="HS45" s="6" t="s">
        <v>1155</v>
      </c>
      <c r="HT45" s="8">
        <v>82529</v>
      </c>
      <c r="HU45" s="6" t="s">
        <v>1721</v>
      </c>
      <c r="HV45" s="8">
        <v>165038</v>
      </c>
      <c r="HW45" s="6" t="s">
        <v>3813</v>
      </c>
      <c r="HX45" s="9">
        <v>8.5000000000000006E-2</v>
      </c>
      <c r="HY45" s="6" t="s">
        <v>1131</v>
      </c>
      <c r="HZ45" s="8">
        <v>82786</v>
      </c>
      <c r="IA45" s="6" t="s">
        <v>3035</v>
      </c>
      <c r="IB45" s="8">
        <v>17313</v>
      </c>
      <c r="IC45" s="6" t="s">
        <v>3814</v>
      </c>
      <c r="ID45" s="9">
        <v>0.10299999999999999</v>
      </c>
      <c r="IE45" s="6" t="s">
        <v>2377</v>
      </c>
      <c r="IF45" s="8">
        <v>89708</v>
      </c>
      <c r="IG45" s="6" t="s">
        <v>3815</v>
      </c>
      <c r="IH45" s="8">
        <v>55002</v>
      </c>
      <c r="II45" s="6" t="s">
        <v>3816</v>
      </c>
      <c r="IJ45" s="9">
        <v>7.5999999999999998E-2</v>
      </c>
      <c r="IK45" s="6" t="s">
        <v>1147</v>
      </c>
      <c r="IL45" s="8">
        <v>69377</v>
      </c>
      <c r="IM45" s="6" t="s">
        <v>3817</v>
      </c>
      <c r="IN45" s="8">
        <v>10799</v>
      </c>
      <c r="IO45" s="6" t="s">
        <v>1794</v>
      </c>
      <c r="IP45" s="9">
        <v>7.8E-2</v>
      </c>
      <c r="IQ45" s="6" t="s">
        <v>2389</v>
      </c>
      <c r="IR45" s="8">
        <v>68581</v>
      </c>
      <c r="IS45" s="6" t="s">
        <v>3818</v>
      </c>
      <c r="IT45" s="8">
        <v>80055</v>
      </c>
      <c r="IU45" s="6" t="s">
        <v>3819</v>
      </c>
      <c r="IV45" s="9">
        <v>8.1000000000000003E-2</v>
      </c>
      <c r="IW45" s="6" t="s">
        <v>1131</v>
      </c>
      <c r="IX45" s="8">
        <v>67828</v>
      </c>
      <c r="IY45" s="6" t="s">
        <v>3820</v>
      </c>
      <c r="IZ45" s="8">
        <v>285990</v>
      </c>
      <c r="JA45" s="6" t="s">
        <v>3821</v>
      </c>
      <c r="JB45" s="9">
        <v>8.3000000000000004E-2</v>
      </c>
      <c r="JC45" s="6" t="s">
        <v>1140</v>
      </c>
      <c r="JD45" s="8">
        <v>75773</v>
      </c>
      <c r="JE45" s="6" t="s">
        <v>1741</v>
      </c>
      <c r="JF45" s="8">
        <v>33786</v>
      </c>
      <c r="JG45" s="6" t="s">
        <v>3125</v>
      </c>
      <c r="JH45" s="9">
        <v>0.115</v>
      </c>
      <c r="JI45" s="6" t="s">
        <v>1134</v>
      </c>
      <c r="JJ45" s="8">
        <v>77820</v>
      </c>
      <c r="JK45" s="6" t="s">
        <v>3229</v>
      </c>
      <c r="JL45" s="8">
        <v>13285</v>
      </c>
      <c r="JM45" s="6" t="s">
        <v>2272</v>
      </c>
      <c r="JN45" s="9">
        <v>0.121</v>
      </c>
      <c r="JO45" s="6" t="s">
        <v>2377</v>
      </c>
      <c r="JP45" s="8">
        <v>81372</v>
      </c>
      <c r="JQ45" s="6" t="s">
        <v>3822</v>
      </c>
      <c r="JR45" s="8">
        <v>101169</v>
      </c>
      <c r="JS45" s="6" t="s">
        <v>3823</v>
      </c>
      <c r="JT45" s="9">
        <v>8.6999999999999994E-2</v>
      </c>
      <c r="JU45" s="6" t="s">
        <v>1131</v>
      </c>
      <c r="JV45" s="8">
        <v>89748</v>
      </c>
      <c r="JW45" s="6" t="s">
        <v>2387</v>
      </c>
      <c r="JX45" s="8">
        <v>119227</v>
      </c>
      <c r="JY45" s="6" t="s">
        <v>3824</v>
      </c>
      <c r="JZ45" s="9">
        <v>0.109</v>
      </c>
      <c r="KA45" s="6" t="s">
        <v>1155</v>
      </c>
      <c r="KB45" s="8">
        <v>96073</v>
      </c>
      <c r="KC45" s="6" t="s">
        <v>3321</v>
      </c>
      <c r="KD45" s="8">
        <v>20882</v>
      </c>
      <c r="KE45" s="6" t="s">
        <v>3825</v>
      </c>
      <c r="KF45" s="9">
        <v>7.8E-2</v>
      </c>
      <c r="KG45" s="6" t="s">
        <v>1147</v>
      </c>
      <c r="KH45" s="8">
        <v>55112</v>
      </c>
      <c r="KI45" s="6" t="s">
        <v>3826</v>
      </c>
      <c r="KJ45" s="8">
        <v>87224</v>
      </c>
      <c r="KK45" s="6" t="s">
        <v>2852</v>
      </c>
      <c r="KL45" s="9">
        <v>9.0999999999999998E-2</v>
      </c>
      <c r="KM45" s="6" t="s">
        <v>1131</v>
      </c>
      <c r="KN45" s="8">
        <v>77471</v>
      </c>
      <c r="KO45" s="6" t="s">
        <v>1237</v>
      </c>
      <c r="KP45" s="8">
        <v>6517</v>
      </c>
      <c r="KQ45" s="6" t="s">
        <v>2234</v>
      </c>
      <c r="KR45" s="9">
        <v>7.2999999999999995E-2</v>
      </c>
      <c r="KS45" s="6" t="s">
        <v>2434</v>
      </c>
      <c r="KT45" s="8">
        <v>68480</v>
      </c>
      <c r="KU45" s="6" t="s">
        <v>3827</v>
      </c>
      <c r="KV45" s="8">
        <v>30578</v>
      </c>
      <c r="KW45" s="6" t="s">
        <v>1148</v>
      </c>
      <c r="KX45" s="9">
        <v>6.9000000000000006E-2</v>
      </c>
      <c r="KY45" s="6" t="s">
        <v>1155</v>
      </c>
      <c r="KZ45" s="8">
        <v>31041</v>
      </c>
      <c r="LA45" s="6" t="s">
        <v>2057</v>
      </c>
    </row>
    <row r="46" spans="1:313" ht="12.5" x14ac:dyDescent="0.25">
      <c r="A46" s="6" t="s">
        <v>3828</v>
      </c>
      <c r="B46" s="8">
        <v>321636</v>
      </c>
      <c r="C46" s="6" t="s">
        <v>3829</v>
      </c>
      <c r="D46" s="9">
        <v>0.46300000000000002</v>
      </c>
      <c r="E46" s="6" t="s">
        <v>1147</v>
      </c>
      <c r="F46" s="8">
        <v>41736</v>
      </c>
      <c r="G46" s="6" t="s">
        <v>3830</v>
      </c>
      <c r="H46" s="8">
        <v>53067</v>
      </c>
      <c r="I46" s="6" t="s">
        <v>3595</v>
      </c>
      <c r="J46" s="9">
        <v>0.55100000000000005</v>
      </c>
      <c r="K46" s="6" t="s">
        <v>2392</v>
      </c>
      <c r="L46" s="8">
        <v>61074</v>
      </c>
      <c r="M46" s="6" t="s">
        <v>3831</v>
      </c>
      <c r="N46" s="8">
        <v>479237</v>
      </c>
      <c r="O46" s="6" t="s">
        <v>3832</v>
      </c>
      <c r="P46" s="9">
        <v>0.48299999999999998</v>
      </c>
      <c r="Q46" s="6" t="s">
        <v>1134</v>
      </c>
      <c r="R46" s="8">
        <v>54083</v>
      </c>
      <c r="S46" s="6" t="s">
        <v>3833</v>
      </c>
      <c r="T46" s="8">
        <v>195997</v>
      </c>
      <c r="U46" s="6" t="s">
        <v>3834</v>
      </c>
      <c r="V46" s="9">
        <v>0.47</v>
      </c>
      <c r="W46" s="6" t="s">
        <v>2389</v>
      </c>
      <c r="X46" s="8">
        <v>37255</v>
      </c>
      <c r="Y46" s="6" t="s">
        <v>1599</v>
      </c>
      <c r="Z46" s="8">
        <v>2041088</v>
      </c>
      <c r="AA46" s="6" t="s">
        <v>3835</v>
      </c>
      <c r="AB46" s="9">
        <v>0.47599999999999998</v>
      </c>
      <c r="AC46" s="6" t="s">
        <v>1131</v>
      </c>
      <c r="AD46" s="8">
        <v>70999</v>
      </c>
      <c r="AE46" s="6" t="s">
        <v>3836</v>
      </c>
      <c r="AF46" s="8">
        <v>437661</v>
      </c>
      <c r="AG46" s="6" t="s">
        <v>2576</v>
      </c>
      <c r="AH46" s="9">
        <v>0.498</v>
      </c>
      <c r="AI46" s="6" t="s">
        <v>1147</v>
      </c>
      <c r="AJ46" s="8">
        <v>65021</v>
      </c>
      <c r="AK46" s="6" t="s">
        <v>1240</v>
      </c>
      <c r="AL46" s="8">
        <v>228193</v>
      </c>
      <c r="AM46" s="6" t="s">
        <v>3837</v>
      </c>
      <c r="AN46" s="9">
        <v>0.45400000000000001</v>
      </c>
      <c r="AO46" s="6" t="s">
        <v>1134</v>
      </c>
      <c r="AP46" s="8">
        <v>61254</v>
      </c>
      <c r="AQ46" s="6" t="s">
        <v>3838</v>
      </c>
      <c r="AR46" s="8">
        <v>59385</v>
      </c>
      <c r="AS46" s="6" t="s">
        <v>3839</v>
      </c>
      <c r="AT46" s="9">
        <v>0.42799999999999999</v>
      </c>
      <c r="AU46" s="6" t="s">
        <v>2392</v>
      </c>
      <c r="AV46" s="8">
        <v>60480</v>
      </c>
      <c r="AW46" s="6" t="s">
        <v>3840</v>
      </c>
      <c r="AX46" s="8">
        <v>85389</v>
      </c>
      <c r="AY46" s="6" t="s">
        <v>2259</v>
      </c>
      <c r="AZ46" s="9">
        <v>0.45300000000000001</v>
      </c>
      <c r="BA46" s="6" t="s">
        <v>2434</v>
      </c>
      <c r="BB46" s="8">
        <v>92606</v>
      </c>
      <c r="BC46" s="6" t="s">
        <v>3841</v>
      </c>
      <c r="BD46" s="8">
        <v>1396782</v>
      </c>
      <c r="BE46" s="6" t="s">
        <v>3842</v>
      </c>
      <c r="BF46" s="9">
        <v>0.46200000000000002</v>
      </c>
      <c r="BG46" s="6" t="s">
        <v>1131</v>
      </c>
      <c r="BH46" s="8">
        <v>52674</v>
      </c>
      <c r="BI46" s="6" t="s">
        <v>2274</v>
      </c>
      <c r="BJ46" s="8">
        <v>620901</v>
      </c>
      <c r="BK46" s="6" t="s">
        <v>3183</v>
      </c>
      <c r="BL46" s="9">
        <v>0.46100000000000002</v>
      </c>
      <c r="BM46" s="6" t="s">
        <v>1147</v>
      </c>
      <c r="BN46" s="8">
        <v>52879</v>
      </c>
      <c r="BO46" s="6" t="s">
        <v>2568</v>
      </c>
      <c r="BP46" s="8">
        <v>76810</v>
      </c>
      <c r="BQ46" s="6" t="s">
        <v>2995</v>
      </c>
      <c r="BR46" s="9">
        <v>0.496</v>
      </c>
      <c r="BS46" s="6" t="s">
        <v>2377</v>
      </c>
      <c r="BT46" s="8">
        <v>64908</v>
      </c>
      <c r="BU46" s="6" t="s">
        <v>3843</v>
      </c>
      <c r="BV46" s="8">
        <v>106909</v>
      </c>
      <c r="BW46" s="6" t="s">
        <v>3537</v>
      </c>
      <c r="BX46" s="9">
        <v>0.49099999999999999</v>
      </c>
      <c r="BY46" s="6" t="s">
        <v>2434</v>
      </c>
      <c r="BZ46" s="8">
        <v>50553</v>
      </c>
      <c r="CA46" s="6" t="s">
        <v>3531</v>
      </c>
      <c r="CB46" s="8">
        <v>880494</v>
      </c>
      <c r="CC46" s="6" t="s">
        <v>3844</v>
      </c>
      <c r="CD46" s="9">
        <v>0.47099999999999997</v>
      </c>
      <c r="CE46" s="6" t="s">
        <v>1155</v>
      </c>
      <c r="CF46" s="8">
        <v>55670</v>
      </c>
      <c r="CG46" s="6" t="s">
        <v>2895</v>
      </c>
      <c r="CH46" s="8">
        <v>469275</v>
      </c>
      <c r="CI46" s="6" t="s">
        <v>3845</v>
      </c>
      <c r="CJ46" s="9">
        <v>0.48199999999999998</v>
      </c>
      <c r="CK46" s="6" t="s">
        <v>1147</v>
      </c>
      <c r="CL46" s="8">
        <v>47362</v>
      </c>
      <c r="CM46" s="6" t="s">
        <v>1665</v>
      </c>
      <c r="CN46" s="8">
        <v>245668</v>
      </c>
      <c r="CO46" s="6" t="s">
        <v>3846</v>
      </c>
      <c r="CP46" s="9">
        <v>0.49399999999999999</v>
      </c>
      <c r="CQ46" s="6" t="s">
        <v>1134</v>
      </c>
      <c r="CR46" s="8">
        <v>49885</v>
      </c>
      <c r="CS46" s="6" t="s">
        <v>2130</v>
      </c>
      <c r="CT46" s="8">
        <v>204934</v>
      </c>
      <c r="CU46" s="6" t="s">
        <v>3847</v>
      </c>
      <c r="CV46" s="9">
        <v>0.48699999999999999</v>
      </c>
      <c r="CW46" s="6" t="s">
        <v>1134</v>
      </c>
      <c r="CX46" s="8">
        <v>47988</v>
      </c>
      <c r="CY46" s="6" t="s">
        <v>3413</v>
      </c>
      <c r="CZ46" s="8">
        <v>305116</v>
      </c>
      <c r="DA46" s="6" t="s">
        <v>3295</v>
      </c>
      <c r="DB46" s="9">
        <v>0.47499999999999998</v>
      </c>
      <c r="DC46" s="6" t="s">
        <v>1134</v>
      </c>
      <c r="DD46" s="8">
        <v>41973</v>
      </c>
      <c r="DE46" s="6" t="s">
        <v>2184</v>
      </c>
      <c r="DF46" s="8">
        <v>308947</v>
      </c>
      <c r="DG46" s="6" t="s">
        <v>3848</v>
      </c>
      <c r="DH46" s="9">
        <v>0.47099999999999997</v>
      </c>
      <c r="DI46" s="6" t="s">
        <v>1134</v>
      </c>
      <c r="DJ46" s="8">
        <v>41773</v>
      </c>
      <c r="DK46" s="6" t="s">
        <v>2178</v>
      </c>
      <c r="DL46" s="8">
        <v>106429</v>
      </c>
      <c r="DM46" s="6" t="s">
        <v>3823</v>
      </c>
      <c r="DN46" s="9">
        <v>0.45900000000000002</v>
      </c>
      <c r="DO46" s="6" t="s">
        <v>2434</v>
      </c>
      <c r="DP46" s="8">
        <v>47714</v>
      </c>
      <c r="DQ46" s="6" t="s">
        <v>1467</v>
      </c>
      <c r="DR46" s="8">
        <v>354640</v>
      </c>
      <c r="DS46" s="6" t="s">
        <v>3696</v>
      </c>
      <c r="DT46" s="9">
        <v>0.438</v>
      </c>
      <c r="DU46" s="6" t="s">
        <v>1147</v>
      </c>
      <c r="DV46" s="8">
        <v>70295</v>
      </c>
      <c r="DW46" s="6" t="s">
        <v>2318</v>
      </c>
      <c r="DX46" s="8">
        <v>460967</v>
      </c>
      <c r="DY46" s="6" t="s">
        <v>3849</v>
      </c>
      <c r="DZ46" s="9">
        <v>0.44600000000000001</v>
      </c>
      <c r="EA46" s="6" t="s">
        <v>1147</v>
      </c>
      <c r="EB46" s="8">
        <v>68734</v>
      </c>
      <c r="EC46" s="6" t="s">
        <v>3094</v>
      </c>
      <c r="ED46" s="8">
        <v>722232</v>
      </c>
      <c r="EE46" s="6" t="s">
        <v>3850</v>
      </c>
      <c r="EF46" s="9">
        <v>0.48</v>
      </c>
      <c r="EG46" s="6" t="s">
        <v>1155</v>
      </c>
      <c r="EH46" s="8">
        <v>47886</v>
      </c>
      <c r="EI46" s="6" t="s">
        <v>1268</v>
      </c>
      <c r="EJ46" s="8">
        <v>412373</v>
      </c>
      <c r="EK46" s="6" t="s">
        <v>1907</v>
      </c>
      <c r="EL46" s="9">
        <v>0.48399999999999999</v>
      </c>
      <c r="EM46" s="6" t="s">
        <v>1155</v>
      </c>
      <c r="EN46" s="8">
        <v>58227</v>
      </c>
      <c r="EO46" s="6" t="s">
        <v>2357</v>
      </c>
      <c r="EP46" s="8">
        <v>183407</v>
      </c>
      <c r="EQ46" s="6" t="s">
        <v>3395</v>
      </c>
      <c r="ER46" s="9">
        <v>0.46899999999999997</v>
      </c>
      <c r="ES46" s="6" t="s">
        <v>2389</v>
      </c>
      <c r="ET46" s="8">
        <v>35906</v>
      </c>
      <c r="EU46" s="6" t="s">
        <v>1794</v>
      </c>
      <c r="EV46" s="8">
        <v>436836</v>
      </c>
      <c r="EW46" s="6" t="s">
        <v>3851</v>
      </c>
      <c r="EX46" s="9">
        <v>0.46800000000000003</v>
      </c>
      <c r="EY46" s="6" t="s">
        <v>1155</v>
      </c>
      <c r="EZ46" s="8">
        <v>45816</v>
      </c>
      <c r="FA46" s="6" t="s">
        <v>3852</v>
      </c>
      <c r="FB46" s="8">
        <v>89856</v>
      </c>
      <c r="FC46" s="6" t="s">
        <v>2772</v>
      </c>
      <c r="FD46" s="9">
        <v>0.505</v>
      </c>
      <c r="FE46" s="6" t="s">
        <v>2377</v>
      </c>
      <c r="FF46" s="8">
        <v>46214</v>
      </c>
      <c r="FG46" s="6" t="s">
        <v>3101</v>
      </c>
      <c r="FH46" s="8">
        <v>143300</v>
      </c>
      <c r="FI46" s="6" t="s">
        <v>2391</v>
      </c>
      <c r="FJ46" s="9">
        <v>0.49199999999999999</v>
      </c>
      <c r="FK46" s="6" t="s">
        <v>1134</v>
      </c>
      <c r="FL46" s="8">
        <v>49494</v>
      </c>
      <c r="FM46" s="6" t="s">
        <v>1194</v>
      </c>
      <c r="FN46" s="8">
        <v>223658</v>
      </c>
      <c r="FO46" s="6" t="s">
        <v>3069</v>
      </c>
      <c r="FP46" s="9">
        <v>0.52400000000000002</v>
      </c>
      <c r="FQ46" s="6" t="s">
        <v>1134</v>
      </c>
      <c r="FR46" s="8">
        <v>54652</v>
      </c>
      <c r="FS46" s="6" t="s">
        <v>3432</v>
      </c>
      <c r="FT46" s="8">
        <v>91373</v>
      </c>
      <c r="FU46" s="6" t="s">
        <v>1102</v>
      </c>
      <c r="FV46" s="9">
        <v>0.47199999999999998</v>
      </c>
      <c r="FW46" s="6" t="s">
        <v>2377</v>
      </c>
      <c r="FX46" s="8">
        <v>63523</v>
      </c>
      <c r="FY46" s="6" t="s">
        <v>3853</v>
      </c>
      <c r="FZ46" s="8">
        <v>498981</v>
      </c>
      <c r="GA46" s="6" t="s">
        <v>2165</v>
      </c>
      <c r="GB46" s="9">
        <v>0.44600000000000001</v>
      </c>
      <c r="GC46" s="6" t="s">
        <v>1147</v>
      </c>
      <c r="GD46" s="8">
        <v>67901</v>
      </c>
      <c r="GE46" s="6" t="s">
        <v>2786</v>
      </c>
      <c r="GF46" s="8">
        <v>155467</v>
      </c>
      <c r="GG46" s="6" t="s">
        <v>3854</v>
      </c>
      <c r="GH46" s="9">
        <v>0.48799999999999999</v>
      </c>
      <c r="GI46" s="6" t="s">
        <v>2434</v>
      </c>
      <c r="GJ46" s="8">
        <v>44460</v>
      </c>
      <c r="GK46" s="6" t="s">
        <v>1277</v>
      </c>
      <c r="GL46" s="8">
        <v>1326510</v>
      </c>
      <c r="GM46" s="6" t="s">
        <v>3855</v>
      </c>
      <c r="GN46" s="9">
        <v>0.45300000000000001</v>
      </c>
      <c r="GO46" s="6" t="s">
        <v>1131</v>
      </c>
      <c r="GP46" s="8">
        <v>59746</v>
      </c>
      <c r="GQ46" s="6" t="s">
        <v>2120</v>
      </c>
      <c r="GR46" s="8">
        <v>668482</v>
      </c>
      <c r="GS46" s="6" t="s">
        <v>2284</v>
      </c>
      <c r="GT46" s="9">
        <v>0.44900000000000001</v>
      </c>
      <c r="GU46" s="6" t="s">
        <v>1155</v>
      </c>
      <c r="GV46" s="8">
        <v>47633</v>
      </c>
      <c r="GW46" s="6" t="s">
        <v>1363</v>
      </c>
      <c r="GX46" s="8">
        <v>73616</v>
      </c>
      <c r="GY46" s="6" t="s">
        <v>2108</v>
      </c>
      <c r="GZ46" s="9">
        <v>0.53800000000000003</v>
      </c>
      <c r="HA46" s="6" t="s">
        <v>2377</v>
      </c>
      <c r="HB46" s="8">
        <v>52241</v>
      </c>
      <c r="HC46" s="6" t="s">
        <v>3161</v>
      </c>
      <c r="HD46" s="8">
        <v>881049</v>
      </c>
      <c r="HE46" s="6" t="s">
        <v>3856</v>
      </c>
      <c r="HF46" s="9">
        <v>0.47399999999999998</v>
      </c>
      <c r="HG46" s="6" t="s">
        <v>1131</v>
      </c>
      <c r="HH46" s="8">
        <v>47934</v>
      </c>
      <c r="HI46" s="6" t="s">
        <v>3857</v>
      </c>
      <c r="HJ46" s="8">
        <v>262905</v>
      </c>
      <c r="HK46" s="6" t="s">
        <v>3858</v>
      </c>
      <c r="HL46" s="9">
        <v>0.48099999999999998</v>
      </c>
      <c r="HM46" s="6" t="s">
        <v>1147</v>
      </c>
      <c r="HN46" s="8">
        <v>43772</v>
      </c>
      <c r="HO46" s="6" t="s">
        <v>2793</v>
      </c>
      <c r="HP46" s="8">
        <v>303645</v>
      </c>
      <c r="HQ46" s="6" t="s">
        <v>3859</v>
      </c>
      <c r="HR46" s="9">
        <v>0.46899999999999997</v>
      </c>
      <c r="HS46" s="6" t="s">
        <v>1147</v>
      </c>
      <c r="HT46" s="8">
        <v>55847</v>
      </c>
      <c r="HU46" s="6" t="s">
        <v>1453</v>
      </c>
      <c r="HV46" s="8">
        <v>905270</v>
      </c>
      <c r="HW46" s="6" t="s">
        <v>3860</v>
      </c>
      <c r="HX46" s="9">
        <v>0.46500000000000002</v>
      </c>
      <c r="HY46" s="6" t="s">
        <v>1131</v>
      </c>
      <c r="HZ46" s="8">
        <v>51980</v>
      </c>
      <c r="IA46" s="6" t="s">
        <v>1583</v>
      </c>
      <c r="IB46" s="8">
        <v>75630</v>
      </c>
      <c r="IC46" s="6" t="s">
        <v>1773</v>
      </c>
      <c r="ID46" s="9">
        <v>0.45200000000000001</v>
      </c>
      <c r="IE46" s="6" t="s">
        <v>2763</v>
      </c>
      <c r="IF46" s="8">
        <v>58541</v>
      </c>
      <c r="IG46" s="6" t="s">
        <v>3861</v>
      </c>
      <c r="IH46" s="8">
        <v>332581</v>
      </c>
      <c r="II46" s="6" t="s">
        <v>3862</v>
      </c>
      <c r="IJ46" s="9">
        <v>0.45900000000000002</v>
      </c>
      <c r="IK46" s="6" t="s">
        <v>1147</v>
      </c>
      <c r="IL46" s="8">
        <v>45844</v>
      </c>
      <c r="IM46" s="6" t="s">
        <v>1848</v>
      </c>
      <c r="IN46" s="8">
        <v>69312</v>
      </c>
      <c r="IO46" s="6" t="s">
        <v>1217</v>
      </c>
      <c r="IP46" s="9">
        <v>0.502</v>
      </c>
      <c r="IQ46" s="6" t="s">
        <v>2611</v>
      </c>
      <c r="IR46" s="8">
        <v>49283</v>
      </c>
      <c r="IS46" s="6" t="s">
        <v>2768</v>
      </c>
      <c r="IT46" s="8">
        <v>459222</v>
      </c>
      <c r="IU46" s="6" t="s">
        <v>2205</v>
      </c>
      <c r="IV46" s="9">
        <v>0.46700000000000003</v>
      </c>
      <c r="IW46" s="6" t="s">
        <v>1147</v>
      </c>
      <c r="IX46" s="8">
        <v>45987</v>
      </c>
      <c r="IY46" s="6" t="s">
        <v>1300</v>
      </c>
      <c r="IZ46" s="8">
        <v>1680428</v>
      </c>
      <c r="JA46" s="6" t="s">
        <v>3863</v>
      </c>
      <c r="JB46" s="9">
        <v>0.48899999999999999</v>
      </c>
      <c r="JC46" s="6" t="s">
        <v>1155</v>
      </c>
      <c r="JD46" s="8">
        <v>54305</v>
      </c>
      <c r="JE46" s="6" t="s">
        <v>3864</v>
      </c>
      <c r="JF46" s="8">
        <v>144493</v>
      </c>
      <c r="JG46" s="6" t="s">
        <v>3398</v>
      </c>
      <c r="JH46" s="9">
        <v>0.49199999999999999</v>
      </c>
      <c r="JI46" s="6" t="s">
        <v>2389</v>
      </c>
      <c r="JJ46" s="8">
        <v>59807</v>
      </c>
      <c r="JK46" s="6" t="s">
        <v>3448</v>
      </c>
      <c r="JL46" s="8">
        <v>50834</v>
      </c>
      <c r="JM46" s="6" t="s">
        <v>3865</v>
      </c>
      <c r="JN46" s="9">
        <v>0.46200000000000002</v>
      </c>
      <c r="JO46" s="6" t="s">
        <v>2611</v>
      </c>
      <c r="JP46" s="8">
        <v>51904</v>
      </c>
      <c r="JQ46" s="6" t="s">
        <v>3866</v>
      </c>
      <c r="JR46" s="8">
        <v>527458</v>
      </c>
      <c r="JS46" s="6" t="s">
        <v>3867</v>
      </c>
      <c r="JT46" s="9">
        <v>0.45500000000000002</v>
      </c>
      <c r="JU46" s="6" t="s">
        <v>1147</v>
      </c>
      <c r="JV46" s="8">
        <v>62983</v>
      </c>
      <c r="JW46" s="6" t="s">
        <v>3868</v>
      </c>
      <c r="JX46" s="8">
        <v>541914</v>
      </c>
      <c r="JY46" s="6" t="s">
        <v>3869</v>
      </c>
      <c r="JZ46" s="9">
        <v>0.496</v>
      </c>
      <c r="KA46" s="6" t="s">
        <v>1147</v>
      </c>
      <c r="KB46" s="8">
        <v>68466</v>
      </c>
      <c r="KC46" s="6" t="s">
        <v>2396</v>
      </c>
      <c r="KD46" s="8">
        <v>127844</v>
      </c>
      <c r="KE46" s="6" t="s">
        <v>3853</v>
      </c>
      <c r="KF46" s="9">
        <v>0.47499999999999998</v>
      </c>
      <c r="KG46" s="6" t="s">
        <v>2434</v>
      </c>
      <c r="KH46" s="8">
        <v>37579</v>
      </c>
      <c r="KI46" s="6" t="s">
        <v>3870</v>
      </c>
      <c r="KJ46" s="8">
        <v>467371</v>
      </c>
      <c r="KK46" s="6" t="s">
        <v>3871</v>
      </c>
      <c r="KL46" s="9">
        <v>0.49</v>
      </c>
      <c r="KM46" s="6" t="s">
        <v>1155</v>
      </c>
      <c r="KN46" s="8">
        <v>52848</v>
      </c>
      <c r="KO46" s="6" t="s">
        <v>1222</v>
      </c>
      <c r="KP46" s="8">
        <v>45941</v>
      </c>
      <c r="KQ46" s="6" t="s">
        <v>1996</v>
      </c>
      <c r="KR46" s="9">
        <v>0.51500000000000001</v>
      </c>
      <c r="KS46" s="6" t="s">
        <v>2967</v>
      </c>
      <c r="KT46" s="8">
        <v>52774</v>
      </c>
      <c r="KU46" s="6" t="s">
        <v>3556</v>
      </c>
      <c r="KV46" s="8">
        <v>191377</v>
      </c>
      <c r="KW46" s="6" t="s">
        <v>3872</v>
      </c>
      <c r="KX46" s="9">
        <v>0.433</v>
      </c>
      <c r="KY46" s="6" t="s">
        <v>1134</v>
      </c>
      <c r="KZ46" s="8">
        <v>16727</v>
      </c>
      <c r="LA46" s="6" t="s">
        <v>1498</v>
      </c>
    </row>
    <row r="47" spans="1:313" ht="12.5" x14ac:dyDescent="0.25">
      <c r="A47" s="6" t="s">
        <v>3724</v>
      </c>
      <c r="B47" s="8">
        <v>268028</v>
      </c>
      <c r="C47" s="6" t="s">
        <v>3873</v>
      </c>
      <c r="D47" s="9">
        <v>0.38600000000000001</v>
      </c>
      <c r="E47" s="6" t="s">
        <v>1134</v>
      </c>
      <c r="F47" s="8">
        <v>37228</v>
      </c>
      <c r="G47" s="6" t="s">
        <v>1216</v>
      </c>
      <c r="H47" s="8">
        <v>40799</v>
      </c>
      <c r="I47" s="6" t="s">
        <v>2043</v>
      </c>
      <c r="J47" s="9">
        <v>0.42399999999999999</v>
      </c>
      <c r="K47" s="6" t="s">
        <v>2967</v>
      </c>
      <c r="L47" s="8">
        <v>50806</v>
      </c>
      <c r="M47" s="6" t="s">
        <v>3449</v>
      </c>
      <c r="N47" s="8">
        <v>357324</v>
      </c>
      <c r="O47" s="6" t="s">
        <v>2987</v>
      </c>
      <c r="P47" s="9">
        <v>0.36</v>
      </c>
      <c r="Q47" s="6" t="s">
        <v>1134</v>
      </c>
      <c r="R47" s="8">
        <v>45405</v>
      </c>
      <c r="S47" s="6" t="s">
        <v>1315</v>
      </c>
      <c r="T47" s="8">
        <v>159690</v>
      </c>
      <c r="U47" s="6" t="s">
        <v>3874</v>
      </c>
      <c r="V47" s="9">
        <v>0.38300000000000001</v>
      </c>
      <c r="W47" s="6" t="s">
        <v>2389</v>
      </c>
      <c r="X47" s="8">
        <v>33335</v>
      </c>
      <c r="Y47" s="6" t="s">
        <v>2805</v>
      </c>
      <c r="Z47" s="8">
        <v>1469668</v>
      </c>
      <c r="AA47" s="6" t="s">
        <v>3875</v>
      </c>
      <c r="AB47" s="9">
        <v>0.34300000000000003</v>
      </c>
      <c r="AC47" s="6" t="s">
        <v>1131</v>
      </c>
      <c r="AD47" s="8">
        <v>56897</v>
      </c>
      <c r="AE47" s="6" t="s">
        <v>2716</v>
      </c>
      <c r="AF47" s="8">
        <v>316877</v>
      </c>
      <c r="AG47" s="6" t="s">
        <v>3876</v>
      </c>
      <c r="AH47" s="9">
        <v>0.36</v>
      </c>
      <c r="AI47" s="6" t="s">
        <v>1147</v>
      </c>
      <c r="AJ47" s="8">
        <v>54506</v>
      </c>
      <c r="AK47" s="6" t="s">
        <v>2260</v>
      </c>
      <c r="AL47" s="8">
        <v>176345</v>
      </c>
      <c r="AM47" s="6" t="s">
        <v>3877</v>
      </c>
      <c r="AN47" s="9">
        <v>0.35099999999999998</v>
      </c>
      <c r="AO47" s="6" t="s">
        <v>1134</v>
      </c>
      <c r="AP47" s="8">
        <v>51290</v>
      </c>
      <c r="AQ47" s="6" t="s">
        <v>3200</v>
      </c>
      <c r="AR47" s="8">
        <v>45998</v>
      </c>
      <c r="AS47" s="6" t="s">
        <v>3228</v>
      </c>
      <c r="AT47" s="9">
        <v>0.33200000000000002</v>
      </c>
      <c r="AU47" s="6" t="s">
        <v>2967</v>
      </c>
      <c r="AV47" s="8">
        <v>51048</v>
      </c>
      <c r="AW47" s="6" t="s">
        <v>3878</v>
      </c>
      <c r="AX47" s="8">
        <v>65841</v>
      </c>
      <c r="AY47" s="6" t="s">
        <v>1446</v>
      </c>
      <c r="AZ47" s="9">
        <v>0.34899999999999998</v>
      </c>
      <c r="BA47" s="6" t="s">
        <v>2377</v>
      </c>
      <c r="BB47" s="8">
        <v>76850</v>
      </c>
      <c r="BC47" s="6" t="s">
        <v>3598</v>
      </c>
      <c r="BD47" s="8">
        <v>1059972</v>
      </c>
      <c r="BE47" s="6" t="s">
        <v>3879</v>
      </c>
      <c r="BF47" s="9">
        <v>0.35</v>
      </c>
      <c r="BG47" s="6" t="s">
        <v>1131</v>
      </c>
      <c r="BH47" s="8">
        <v>44824</v>
      </c>
      <c r="BI47" s="6" t="s">
        <v>1196</v>
      </c>
      <c r="BJ47" s="8">
        <v>486329</v>
      </c>
      <c r="BK47" s="6" t="s">
        <v>3880</v>
      </c>
      <c r="BL47" s="9">
        <v>0.36099999999999999</v>
      </c>
      <c r="BM47" s="6" t="s">
        <v>1147</v>
      </c>
      <c r="BN47" s="8">
        <v>46754</v>
      </c>
      <c r="BO47" s="6" t="s">
        <v>1281</v>
      </c>
      <c r="BP47" s="8">
        <v>59658</v>
      </c>
      <c r="BQ47" s="6" t="s">
        <v>3770</v>
      </c>
      <c r="BR47" s="9">
        <v>0.38600000000000001</v>
      </c>
      <c r="BS47" s="6" t="s">
        <v>2434</v>
      </c>
      <c r="BT47" s="8">
        <v>55117</v>
      </c>
      <c r="BU47" s="6" t="s">
        <v>3185</v>
      </c>
      <c r="BV47" s="8">
        <v>79863</v>
      </c>
      <c r="BW47" s="6" t="s">
        <v>3881</v>
      </c>
      <c r="BX47" s="9">
        <v>0.36699999999999999</v>
      </c>
      <c r="BY47" s="6" t="s">
        <v>2434</v>
      </c>
      <c r="BZ47" s="8">
        <v>42763</v>
      </c>
      <c r="CA47" s="6" t="s">
        <v>1664</v>
      </c>
      <c r="CB47" s="8">
        <v>700081</v>
      </c>
      <c r="CC47" s="6" t="s">
        <v>3205</v>
      </c>
      <c r="CD47" s="9">
        <v>0.374</v>
      </c>
      <c r="CE47" s="6" t="s">
        <v>1131</v>
      </c>
      <c r="CF47" s="8">
        <v>48259</v>
      </c>
      <c r="CG47" s="6" t="s">
        <v>1268</v>
      </c>
      <c r="CH47" s="8">
        <v>368115</v>
      </c>
      <c r="CI47" s="6" t="s">
        <v>3882</v>
      </c>
      <c r="CJ47" s="9">
        <v>0.378</v>
      </c>
      <c r="CK47" s="6" t="s">
        <v>1147</v>
      </c>
      <c r="CL47" s="8">
        <v>41926</v>
      </c>
      <c r="CM47" s="6" t="s">
        <v>1222</v>
      </c>
      <c r="CN47" s="8">
        <v>190646</v>
      </c>
      <c r="CO47" s="6" t="s">
        <v>2933</v>
      </c>
      <c r="CP47" s="9">
        <v>0.38400000000000001</v>
      </c>
      <c r="CQ47" s="6" t="s">
        <v>1134</v>
      </c>
      <c r="CR47" s="8">
        <v>43884</v>
      </c>
      <c r="CS47" s="6" t="s">
        <v>1981</v>
      </c>
      <c r="CT47" s="8">
        <v>163436</v>
      </c>
      <c r="CU47" s="6" t="s">
        <v>2220</v>
      </c>
      <c r="CV47" s="9">
        <v>0.38800000000000001</v>
      </c>
      <c r="CW47" s="6" t="s">
        <v>2389</v>
      </c>
      <c r="CX47" s="8">
        <v>42705</v>
      </c>
      <c r="CY47" s="6" t="s">
        <v>2065</v>
      </c>
      <c r="CZ47" s="8">
        <v>242279</v>
      </c>
      <c r="DA47" s="6" t="s">
        <v>3883</v>
      </c>
      <c r="DB47" s="9">
        <v>0.377</v>
      </c>
      <c r="DC47" s="6" t="s">
        <v>1134</v>
      </c>
      <c r="DD47" s="8">
        <v>36702</v>
      </c>
      <c r="DE47" s="6" t="s">
        <v>2462</v>
      </c>
      <c r="DF47" s="8">
        <v>252748</v>
      </c>
      <c r="DG47" s="6" t="s">
        <v>3884</v>
      </c>
      <c r="DH47" s="9">
        <v>0.38500000000000001</v>
      </c>
      <c r="DI47" s="6" t="s">
        <v>1134</v>
      </c>
      <c r="DJ47" s="8">
        <v>36259</v>
      </c>
      <c r="DK47" s="6" t="s">
        <v>3885</v>
      </c>
      <c r="DL47" s="8">
        <v>79751</v>
      </c>
      <c r="DM47" s="6" t="s">
        <v>3326</v>
      </c>
      <c r="DN47" s="9">
        <v>0.34399999999999997</v>
      </c>
      <c r="DO47" s="6" t="s">
        <v>2434</v>
      </c>
      <c r="DP47" s="8">
        <v>38410</v>
      </c>
      <c r="DQ47" s="6" t="s">
        <v>3138</v>
      </c>
      <c r="DR47" s="8">
        <v>276584</v>
      </c>
      <c r="DS47" s="6" t="s">
        <v>3886</v>
      </c>
      <c r="DT47" s="9">
        <v>0.34100000000000003</v>
      </c>
      <c r="DU47" s="6" t="s">
        <v>1147</v>
      </c>
      <c r="DV47" s="8">
        <v>60289</v>
      </c>
      <c r="DW47" s="6" t="s">
        <v>2285</v>
      </c>
      <c r="DX47" s="8">
        <v>335102</v>
      </c>
      <c r="DY47" s="6" t="s">
        <v>2129</v>
      </c>
      <c r="DZ47" s="9">
        <v>0.32400000000000001</v>
      </c>
      <c r="EA47" s="6" t="s">
        <v>1147</v>
      </c>
      <c r="EB47" s="8">
        <v>53677</v>
      </c>
      <c r="EC47" s="6" t="s">
        <v>3467</v>
      </c>
      <c r="ED47" s="8">
        <v>572881</v>
      </c>
      <c r="EE47" s="6" t="s">
        <v>3887</v>
      </c>
      <c r="EF47" s="9">
        <v>0.38100000000000001</v>
      </c>
      <c r="EG47" s="6" t="s">
        <v>1155</v>
      </c>
      <c r="EH47" s="8">
        <v>42033</v>
      </c>
      <c r="EI47" s="6" t="s">
        <v>3707</v>
      </c>
      <c r="EJ47" s="8">
        <v>315274</v>
      </c>
      <c r="EK47" s="6" t="s">
        <v>3888</v>
      </c>
      <c r="EL47" s="9">
        <v>0.37</v>
      </c>
      <c r="EM47" s="6" t="s">
        <v>1147</v>
      </c>
      <c r="EN47" s="8">
        <v>49614</v>
      </c>
      <c r="EO47" s="6" t="s">
        <v>3275</v>
      </c>
      <c r="EP47" s="8">
        <v>155145</v>
      </c>
      <c r="EQ47" s="6" t="s">
        <v>3889</v>
      </c>
      <c r="ER47" s="9">
        <v>0.39600000000000002</v>
      </c>
      <c r="ES47" s="6" t="s">
        <v>2389</v>
      </c>
      <c r="ET47" s="8">
        <v>31916</v>
      </c>
      <c r="EU47" s="6" t="s">
        <v>3890</v>
      </c>
      <c r="EV47" s="8">
        <v>345425</v>
      </c>
      <c r="EW47" s="6" t="s">
        <v>3891</v>
      </c>
      <c r="EX47" s="9">
        <v>0.37</v>
      </c>
      <c r="EY47" s="6" t="s">
        <v>1147</v>
      </c>
      <c r="EZ47" s="8">
        <v>40617</v>
      </c>
      <c r="FA47" s="6" t="s">
        <v>1119</v>
      </c>
      <c r="FB47" s="8">
        <v>69890</v>
      </c>
      <c r="FC47" s="6" t="s">
        <v>3892</v>
      </c>
      <c r="FD47" s="9">
        <v>0.39300000000000002</v>
      </c>
      <c r="FE47" s="6" t="s">
        <v>2377</v>
      </c>
      <c r="FF47" s="8">
        <v>39570</v>
      </c>
      <c r="FG47" s="6" t="s">
        <v>1810</v>
      </c>
      <c r="FH47" s="8">
        <v>114393</v>
      </c>
      <c r="FI47" s="6" t="s">
        <v>3893</v>
      </c>
      <c r="FJ47" s="9">
        <v>0.39300000000000002</v>
      </c>
      <c r="FK47" s="6" t="s">
        <v>1134</v>
      </c>
      <c r="FL47" s="8">
        <v>43429</v>
      </c>
      <c r="FM47" s="6" t="s">
        <v>2056</v>
      </c>
      <c r="FN47" s="8">
        <v>169950</v>
      </c>
      <c r="FO47" s="6" t="s">
        <v>3140</v>
      </c>
      <c r="FP47" s="9">
        <v>0.39800000000000002</v>
      </c>
      <c r="FQ47" s="6" t="s">
        <v>2389</v>
      </c>
      <c r="FR47" s="8">
        <v>45792</v>
      </c>
      <c r="FS47" s="6" t="s">
        <v>3894</v>
      </c>
      <c r="FT47" s="8">
        <v>67500</v>
      </c>
      <c r="FU47" s="6" t="s">
        <v>2423</v>
      </c>
      <c r="FV47" s="9">
        <v>0.34799999999999998</v>
      </c>
      <c r="FW47" s="6" t="s">
        <v>2434</v>
      </c>
      <c r="FX47" s="8">
        <v>51835</v>
      </c>
      <c r="FY47" s="6" t="s">
        <v>1749</v>
      </c>
      <c r="FZ47" s="8">
        <v>391777</v>
      </c>
      <c r="GA47" s="6" t="s">
        <v>3895</v>
      </c>
      <c r="GB47" s="9">
        <v>0.35</v>
      </c>
      <c r="GC47" s="6" t="s">
        <v>1147</v>
      </c>
      <c r="GD47" s="8">
        <v>58560</v>
      </c>
      <c r="GE47" s="6" t="s">
        <v>1922</v>
      </c>
      <c r="GF47" s="8">
        <v>126699</v>
      </c>
      <c r="GG47" s="6" t="s">
        <v>3896</v>
      </c>
      <c r="GH47" s="9">
        <v>0.39800000000000002</v>
      </c>
      <c r="GI47" s="6" t="s">
        <v>2377</v>
      </c>
      <c r="GJ47" s="8">
        <v>37796</v>
      </c>
      <c r="GK47" s="6" t="s">
        <v>3897</v>
      </c>
      <c r="GL47" s="8">
        <v>1025422</v>
      </c>
      <c r="GM47" s="6" t="s">
        <v>3898</v>
      </c>
      <c r="GN47" s="9">
        <v>0.35</v>
      </c>
      <c r="GO47" s="6" t="s">
        <v>1131</v>
      </c>
      <c r="GP47" s="8">
        <v>49047</v>
      </c>
      <c r="GQ47" s="6" t="s">
        <v>2184</v>
      </c>
      <c r="GR47" s="8">
        <v>527853</v>
      </c>
      <c r="GS47" s="6" t="s">
        <v>3899</v>
      </c>
      <c r="GT47" s="9">
        <v>0.35499999999999998</v>
      </c>
      <c r="GU47" s="6" t="s">
        <v>1155</v>
      </c>
      <c r="GV47" s="8">
        <v>41487</v>
      </c>
      <c r="GW47" s="6" t="s">
        <v>3629</v>
      </c>
      <c r="GX47" s="8">
        <v>59346</v>
      </c>
      <c r="GY47" s="6" t="s">
        <v>2075</v>
      </c>
      <c r="GZ47" s="9">
        <v>0.434</v>
      </c>
      <c r="HA47" s="6" t="s">
        <v>2611</v>
      </c>
      <c r="HB47" s="8">
        <v>46856</v>
      </c>
      <c r="HC47" s="6" t="s">
        <v>2306</v>
      </c>
      <c r="HD47" s="8">
        <v>702882</v>
      </c>
      <c r="HE47" s="6" t="s">
        <v>3900</v>
      </c>
      <c r="HF47" s="9">
        <v>0.378</v>
      </c>
      <c r="HG47" s="6" t="s">
        <v>1131</v>
      </c>
      <c r="HH47" s="8">
        <v>41902</v>
      </c>
      <c r="HI47" s="6" t="s">
        <v>3901</v>
      </c>
      <c r="HJ47" s="8">
        <v>210184</v>
      </c>
      <c r="HK47" s="6" t="s">
        <v>3902</v>
      </c>
      <c r="HL47" s="9">
        <v>0.38500000000000001</v>
      </c>
      <c r="HM47" s="6" t="s">
        <v>1147</v>
      </c>
      <c r="HN47" s="8">
        <v>38513</v>
      </c>
      <c r="HO47" s="6" t="s">
        <v>1181</v>
      </c>
      <c r="HP47" s="8">
        <v>217342</v>
      </c>
      <c r="HQ47" s="6" t="s">
        <v>3018</v>
      </c>
      <c r="HR47" s="9">
        <v>0.33600000000000002</v>
      </c>
      <c r="HS47" s="6" t="s">
        <v>1134</v>
      </c>
      <c r="HT47" s="8">
        <v>45663</v>
      </c>
      <c r="HU47" s="6" t="s">
        <v>2127</v>
      </c>
      <c r="HV47" s="8">
        <v>718615</v>
      </c>
      <c r="HW47" s="6" t="s">
        <v>3903</v>
      </c>
      <c r="HX47" s="9">
        <v>0.36899999999999999</v>
      </c>
      <c r="HY47" s="6" t="s">
        <v>1131</v>
      </c>
      <c r="HZ47" s="8">
        <v>45468</v>
      </c>
      <c r="IA47" s="6" t="s">
        <v>3904</v>
      </c>
      <c r="IB47" s="8">
        <v>57337</v>
      </c>
      <c r="IC47" s="6" t="s">
        <v>3905</v>
      </c>
      <c r="ID47" s="9">
        <v>0.34200000000000003</v>
      </c>
      <c r="IE47" s="6" t="s">
        <v>2763</v>
      </c>
      <c r="IF47" s="8">
        <v>48462</v>
      </c>
      <c r="IG47" s="6" t="s">
        <v>3761</v>
      </c>
      <c r="IH47" s="8">
        <v>267705</v>
      </c>
      <c r="II47" s="6" t="s">
        <v>3906</v>
      </c>
      <c r="IJ47" s="9">
        <v>0.36899999999999999</v>
      </c>
      <c r="IK47" s="6" t="s">
        <v>1147</v>
      </c>
      <c r="IL47" s="8">
        <v>40606</v>
      </c>
      <c r="IM47" s="6" t="s">
        <v>1889</v>
      </c>
      <c r="IN47" s="8">
        <v>55658</v>
      </c>
      <c r="IO47" s="6" t="s">
        <v>1996</v>
      </c>
      <c r="IP47" s="9">
        <v>0.40300000000000002</v>
      </c>
      <c r="IQ47" s="6" t="s">
        <v>2377</v>
      </c>
      <c r="IR47" s="8">
        <v>42872</v>
      </c>
      <c r="IS47" s="6" t="s">
        <v>3070</v>
      </c>
      <c r="IT47" s="8">
        <v>365064</v>
      </c>
      <c r="IU47" s="6" t="s">
        <v>3644</v>
      </c>
      <c r="IV47" s="9">
        <v>0.371</v>
      </c>
      <c r="IW47" s="6" t="s">
        <v>1147</v>
      </c>
      <c r="IX47" s="8">
        <v>40336</v>
      </c>
      <c r="IY47" s="6" t="s">
        <v>3428</v>
      </c>
      <c r="IZ47" s="8">
        <v>1323384</v>
      </c>
      <c r="JA47" s="6" t="s">
        <v>3907</v>
      </c>
      <c r="JB47" s="9">
        <v>0.38500000000000001</v>
      </c>
      <c r="JC47" s="6" t="s">
        <v>1131</v>
      </c>
      <c r="JD47" s="8">
        <v>47825</v>
      </c>
      <c r="JE47" s="6" t="s">
        <v>2588</v>
      </c>
      <c r="JF47" s="8">
        <v>104090</v>
      </c>
      <c r="JG47" s="6" t="s">
        <v>3908</v>
      </c>
      <c r="JH47" s="9">
        <v>0.35399999999999998</v>
      </c>
      <c r="JI47" s="6" t="s">
        <v>2434</v>
      </c>
      <c r="JJ47" s="8">
        <v>50381</v>
      </c>
      <c r="JK47" s="6" t="s">
        <v>3909</v>
      </c>
      <c r="JL47" s="8">
        <v>37714</v>
      </c>
      <c r="JM47" s="6" t="s">
        <v>3910</v>
      </c>
      <c r="JN47" s="9">
        <v>0.34300000000000003</v>
      </c>
      <c r="JO47" s="6" t="s">
        <v>2611</v>
      </c>
      <c r="JP47" s="8">
        <v>42163</v>
      </c>
      <c r="JQ47" s="6" t="s">
        <v>3911</v>
      </c>
      <c r="JR47" s="8">
        <v>405852</v>
      </c>
      <c r="JS47" s="6" t="s">
        <v>1945</v>
      </c>
      <c r="JT47" s="9">
        <v>0.35</v>
      </c>
      <c r="JU47" s="6" t="s">
        <v>1147</v>
      </c>
      <c r="JV47" s="8">
        <v>54472</v>
      </c>
      <c r="JW47" s="6" t="s">
        <v>3912</v>
      </c>
      <c r="JX47" s="8">
        <v>390933</v>
      </c>
      <c r="JY47" s="6" t="s">
        <v>3913</v>
      </c>
      <c r="JZ47" s="9">
        <v>0.35799999999999998</v>
      </c>
      <c r="KA47" s="6" t="s">
        <v>1147</v>
      </c>
      <c r="KB47" s="8">
        <v>55940</v>
      </c>
      <c r="KC47" s="6" t="s">
        <v>2521</v>
      </c>
      <c r="KD47" s="8">
        <v>104629</v>
      </c>
      <c r="KE47" s="6" t="s">
        <v>3914</v>
      </c>
      <c r="KF47" s="9">
        <v>0.38900000000000001</v>
      </c>
      <c r="KG47" s="6" t="s">
        <v>2389</v>
      </c>
      <c r="KH47" s="8">
        <v>34245</v>
      </c>
      <c r="KI47" s="6" t="s">
        <v>1707</v>
      </c>
      <c r="KJ47" s="8">
        <v>361490</v>
      </c>
      <c r="KK47" s="6" t="s">
        <v>2169</v>
      </c>
      <c r="KL47" s="9">
        <v>0.379</v>
      </c>
      <c r="KM47" s="6" t="s">
        <v>1155</v>
      </c>
      <c r="KN47" s="8">
        <v>46252</v>
      </c>
      <c r="KO47" s="6" t="s">
        <v>1253</v>
      </c>
      <c r="KP47" s="8">
        <v>37093</v>
      </c>
      <c r="KQ47" s="6" t="s">
        <v>2788</v>
      </c>
      <c r="KR47" s="9">
        <v>0.41599999999999998</v>
      </c>
      <c r="KS47" s="6" t="s">
        <v>2967</v>
      </c>
      <c r="KT47" s="8">
        <v>46484</v>
      </c>
      <c r="KU47" s="6" t="s">
        <v>3915</v>
      </c>
      <c r="KV47" s="8">
        <v>159581</v>
      </c>
      <c r="KW47" s="6" t="s">
        <v>3916</v>
      </c>
      <c r="KX47" s="9">
        <v>0.36099999999999999</v>
      </c>
      <c r="KY47" s="6" t="s">
        <v>1134</v>
      </c>
      <c r="KZ47" s="8">
        <v>15160</v>
      </c>
      <c r="LA47" s="6" t="s">
        <v>1539</v>
      </c>
    </row>
    <row r="48" spans="1:313" ht="12.5" x14ac:dyDescent="0.25">
      <c r="A48" s="6" t="s">
        <v>3773</v>
      </c>
      <c r="B48" s="8">
        <v>53608</v>
      </c>
      <c r="C48" s="6" t="s">
        <v>2347</v>
      </c>
      <c r="D48" s="9">
        <v>7.6999999999999999E-2</v>
      </c>
      <c r="E48" s="6" t="s">
        <v>1155</v>
      </c>
      <c r="F48" s="8">
        <v>66734</v>
      </c>
      <c r="G48" s="6" t="s">
        <v>3917</v>
      </c>
      <c r="H48" s="8">
        <v>12268</v>
      </c>
      <c r="I48" s="6" t="s">
        <v>2979</v>
      </c>
      <c r="J48" s="9">
        <v>0.127</v>
      </c>
      <c r="K48" s="6" t="s">
        <v>2611</v>
      </c>
      <c r="L48" s="8">
        <v>94915</v>
      </c>
      <c r="M48" s="6" t="s">
        <v>3918</v>
      </c>
      <c r="N48" s="8">
        <v>121913</v>
      </c>
      <c r="O48" s="6" t="s">
        <v>1274</v>
      </c>
      <c r="P48" s="9">
        <v>0.123</v>
      </c>
      <c r="Q48" s="6" t="s">
        <v>1155</v>
      </c>
      <c r="R48" s="8">
        <v>89721</v>
      </c>
      <c r="S48" s="6" t="s">
        <v>3919</v>
      </c>
      <c r="T48" s="8">
        <v>36307</v>
      </c>
      <c r="U48" s="6" t="s">
        <v>1447</v>
      </c>
      <c r="V48" s="9">
        <v>8.6999999999999994E-2</v>
      </c>
      <c r="W48" s="6" t="s">
        <v>1147</v>
      </c>
      <c r="X48" s="8">
        <v>61446</v>
      </c>
      <c r="Y48" s="6" t="s">
        <v>3920</v>
      </c>
      <c r="Z48" s="8">
        <v>571420</v>
      </c>
      <c r="AA48" s="6" t="s">
        <v>2356</v>
      </c>
      <c r="AB48" s="9">
        <v>0.13300000000000001</v>
      </c>
      <c r="AC48" s="6" t="s">
        <v>1140</v>
      </c>
      <c r="AD48" s="8">
        <v>117038</v>
      </c>
      <c r="AE48" s="6" t="s">
        <v>2602</v>
      </c>
      <c r="AF48" s="8">
        <v>120784</v>
      </c>
      <c r="AG48" s="6" t="s">
        <v>2456</v>
      </c>
      <c r="AH48" s="9">
        <v>0.13700000000000001</v>
      </c>
      <c r="AI48" s="6" t="s">
        <v>1155</v>
      </c>
      <c r="AJ48" s="8">
        <v>105179</v>
      </c>
      <c r="AK48" s="6" t="s">
        <v>3921</v>
      </c>
      <c r="AL48" s="8">
        <v>51848</v>
      </c>
      <c r="AM48" s="6" t="s">
        <v>2992</v>
      </c>
      <c r="AN48" s="9">
        <v>0.10299999999999999</v>
      </c>
      <c r="AO48" s="6" t="s">
        <v>1147</v>
      </c>
      <c r="AP48" s="8">
        <v>108110</v>
      </c>
      <c r="AQ48" s="6" t="s">
        <v>3922</v>
      </c>
      <c r="AR48" s="8">
        <v>13387</v>
      </c>
      <c r="AS48" s="6" t="s">
        <v>1798</v>
      </c>
      <c r="AT48" s="9">
        <v>9.7000000000000003E-2</v>
      </c>
      <c r="AU48" s="6" t="s">
        <v>2434</v>
      </c>
      <c r="AV48" s="8">
        <v>94658</v>
      </c>
      <c r="AW48" s="6" t="s">
        <v>3923</v>
      </c>
      <c r="AX48" s="8">
        <v>19548</v>
      </c>
      <c r="AY48" s="6" t="s">
        <v>3692</v>
      </c>
      <c r="AZ48" s="9">
        <v>0.104</v>
      </c>
      <c r="BA48" s="6" t="s">
        <v>2389</v>
      </c>
      <c r="BB48" s="8">
        <v>179925</v>
      </c>
      <c r="BC48" s="6" t="s">
        <v>3924</v>
      </c>
      <c r="BD48" s="8">
        <v>336810</v>
      </c>
      <c r="BE48" s="6" t="s">
        <v>3925</v>
      </c>
      <c r="BF48" s="9">
        <v>0.111</v>
      </c>
      <c r="BG48" s="6" t="s">
        <v>1131</v>
      </c>
      <c r="BH48" s="8">
        <v>84593</v>
      </c>
      <c r="BI48" s="6" t="s">
        <v>2990</v>
      </c>
      <c r="BJ48" s="8">
        <v>134572</v>
      </c>
      <c r="BK48" s="6" t="s">
        <v>3926</v>
      </c>
      <c r="BL48" s="9">
        <v>0.1</v>
      </c>
      <c r="BM48" s="6" t="s">
        <v>1155</v>
      </c>
      <c r="BN48" s="8">
        <v>83153</v>
      </c>
      <c r="BO48" s="6" t="s">
        <v>3927</v>
      </c>
      <c r="BP48" s="8">
        <v>17152</v>
      </c>
      <c r="BQ48" s="6" t="s">
        <v>3928</v>
      </c>
      <c r="BR48" s="9">
        <v>0.111</v>
      </c>
      <c r="BS48" s="6" t="s">
        <v>1134</v>
      </c>
      <c r="BT48" s="8">
        <v>118439</v>
      </c>
      <c r="BU48" s="6" t="s">
        <v>3929</v>
      </c>
      <c r="BV48" s="8">
        <v>27046</v>
      </c>
      <c r="BW48" s="6" t="s">
        <v>2289</v>
      </c>
      <c r="BX48" s="9">
        <v>0.124</v>
      </c>
      <c r="BY48" s="6" t="s">
        <v>1134</v>
      </c>
      <c r="BZ48" s="8">
        <v>76753</v>
      </c>
      <c r="CA48" s="6" t="s">
        <v>3930</v>
      </c>
      <c r="CB48" s="8">
        <v>180413</v>
      </c>
      <c r="CC48" s="6" t="s">
        <v>3931</v>
      </c>
      <c r="CD48" s="9">
        <v>9.6000000000000002E-2</v>
      </c>
      <c r="CE48" s="6" t="s">
        <v>1131</v>
      </c>
      <c r="CF48" s="8">
        <v>96315</v>
      </c>
      <c r="CG48" s="6" t="s">
        <v>3014</v>
      </c>
      <c r="CH48" s="8">
        <v>101160</v>
      </c>
      <c r="CI48" s="6" t="s">
        <v>3932</v>
      </c>
      <c r="CJ48" s="9">
        <v>0.104</v>
      </c>
      <c r="CK48" s="6" t="s">
        <v>1155</v>
      </c>
      <c r="CL48" s="8">
        <v>74957</v>
      </c>
      <c r="CM48" s="6" t="s">
        <v>1854</v>
      </c>
      <c r="CN48" s="8">
        <v>55022</v>
      </c>
      <c r="CO48" s="6" t="s">
        <v>1276</v>
      </c>
      <c r="CP48" s="9">
        <v>0.111</v>
      </c>
      <c r="CQ48" s="6" t="s">
        <v>1147</v>
      </c>
      <c r="CR48" s="8">
        <v>78300</v>
      </c>
      <c r="CS48" s="6" t="s">
        <v>3933</v>
      </c>
      <c r="CT48" s="8">
        <v>41498</v>
      </c>
      <c r="CU48" s="6" t="s">
        <v>1133</v>
      </c>
      <c r="CV48" s="9">
        <v>9.9000000000000005E-2</v>
      </c>
      <c r="CW48" s="6" t="s">
        <v>1147</v>
      </c>
      <c r="CX48" s="8">
        <v>75256</v>
      </c>
      <c r="CY48" s="6" t="s">
        <v>3934</v>
      </c>
      <c r="CZ48" s="8">
        <v>62837</v>
      </c>
      <c r="DA48" s="6" t="s">
        <v>3935</v>
      </c>
      <c r="DB48" s="9">
        <v>9.8000000000000004E-2</v>
      </c>
      <c r="DC48" s="6" t="s">
        <v>1147</v>
      </c>
      <c r="DD48" s="8">
        <v>69901</v>
      </c>
      <c r="DE48" s="6" t="s">
        <v>3009</v>
      </c>
      <c r="DF48" s="8">
        <v>56199</v>
      </c>
      <c r="DG48" s="6" t="s">
        <v>3936</v>
      </c>
      <c r="DH48" s="9">
        <v>8.5999999999999993E-2</v>
      </c>
      <c r="DI48" s="6" t="s">
        <v>1147</v>
      </c>
      <c r="DJ48" s="8">
        <v>69860</v>
      </c>
      <c r="DK48" s="6" t="s">
        <v>3216</v>
      </c>
      <c r="DL48" s="8">
        <v>26678</v>
      </c>
      <c r="DM48" s="6" t="s">
        <v>3176</v>
      </c>
      <c r="DN48" s="9">
        <v>0.115</v>
      </c>
      <c r="DO48" s="6" t="s">
        <v>1134</v>
      </c>
      <c r="DP48" s="8">
        <v>87688</v>
      </c>
      <c r="DQ48" s="6" t="s">
        <v>3937</v>
      </c>
      <c r="DR48" s="8">
        <v>78056</v>
      </c>
      <c r="DS48" s="6" t="s">
        <v>3938</v>
      </c>
      <c r="DT48" s="9">
        <v>9.6000000000000002E-2</v>
      </c>
      <c r="DU48" s="6" t="s">
        <v>1155</v>
      </c>
      <c r="DV48" s="8">
        <v>116504</v>
      </c>
      <c r="DW48" s="6" t="s">
        <v>1649</v>
      </c>
      <c r="DX48" s="8">
        <v>125865</v>
      </c>
      <c r="DY48" s="6" t="s">
        <v>1797</v>
      </c>
      <c r="DZ48" s="9">
        <v>0.122</v>
      </c>
      <c r="EA48" s="6" t="s">
        <v>1155</v>
      </c>
      <c r="EB48" s="8">
        <v>128290</v>
      </c>
      <c r="EC48" s="6" t="s">
        <v>3293</v>
      </c>
      <c r="ED48" s="8">
        <v>149351</v>
      </c>
      <c r="EE48" s="6" t="s">
        <v>1376</v>
      </c>
      <c r="EF48" s="9">
        <v>9.9000000000000005E-2</v>
      </c>
      <c r="EG48" s="6" t="s">
        <v>1131</v>
      </c>
      <c r="EH48" s="8">
        <v>79911</v>
      </c>
      <c r="EI48" s="6" t="s">
        <v>3427</v>
      </c>
      <c r="EJ48" s="8">
        <v>97099</v>
      </c>
      <c r="EK48" s="6" t="s">
        <v>2850</v>
      </c>
      <c r="EL48" s="9">
        <v>0.114</v>
      </c>
      <c r="EM48" s="6" t="s">
        <v>1155</v>
      </c>
      <c r="EN48" s="8">
        <v>99469</v>
      </c>
      <c r="EO48" s="6" t="s">
        <v>1336</v>
      </c>
      <c r="EP48" s="8">
        <v>28262</v>
      </c>
      <c r="EQ48" s="6" t="s">
        <v>3939</v>
      </c>
      <c r="ER48" s="9">
        <v>7.1999999999999995E-2</v>
      </c>
      <c r="ES48" s="6" t="s">
        <v>1147</v>
      </c>
      <c r="ET48" s="8">
        <v>57698</v>
      </c>
      <c r="EU48" s="6" t="s">
        <v>2931</v>
      </c>
      <c r="EV48" s="8">
        <v>91411</v>
      </c>
      <c r="EW48" s="6" t="s">
        <v>3940</v>
      </c>
      <c r="EX48" s="9">
        <v>9.8000000000000004E-2</v>
      </c>
      <c r="EY48" s="6" t="s">
        <v>1131</v>
      </c>
      <c r="EZ48" s="8">
        <v>73348</v>
      </c>
      <c r="FA48" s="6" t="s">
        <v>3054</v>
      </c>
      <c r="FB48" s="8">
        <v>19966</v>
      </c>
      <c r="FC48" s="6" t="s">
        <v>1832</v>
      </c>
      <c r="FD48" s="9">
        <v>0.112</v>
      </c>
      <c r="FE48" s="6" t="s">
        <v>1134</v>
      </c>
      <c r="FF48" s="8">
        <v>78792</v>
      </c>
      <c r="FG48" s="6" t="s">
        <v>3941</v>
      </c>
      <c r="FH48" s="8">
        <v>28907</v>
      </c>
      <c r="FI48" s="6" t="s">
        <v>2844</v>
      </c>
      <c r="FJ48" s="9">
        <v>9.9000000000000005E-2</v>
      </c>
      <c r="FK48" s="6" t="s">
        <v>1147</v>
      </c>
      <c r="FL48" s="8">
        <v>77473</v>
      </c>
      <c r="FM48" s="6" t="s">
        <v>1731</v>
      </c>
      <c r="FN48" s="8">
        <v>53708</v>
      </c>
      <c r="FO48" s="6" t="s">
        <v>1777</v>
      </c>
      <c r="FP48" s="9">
        <v>0.126</v>
      </c>
      <c r="FQ48" s="6" t="s">
        <v>1147</v>
      </c>
      <c r="FR48" s="8">
        <v>88961</v>
      </c>
      <c r="FS48" s="6" t="s">
        <v>2794</v>
      </c>
      <c r="FT48" s="8">
        <v>23873</v>
      </c>
      <c r="FU48" s="6" t="s">
        <v>2854</v>
      </c>
      <c r="FV48" s="9">
        <v>0.123</v>
      </c>
      <c r="FW48" s="6" t="s">
        <v>2389</v>
      </c>
      <c r="FX48" s="8">
        <v>101852</v>
      </c>
      <c r="FY48" s="6" t="s">
        <v>3942</v>
      </c>
      <c r="FZ48" s="8">
        <v>107204</v>
      </c>
      <c r="GA48" s="6" t="s">
        <v>3943</v>
      </c>
      <c r="GB48" s="9">
        <v>9.6000000000000002E-2</v>
      </c>
      <c r="GC48" s="6" t="s">
        <v>1131</v>
      </c>
      <c r="GD48" s="8">
        <v>118712</v>
      </c>
      <c r="GE48" s="6" t="s">
        <v>3944</v>
      </c>
      <c r="GF48" s="8">
        <v>28768</v>
      </c>
      <c r="GG48" s="6" t="s">
        <v>2414</v>
      </c>
      <c r="GH48" s="9">
        <v>0.09</v>
      </c>
      <c r="GI48" s="6" t="s">
        <v>1134</v>
      </c>
      <c r="GJ48" s="8">
        <v>75992</v>
      </c>
      <c r="GK48" s="6" t="s">
        <v>3945</v>
      </c>
      <c r="GL48" s="8">
        <v>301088</v>
      </c>
      <c r="GM48" s="6" t="s">
        <v>3946</v>
      </c>
      <c r="GN48" s="9">
        <v>0.10299999999999999</v>
      </c>
      <c r="GO48" s="6" t="s">
        <v>1131</v>
      </c>
      <c r="GP48" s="8">
        <v>114567</v>
      </c>
      <c r="GQ48" s="6" t="s">
        <v>3947</v>
      </c>
      <c r="GR48" s="8">
        <v>140629</v>
      </c>
      <c r="GS48" s="6" t="s">
        <v>2105</v>
      </c>
      <c r="GT48" s="9">
        <v>9.5000000000000001E-2</v>
      </c>
      <c r="GU48" s="6" t="s">
        <v>1131</v>
      </c>
      <c r="GV48" s="8">
        <v>79577</v>
      </c>
      <c r="GW48" s="6" t="s">
        <v>3948</v>
      </c>
      <c r="GX48" s="8">
        <v>14270</v>
      </c>
      <c r="GY48" s="6" t="s">
        <v>2844</v>
      </c>
      <c r="GZ48" s="9">
        <v>0.104</v>
      </c>
      <c r="HA48" s="6" t="s">
        <v>2377</v>
      </c>
      <c r="HB48" s="8">
        <v>81822</v>
      </c>
      <c r="HC48" s="6" t="s">
        <v>3949</v>
      </c>
      <c r="HD48" s="8">
        <v>178167</v>
      </c>
      <c r="HE48" s="6" t="s">
        <v>3950</v>
      </c>
      <c r="HF48" s="9">
        <v>9.6000000000000002E-2</v>
      </c>
      <c r="HG48" s="6" t="s">
        <v>1131</v>
      </c>
      <c r="HH48" s="8">
        <v>79840</v>
      </c>
      <c r="HI48" s="6" t="s">
        <v>1115</v>
      </c>
      <c r="HJ48" s="8">
        <v>52721</v>
      </c>
      <c r="HK48" s="6" t="s">
        <v>3951</v>
      </c>
      <c r="HL48" s="9">
        <v>9.6000000000000002E-2</v>
      </c>
      <c r="HM48" s="6" t="s">
        <v>1155</v>
      </c>
      <c r="HN48" s="8">
        <v>66366</v>
      </c>
      <c r="HO48" s="6" t="s">
        <v>3952</v>
      </c>
      <c r="HP48" s="8">
        <v>86303</v>
      </c>
      <c r="HQ48" s="6" t="s">
        <v>1925</v>
      </c>
      <c r="HR48" s="9">
        <v>0.13300000000000001</v>
      </c>
      <c r="HS48" s="6" t="s">
        <v>1147</v>
      </c>
      <c r="HT48" s="8">
        <v>90074</v>
      </c>
      <c r="HU48" s="6" t="s">
        <v>2875</v>
      </c>
      <c r="HV48" s="8">
        <v>186655</v>
      </c>
      <c r="HW48" s="6" t="s">
        <v>3018</v>
      </c>
      <c r="HX48" s="9">
        <v>9.6000000000000002E-2</v>
      </c>
      <c r="HY48" s="6" t="s">
        <v>1131</v>
      </c>
      <c r="HZ48" s="8">
        <v>90704</v>
      </c>
      <c r="IA48" s="6" t="s">
        <v>3953</v>
      </c>
      <c r="IB48" s="8">
        <v>18293</v>
      </c>
      <c r="IC48" s="6" t="s">
        <v>3910</v>
      </c>
      <c r="ID48" s="9">
        <v>0.109</v>
      </c>
      <c r="IE48" s="6" t="s">
        <v>2434</v>
      </c>
      <c r="IF48" s="8">
        <v>96630</v>
      </c>
      <c r="IG48" s="6" t="s">
        <v>3954</v>
      </c>
      <c r="IH48" s="8">
        <v>64876</v>
      </c>
      <c r="II48" s="6" t="s">
        <v>3955</v>
      </c>
      <c r="IJ48" s="9">
        <v>8.8999999999999996E-2</v>
      </c>
      <c r="IK48" s="6" t="s">
        <v>1155</v>
      </c>
      <c r="IL48" s="8">
        <v>76957</v>
      </c>
      <c r="IM48" s="6" t="s">
        <v>3956</v>
      </c>
      <c r="IN48" s="8">
        <v>13654</v>
      </c>
      <c r="IO48" s="6" t="s">
        <v>1389</v>
      </c>
      <c r="IP48" s="9">
        <v>9.9000000000000005E-2</v>
      </c>
      <c r="IQ48" s="6" t="s">
        <v>2389</v>
      </c>
      <c r="IR48" s="8">
        <v>81740</v>
      </c>
      <c r="IS48" s="6" t="s">
        <v>3957</v>
      </c>
      <c r="IT48" s="8">
        <v>94158</v>
      </c>
      <c r="IU48" s="6" t="s">
        <v>3958</v>
      </c>
      <c r="IV48" s="9">
        <v>9.6000000000000002E-2</v>
      </c>
      <c r="IW48" s="6" t="s">
        <v>1155</v>
      </c>
      <c r="IX48" s="8">
        <v>75404</v>
      </c>
      <c r="IY48" s="6" t="s">
        <v>3959</v>
      </c>
      <c r="IZ48" s="8">
        <v>357044</v>
      </c>
      <c r="JA48" s="6" t="s">
        <v>3960</v>
      </c>
      <c r="JB48" s="9">
        <v>0.104</v>
      </c>
      <c r="JC48" s="6" t="s">
        <v>1131</v>
      </c>
      <c r="JD48" s="8">
        <v>86476</v>
      </c>
      <c r="JE48" s="6" t="s">
        <v>3948</v>
      </c>
      <c r="JF48" s="8">
        <v>40403</v>
      </c>
      <c r="JG48" s="6" t="s">
        <v>3961</v>
      </c>
      <c r="JH48" s="9">
        <v>0.13800000000000001</v>
      </c>
      <c r="JI48" s="6" t="s">
        <v>2389</v>
      </c>
      <c r="JJ48" s="8">
        <v>90134</v>
      </c>
      <c r="JK48" s="6" t="s">
        <v>3962</v>
      </c>
      <c r="JL48" s="8">
        <v>13120</v>
      </c>
      <c r="JM48" s="6" t="s">
        <v>3963</v>
      </c>
      <c r="JN48" s="9">
        <v>0.11899999999999999</v>
      </c>
      <c r="JO48" s="6" t="s">
        <v>2377</v>
      </c>
      <c r="JP48" s="8">
        <v>95790</v>
      </c>
      <c r="JQ48" s="6" t="s">
        <v>2479</v>
      </c>
      <c r="JR48" s="8">
        <v>121606</v>
      </c>
      <c r="JS48" s="6" t="s">
        <v>3964</v>
      </c>
      <c r="JT48" s="9">
        <v>0.105</v>
      </c>
      <c r="JU48" s="6" t="s">
        <v>1131</v>
      </c>
      <c r="JV48" s="8">
        <v>102577</v>
      </c>
      <c r="JW48" s="6" t="s">
        <v>3172</v>
      </c>
      <c r="JX48" s="8">
        <v>150981</v>
      </c>
      <c r="JY48" s="6" t="s">
        <v>3965</v>
      </c>
      <c r="JZ48" s="9">
        <v>0.13800000000000001</v>
      </c>
      <c r="KA48" s="6" t="s">
        <v>1155</v>
      </c>
      <c r="KB48" s="8">
        <v>111949</v>
      </c>
      <c r="KC48" s="6" t="s">
        <v>3966</v>
      </c>
      <c r="KD48" s="8">
        <v>23215</v>
      </c>
      <c r="KE48" s="6" t="s">
        <v>3967</v>
      </c>
      <c r="KF48" s="9">
        <v>8.5999999999999993E-2</v>
      </c>
      <c r="KG48" s="6" t="s">
        <v>1147</v>
      </c>
      <c r="KH48" s="8">
        <v>59888</v>
      </c>
      <c r="KI48" s="6" t="s">
        <v>3968</v>
      </c>
      <c r="KJ48" s="8">
        <v>105881</v>
      </c>
      <c r="KK48" s="6" t="s">
        <v>3969</v>
      </c>
      <c r="KL48" s="9">
        <v>0.111</v>
      </c>
      <c r="KM48" s="6" t="s">
        <v>1155</v>
      </c>
      <c r="KN48" s="8">
        <v>86830</v>
      </c>
      <c r="KO48" s="6" t="s">
        <v>3970</v>
      </c>
      <c r="KP48" s="8">
        <v>8848</v>
      </c>
      <c r="KQ48" s="6" t="s">
        <v>2050</v>
      </c>
      <c r="KR48" s="9">
        <v>9.9000000000000005E-2</v>
      </c>
      <c r="KS48" s="6" t="s">
        <v>2611</v>
      </c>
      <c r="KT48" s="8">
        <v>81113</v>
      </c>
      <c r="KU48" s="6" t="s">
        <v>3971</v>
      </c>
      <c r="KV48" s="8">
        <v>31796</v>
      </c>
      <c r="KW48" s="6" t="s">
        <v>3089</v>
      </c>
      <c r="KX48" s="9">
        <v>7.1999999999999995E-2</v>
      </c>
      <c r="KY48" s="6" t="s">
        <v>1155</v>
      </c>
      <c r="KZ48" s="8">
        <v>31749</v>
      </c>
      <c r="LA48" s="6" t="s">
        <v>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A100"/>
  <sheetViews>
    <sheetView workbookViewId="0"/>
  </sheetViews>
  <sheetFormatPr defaultColWidth="12.6328125" defaultRowHeight="15.75" customHeight="1" x14ac:dyDescent="0.25"/>
  <sheetData>
    <row r="1" spans="1:209" ht="15.75" customHeight="1" x14ac:dyDescent="0.25">
      <c r="A1" s="10" t="s">
        <v>709</v>
      </c>
      <c r="B1" s="10" t="s">
        <v>3972</v>
      </c>
      <c r="C1" s="10" t="s">
        <v>3973</v>
      </c>
      <c r="D1" s="10" t="s">
        <v>3974</v>
      </c>
      <c r="E1" s="10" t="s">
        <v>3975</v>
      </c>
      <c r="F1" s="10" t="s">
        <v>3976</v>
      </c>
      <c r="G1" s="10" t="s">
        <v>3977</v>
      </c>
      <c r="H1" s="10" t="s">
        <v>3978</v>
      </c>
      <c r="I1" s="10" t="s">
        <v>3979</v>
      </c>
      <c r="J1" s="10" t="s">
        <v>3980</v>
      </c>
      <c r="K1" s="10" t="s">
        <v>3981</v>
      </c>
      <c r="L1" s="10" t="s">
        <v>3982</v>
      </c>
      <c r="M1" s="10" t="s">
        <v>3983</v>
      </c>
      <c r="N1" s="10" t="s">
        <v>3984</v>
      </c>
      <c r="O1" s="10" t="s">
        <v>3985</v>
      </c>
      <c r="P1" s="10" t="s">
        <v>3986</v>
      </c>
      <c r="Q1" s="10" t="s">
        <v>3987</v>
      </c>
      <c r="R1" s="10" t="s">
        <v>3988</v>
      </c>
      <c r="S1" s="10" t="s">
        <v>3989</v>
      </c>
      <c r="T1" s="10" t="s">
        <v>3990</v>
      </c>
      <c r="U1" s="10" t="s">
        <v>3991</v>
      </c>
      <c r="V1" s="10" t="s">
        <v>3992</v>
      </c>
      <c r="W1" s="10" t="s">
        <v>3993</v>
      </c>
      <c r="X1" s="10" t="s">
        <v>3994</v>
      </c>
      <c r="Y1" s="10" t="s">
        <v>3995</v>
      </c>
      <c r="Z1" s="10" t="s">
        <v>3996</v>
      </c>
      <c r="AA1" s="10" t="s">
        <v>3997</v>
      </c>
      <c r="AB1" s="10" t="s">
        <v>3998</v>
      </c>
      <c r="AC1" s="10" t="s">
        <v>3999</v>
      </c>
      <c r="AD1" s="10" t="s">
        <v>4000</v>
      </c>
      <c r="AE1" s="10" t="s">
        <v>4001</v>
      </c>
      <c r="AF1" s="10" t="s">
        <v>4002</v>
      </c>
      <c r="AG1" s="10" t="s">
        <v>4003</v>
      </c>
      <c r="AH1" s="10" t="s">
        <v>4004</v>
      </c>
      <c r="AI1" s="10" t="s">
        <v>4005</v>
      </c>
      <c r="AJ1" s="10" t="s">
        <v>4006</v>
      </c>
      <c r="AK1" s="10" t="s">
        <v>4007</v>
      </c>
      <c r="AL1" s="10" t="s">
        <v>4008</v>
      </c>
      <c r="AM1" s="10" t="s">
        <v>4009</v>
      </c>
      <c r="AN1" s="10" t="s">
        <v>4010</v>
      </c>
      <c r="AO1" s="10" t="s">
        <v>4011</v>
      </c>
      <c r="AP1" s="10" t="s">
        <v>4012</v>
      </c>
      <c r="AQ1" s="10" t="s">
        <v>4013</v>
      </c>
      <c r="AR1" s="10" t="s">
        <v>4014</v>
      </c>
      <c r="AS1" s="10" t="s">
        <v>4015</v>
      </c>
      <c r="AT1" s="10" t="s">
        <v>4016</v>
      </c>
      <c r="AU1" s="10" t="s">
        <v>4017</v>
      </c>
      <c r="AV1" s="10" t="s">
        <v>4018</v>
      </c>
      <c r="AW1" s="10" t="s">
        <v>4019</v>
      </c>
      <c r="AX1" s="10" t="s">
        <v>4020</v>
      </c>
      <c r="AY1" s="10" t="s">
        <v>4021</v>
      </c>
      <c r="AZ1" s="10" t="s">
        <v>4022</v>
      </c>
      <c r="BA1" s="10" t="s">
        <v>4023</v>
      </c>
      <c r="BB1" s="10" t="s">
        <v>4024</v>
      </c>
      <c r="BC1" s="10" t="s">
        <v>4025</v>
      </c>
      <c r="BD1" s="10" t="s">
        <v>4026</v>
      </c>
      <c r="BE1" s="10" t="s">
        <v>4027</v>
      </c>
      <c r="BF1" s="10" t="s">
        <v>4028</v>
      </c>
      <c r="BG1" s="10" t="s">
        <v>4029</v>
      </c>
      <c r="BH1" s="10" t="s">
        <v>4030</v>
      </c>
      <c r="BI1" s="10" t="s">
        <v>4031</v>
      </c>
      <c r="BJ1" s="10" t="s">
        <v>4032</v>
      </c>
      <c r="BK1" s="10" t="s">
        <v>4033</v>
      </c>
      <c r="BL1" s="10" t="s">
        <v>4034</v>
      </c>
      <c r="BM1" s="10" t="s">
        <v>4035</v>
      </c>
      <c r="BN1" s="10" t="s">
        <v>4036</v>
      </c>
      <c r="BO1" s="10" t="s">
        <v>4037</v>
      </c>
      <c r="BP1" s="10" t="s">
        <v>4038</v>
      </c>
      <c r="BQ1" s="10" t="s">
        <v>4039</v>
      </c>
      <c r="BR1" s="10" t="s">
        <v>4040</v>
      </c>
      <c r="BS1" s="10" t="s">
        <v>4041</v>
      </c>
      <c r="BT1" s="10" t="s">
        <v>4042</v>
      </c>
      <c r="BU1" s="10" t="s">
        <v>4043</v>
      </c>
      <c r="BV1" s="10" t="s">
        <v>4044</v>
      </c>
      <c r="BW1" s="10" t="s">
        <v>4045</v>
      </c>
      <c r="BX1" s="10" t="s">
        <v>4046</v>
      </c>
      <c r="BY1" s="10" t="s">
        <v>4047</v>
      </c>
      <c r="BZ1" s="10" t="s">
        <v>4048</v>
      </c>
      <c r="CA1" s="10" t="s">
        <v>4049</v>
      </c>
      <c r="CB1" s="10" t="s">
        <v>4050</v>
      </c>
      <c r="CC1" s="10" t="s">
        <v>4051</v>
      </c>
      <c r="CD1" s="10" t="s">
        <v>4052</v>
      </c>
      <c r="CE1" s="10" t="s">
        <v>4053</v>
      </c>
      <c r="CF1" s="10" t="s">
        <v>4054</v>
      </c>
      <c r="CG1" s="10" t="s">
        <v>4055</v>
      </c>
      <c r="CH1" s="10" t="s">
        <v>4056</v>
      </c>
      <c r="CI1" s="10" t="s">
        <v>4057</v>
      </c>
      <c r="CJ1" s="10" t="s">
        <v>4058</v>
      </c>
      <c r="CK1" s="10" t="s">
        <v>4059</v>
      </c>
      <c r="CL1" s="10" t="s">
        <v>4060</v>
      </c>
      <c r="CM1" s="10" t="s">
        <v>4061</v>
      </c>
      <c r="CN1" s="10" t="s">
        <v>4062</v>
      </c>
      <c r="CO1" s="10" t="s">
        <v>4063</v>
      </c>
      <c r="CP1" s="10" t="s">
        <v>4064</v>
      </c>
      <c r="CQ1" s="10" t="s">
        <v>4065</v>
      </c>
      <c r="CR1" s="10" t="s">
        <v>4066</v>
      </c>
      <c r="CS1" s="10" t="s">
        <v>4067</v>
      </c>
      <c r="CT1" s="10" t="s">
        <v>4068</v>
      </c>
      <c r="CU1" s="10" t="s">
        <v>4069</v>
      </c>
      <c r="CV1" s="10" t="s">
        <v>4070</v>
      </c>
      <c r="CW1" s="10" t="s">
        <v>4071</v>
      </c>
      <c r="CX1" s="10" t="s">
        <v>4072</v>
      </c>
      <c r="CY1" s="10" t="s">
        <v>4073</v>
      </c>
      <c r="CZ1" s="10" t="s">
        <v>4074</v>
      </c>
      <c r="DA1" s="10" t="s">
        <v>4075</v>
      </c>
      <c r="DB1" s="10" t="s">
        <v>4076</v>
      </c>
      <c r="DC1" s="10" t="s">
        <v>4077</v>
      </c>
      <c r="DD1" s="10" t="s">
        <v>4078</v>
      </c>
      <c r="DE1" s="10" t="s">
        <v>4079</v>
      </c>
      <c r="DF1" s="10" t="s">
        <v>4080</v>
      </c>
      <c r="DG1" s="10" t="s">
        <v>4081</v>
      </c>
      <c r="DH1" s="10" t="s">
        <v>4082</v>
      </c>
      <c r="DI1" s="10" t="s">
        <v>4083</v>
      </c>
      <c r="DJ1" s="10" t="s">
        <v>4084</v>
      </c>
      <c r="DK1" s="10" t="s">
        <v>4085</v>
      </c>
      <c r="DL1" s="10" t="s">
        <v>4086</v>
      </c>
      <c r="DM1" s="10" t="s">
        <v>4087</v>
      </c>
      <c r="DN1" s="10" t="s">
        <v>4088</v>
      </c>
      <c r="DO1" s="10" t="s">
        <v>4089</v>
      </c>
      <c r="DP1" s="10" t="s">
        <v>4090</v>
      </c>
      <c r="DQ1" s="10" t="s">
        <v>4091</v>
      </c>
      <c r="DR1" s="10" t="s">
        <v>4092</v>
      </c>
      <c r="DS1" s="10" t="s">
        <v>4093</v>
      </c>
      <c r="DT1" s="10" t="s">
        <v>4094</v>
      </c>
      <c r="DU1" s="10" t="s">
        <v>4095</v>
      </c>
      <c r="DV1" s="10" t="s">
        <v>4096</v>
      </c>
      <c r="DW1" s="10" t="s">
        <v>4097</v>
      </c>
      <c r="DX1" s="10" t="s">
        <v>4098</v>
      </c>
      <c r="DY1" s="10" t="s">
        <v>4099</v>
      </c>
      <c r="DZ1" s="10" t="s">
        <v>4100</v>
      </c>
      <c r="EA1" s="10" t="s">
        <v>4101</v>
      </c>
      <c r="EB1" s="10" t="s">
        <v>4102</v>
      </c>
      <c r="EC1" s="10" t="s">
        <v>4103</v>
      </c>
      <c r="ED1" s="10" t="s">
        <v>4104</v>
      </c>
      <c r="EE1" s="10" t="s">
        <v>4105</v>
      </c>
      <c r="EF1" s="10" t="s">
        <v>4106</v>
      </c>
      <c r="EG1" s="10" t="s">
        <v>4107</v>
      </c>
      <c r="EH1" s="10" t="s">
        <v>4108</v>
      </c>
      <c r="EI1" s="10" t="s">
        <v>4109</v>
      </c>
      <c r="EJ1" s="10" t="s">
        <v>4110</v>
      </c>
      <c r="EK1" s="10" t="s">
        <v>4111</v>
      </c>
      <c r="EL1" s="10" t="s">
        <v>4112</v>
      </c>
      <c r="EM1" s="10" t="s">
        <v>4113</v>
      </c>
      <c r="EN1" s="10" t="s">
        <v>4114</v>
      </c>
      <c r="EO1" s="10" t="s">
        <v>4115</v>
      </c>
      <c r="EP1" s="10" t="s">
        <v>4116</v>
      </c>
      <c r="EQ1" s="10" t="s">
        <v>4117</v>
      </c>
      <c r="ER1" s="10" t="s">
        <v>4118</v>
      </c>
      <c r="ES1" s="10" t="s">
        <v>4119</v>
      </c>
      <c r="ET1" s="10" t="s">
        <v>4120</v>
      </c>
      <c r="EU1" s="10" t="s">
        <v>4121</v>
      </c>
      <c r="EV1" s="10" t="s">
        <v>4122</v>
      </c>
      <c r="EW1" s="10" t="s">
        <v>4123</v>
      </c>
      <c r="EX1" s="10" t="s">
        <v>4124</v>
      </c>
      <c r="EY1" s="10" t="s">
        <v>4125</v>
      </c>
      <c r="EZ1" s="10" t="s">
        <v>4126</v>
      </c>
      <c r="FA1" s="10" t="s">
        <v>4127</v>
      </c>
      <c r="FB1" s="10" t="s">
        <v>4128</v>
      </c>
      <c r="FC1" s="10" t="s">
        <v>4129</v>
      </c>
      <c r="FD1" s="10" t="s">
        <v>4130</v>
      </c>
      <c r="FE1" s="10" t="s">
        <v>4131</v>
      </c>
      <c r="FF1" s="10" t="s">
        <v>4132</v>
      </c>
      <c r="FG1" s="10" t="s">
        <v>4133</v>
      </c>
      <c r="FH1" s="10" t="s">
        <v>4134</v>
      </c>
      <c r="FI1" s="10" t="s">
        <v>4135</v>
      </c>
      <c r="FJ1" s="10" t="s">
        <v>4136</v>
      </c>
      <c r="FK1" s="10" t="s">
        <v>4137</v>
      </c>
      <c r="FL1" s="10" t="s">
        <v>4138</v>
      </c>
      <c r="FM1" s="10" t="s">
        <v>4139</v>
      </c>
      <c r="FN1" s="10" t="s">
        <v>4140</v>
      </c>
      <c r="FO1" s="10" t="s">
        <v>4141</v>
      </c>
      <c r="FP1" s="10" t="s">
        <v>4142</v>
      </c>
      <c r="FQ1" s="10" t="s">
        <v>4143</v>
      </c>
      <c r="FR1" s="10" t="s">
        <v>4144</v>
      </c>
      <c r="FS1" s="10" t="s">
        <v>4145</v>
      </c>
      <c r="FT1" s="10" t="s">
        <v>4146</v>
      </c>
      <c r="FU1" s="10" t="s">
        <v>4147</v>
      </c>
      <c r="FV1" s="10" t="s">
        <v>4148</v>
      </c>
      <c r="FW1" s="10" t="s">
        <v>4149</v>
      </c>
      <c r="FX1" s="10" t="s">
        <v>4150</v>
      </c>
      <c r="FY1" s="10" t="s">
        <v>4151</v>
      </c>
      <c r="FZ1" s="10" t="s">
        <v>4152</v>
      </c>
      <c r="GA1" s="10" t="s">
        <v>4153</v>
      </c>
      <c r="GB1" s="10" t="s">
        <v>4154</v>
      </c>
      <c r="GC1" s="10" t="s">
        <v>4155</v>
      </c>
      <c r="GD1" s="10" t="s">
        <v>4156</v>
      </c>
      <c r="GE1" s="10" t="s">
        <v>4157</v>
      </c>
      <c r="GF1" s="10" t="s">
        <v>4158</v>
      </c>
      <c r="GG1" s="10" t="s">
        <v>4159</v>
      </c>
      <c r="GH1" s="10" t="s">
        <v>4160</v>
      </c>
      <c r="GI1" s="10" t="s">
        <v>4161</v>
      </c>
      <c r="GJ1" s="10" t="s">
        <v>4162</v>
      </c>
      <c r="GK1" s="10" t="s">
        <v>4163</v>
      </c>
      <c r="GL1" s="10" t="s">
        <v>4164</v>
      </c>
      <c r="GM1" s="10" t="s">
        <v>4165</v>
      </c>
      <c r="GN1" s="10" t="s">
        <v>4166</v>
      </c>
      <c r="GO1" s="10" t="s">
        <v>4167</v>
      </c>
      <c r="GP1" s="10" t="s">
        <v>4168</v>
      </c>
      <c r="GQ1" s="10" t="s">
        <v>4169</v>
      </c>
      <c r="GR1" s="10" t="s">
        <v>4170</v>
      </c>
      <c r="GS1" s="10" t="s">
        <v>4171</v>
      </c>
      <c r="GT1" s="10" t="s">
        <v>4172</v>
      </c>
      <c r="GU1" s="10" t="s">
        <v>4173</v>
      </c>
      <c r="GV1" s="10" t="s">
        <v>4174</v>
      </c>
      <c r="GW1" s="10" t="s">
        <v>4175</v>
      </c>
      <c r="GX1" s="10" t="s">
        <v>4176</v>
      </c>
      <c r="GY1" s="10" t="s">
        <v>4177</v>
      </c>
      <c r="GZ1" s="10" t="s">
        <v>4178</v>
      </c>
      <c r="HA1" s="10" t="s">
        <v>4179</v>
      </c>
    </row>
    <row r="2" spans="1:209" ht="15.75" customHeight="1" x14ac:dyDescent="0.25">
      <c r="A2" s="10" t="s">
        <v>4180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</row>
    <row r="3" spans="1:209" ht="15.75" customHeight="1" x14ac:dyDescent="0.25">
      <c r="A3" s="10" t="s">
        <v>4181</v>
      </c>
      <c r="B3" s="11">
        <v>5108468</v>
      </c>
      <c r="C3" s="10" t="s">
        <v>4182</v>
      </c>
      <c r="D3" s="11">
        <v>5108468</v>
      </c>
      <c r="E3" s="10" t="s">
        <v>4183</v>
      </c>
      <c r="F3" s="11">
        <v>733406</v>
      </c>
      <c r="G3" s="10" t="s">
        <v>4182</v>
      </c>
      <c r="H3" s="11">
        <v>733406</v>
      </c>
      <c r="I3" s="10" t="s">
        <v>4183</v>
      </c>
      <c r="J3" s="11">
        <v>7431344</v>
      </c>
      <c r="K3" s="10" t="s">
        <v>4182</v>
      </c>
      <c r="L3" s="11">
        <v>7431344</v>
      </c>
      <c r="M3" s="10" t="s">
        <v>4183</v>
      </c>
      <c r="N3" s="11">
        <v>3067732</v>
      </c>
      <c r="O3" s="10" t="s">
        <v>4182</v>
      </c>
      <c r="P3" s="11">
        <v>3067732</v>
      </c>
      <c r="Q3" s="10" t="s">
        <v>4183</v>
      </c>
      <c r="R3" s="11">
        <v>38965193</v>
      </c>
      <c r="S3" s="10" t="s">
        <v>4182</v>
      </c>
      <c r="T3" s="11">
        <v>38965193</v>
      </c>
      <c r="U3" s="10" t="s">
        <v>4183</v>
      </c>
      <c r="V3" s="11">
        <v>5877610</v>
      </c>
      <c r="W3" s="10" t="s">
        <v>4182</v>
      </c>
      <c r="X3" s="11">
        <v>5877610</v>
      </c>
      <c r="Y3" s="10" t="s">
        <v>4183</v>
      </c>
      <c r="Z3" s="11">
        <v>3617176</v>
      </c>
      <c r="AA3" s="10" t="s">
        <v>4182</v>
      </c>
      <c r="AB3" s="11">
        <v>3617176</v>
      </c>
      <c r="AC3" s="10" t="s">
        <v>4183</v>
      </c>
      <c r="AD3" s="11">
        <v>1031890</v>
      </c>
      <c r="AE3" s="10" t="s">
        <v>4182</v>
      </c>
      <c r="AF3" s="11">
        <v>1031890</v>
      </c>
      <c r="AG3" s="10" t="s">
        <v>4183</v>
      </c>
      <c r="AH3" s="11">
        <v>678972</v>
      </c>
      <c r="AI3" s="10" t="s">
        <v>4182</v>
      </c>
      <c r="AJ3" s="11">
        <v>678972</v>
      </c>
      <c r="AK3" s="10" t="s">
        <v>4183</v>
      </c>
      <c r="AL3" s="11">
        <v>22610726</v>
      </c>
      <c r="AM3" s="10" t="s">
        <v>4182</v>
      </c>
      <c r="AN3" s="11">
        <v>22610726</v>
      </c>
      <c r="AO3" s="10" t="s">
        <v>4183</v>
      </c>
      <c r="AP3" s="11">
        <v>11029227</v>
      </c>
      <c r="AQ3" s="10" t="s">
        <v>4182</v>
      </c>
      <c r="AR3" s="11">
        <v>11029227</v>
      </c>
      <c r="AS3" s="10" t="s">
        <v>4183</v>
      </c>
      <c r="AT3" s="11">
        <v>1435138</v>
      </c>
      <c r="AU3" s="10" t="s">
        <v>4182</v>
      </c>
      <c r="AV3" s="11">
        <v>1435138</v>
      </c>
      <c r="AW3" s="10" t="s">
        <v>4183</v>
      </c>
      <c r="AX3" s="11">
        <v>1964726</v>
      </c>
      <c r="AY3" s="10" t="s">
        <v>4182</v>
      </c>
      <c r="AZ3" s="11">
        <v>1964726</v>
      </c>
      <c r="BA3" s="10" t="s">
        <v>4183</v>
      </c>
      <c r="BB3" s="11">
        <v>12549689</v>
      </c>
      <c r="BC3" s="10" t="s">
        <v>4182</v>
      </c>
      <c r="BD3" s="11">
        <v>12549689</v>
      </c>
      <c r="BE3" s="10" t="s">
        <v>4183</v>
      </c>
      <c r="BF3" s="11">
        <v>6862199</v>
      </c>
      <c r="BG3" s="10" t="s">
        <v>4182</v>
      </c>
      <c r="BH3" s="11">
        <v>6862199</v>
      </c>
      <c r="BI3" s="10" t="s">
        <v>4183</v>
      </c>
      <c r="BJ3" s="11">
        <v>3207004</v>
      </c>
      <c r="BK3" s="10" t="s">
        <v>4182</v>
      </c>
      <c r="BL3" s="11">
        <v>3207004</v>
      </c>
      <c r="BM3" s="10" t="s">
        <v>4183</v>
      </c>
      <c r="BN3" s="11">
        <v>2940547</v>
      </c>
      <c r="BO3" s="10" t="s">
        <v>4182</v>
      </c>
      <c r="BP3" s="11">
        <v>2940547</v>
      </c>
      <c r="BQ3" s="10" t="s">
        <v>4183</v>
      </c>
      <c r="BR3" s="11">
        <v>4526154</v>
      </c>
      <c r="BS3" s="10" t="s">
        <v>4182</v>
      </c>
      <c r="BT3" s="11">
        <v>4526154</v>
      </c>
      <c r="BU3" s="10" t="s">
        <v>4183</v>
      </c>
      <c r="BV3" s="11">
        <v>4573749</v>
      </c>
      <c r="BW3" s="10" t="s">
        <v>4182</v>
      </c>
      <c r="BX3" s="11">
        <v>4573749</v>
      </c>
      <c r="BY3" s="10" t="s">
        <v>4183</v>
      </c>
      <c r="BZ3" s="11">
        <v>1395722</v>
      </c>
      <c r="CA3" s="10" t="s">
        <v>4182</v>
      </c>
      <c r="CB3" s="11">
        <v>1395722</v>
      </c>
      <c r="CC3" s="10" t="s">
        <v>4183</v>
      </c>
      <c r="CD3" s="11">
        <v>6180253</v>
      </c>
      <c r="CE3" s="10" t="s">
        <v>4182</v>
      </c>
      <c r="CF3" s="11">
        <v>6180253</v>
      </c>
      <c r="CG3" s="10" t="s">
        <v>4183</v>
      </c>
      <c r="CH3" s="11">
        <v>7001399</v>
      </c>
      <c r="CI3" s="10" t="s">
        <v>4182</v>
      </c>
      <c r="CJ3" s="11">
        <v>7001399</v>
      </c>
      <c r="CK3" s="10" t="s">
        <v>4183</v>
      </c>
      <c r="CL3" s="11">
        <v>10037261</v>
      </c>
      <c r="CM3" s="10" t="s">
        <v>4182</v>
      </c>
      <c r="CN3" s="11">
        <v>10037261</v>
      </c>
      <c r="CO3" s="10" t="s">
        <v>4183</v>
      </c>
      <c r="CP3" s="11">
        <v>5737915</v>
      </c>
      <c r="CQ3" s="10" t="s">
        <v>4182</v>
      </c>
      <c r="CR3" s="11">
        <v>5737915</v>
      </c>
      <c r="CS3" s="10" t="s">
        <v>4183</v>
      </c>
      <c r="CT3" s="11">
        <v>2939690</v>
      </c>
      <c r="CU3" s="10" t="s">
        <v>4182</v>
      </c>
      <c r="CV3" s="11">
        <v>2939690</v>
      </c>
      <c r="CW3" s="10" t="s">
        <v>4183</v>
      </c>
      <c r="CX3" s="11">
        <v>6196156</v>
      </c>
      <c r="CY3" s="10" t="s">
        <v>4182</v>
      </c>
      <c r="CZ3" s="11">
        <v>6196156</v>
      </c>
      <c r="DA3" s="10" t="s">
        <v>4183</v>
      </c>
      <c r="DB3" s="11">
        <v>1132812</v>
      </c>
      <c r="DC3" s="10" t="s">
        <v>4182</v>
      </c>
      <c r="DD3" s="11">
        <v>1132812</v>
      </c>
      <c r="DE3" s="10" t="s">
        <v>4183</v>
      </c>
      <c r="DF3" s="11">
        <v>1978379</v>
      </c>
      <c r="DG3" s="10" t="s">
        <v>4182</v>
      </c>
      <c r="DH3" s="11">
        <v>1978379</v>
      </c>
      <c r="DI3" s="10" t="s">
        <v>4183</v>
      </c>
      <c r="DJ3" s="11">
        <v>3194176</v>
      </c>
      <c r="DK3" s="10" t="s">
        <v>4182</v>
      </c>
      <c r="DL3" s="11">
        <v>3194176</v>
      </c>
      <c r="DM3" s="10" t="s">
        <v>4183</v>
      </c>
      <c r="DN3" s="11">
        <v>1402054</v>
      </c>
      <c r="DO3" s="10" t="s">
        <v>4182</v>
      </c>
      <c r="DP3" s="11">
        <v>1402054</v>
      </c>
      <c r="DQ3" s="10" t="s">
        <v>4183</v>
      </c>
      <c r="DR3" s="11">
        <v>9290841</v>
      </c>
      <c r="DS3" s="10" t="s">
        <v>4182</v>
      </c>
      <c r="DT3" s="11">
        <v>9290841</v>
      </c>
      <c r="DU3" s="10" t="s">
        <v>4183</v>
      </c>
      <c r="DV3" s="11">
        <v>2114371</v>
      </c>
      <c r="DW3" s="10" t="s">
        <v>4182</v>
      </c>
      <c r="DX3" s="11">
        <v>2114371</v>
      </c>
      <c r="DY3" s="10" t="s">
        <v>4183</v>
      </c>
      <c r="DZ3" s="11">
        <v>19571216</v>
      </c>
      <c r="EA3" s="10" t="s">
        <v>4182</v>
      </c>
      <c r="EB3" s="11">
        <v>19571216</v>
      </c>
      <c r="EC3" s="10" t="s">
        <v>4183</v>
      </c>
      <c r="ED3" s="11">
        <v>10835491</v>
      </c>
      <c r="EE3" s="10" t="s">
        <v>4182</v>
      </c>
      <c r="EF3" s="11">
        <v>10835491</v>
      </c>
      <c r="EG3" s="10" t="s">
        <v>4183</v>
      </c>
      <c r="EH3" s="11">
        <v>783926</v>
      </c>
      <c r="EI3" s="10" t="s">
        <v>4182</v>
      </c>
      <c r="EJ3" s="11">
        <v>783926</v>
      </c>
      <c r="EK3" s="10" t="s">
        <v>4183</v>
      </c>
      <c r="EL3" s="11">
        <v>11785935</v>
      </c>
      <c r="EM3" s="10" t="s">
        <v>4182</v>
      </c>
      <c r="EN3" s="11">
        <v>11785935</v>
      </c>
      <c r="EO3" s="10" t="s">
        <v>4183</v>
      </c>
      <c r="EP3" s="11">
        <v>4053824</v>
      </c>
      <c r="EQ3" s="10" t="s">
        <v>4182</v>
      </c>
      <c r="ER3" s="11">
        <v>4053824</v>
      </c>
      <c r="ES3" s="10" t="s">
        <v>4183</v>
      </c>
      <c r="ET3" s="11">
        <v>4233358</v>
      </c>
      <c r="EU3" s="10" t="s">
        <v>4182</v>
      </c>
      <c r="EV3" s="11">
        <v>4233358</v>
      </c>
      <c r="EW3" s="10" t="s">
        <v>4183</v>
      </c>
      <c r="EX3" s="11">
        <v>12961683</v>
      </c>
      <c r="EY3" s="10" t="s">
        <v>4182</v>
      </c>
      <c r="EZ3" s="11">
        <v>12961683</v>
      </c>
      <c r="FA3" s="10" t="s">
        <v>4183</v>
      </c>
      <c r="FB3" s="11">
        <v>1095962</v>
      </c>
      <c r="FC3" s="10" t="s">
        <v>4182</v>
      </c>
      <c r="FD3" s="11">
        <v>1095962</v>
      </c>
      <c r="FE3" s="10" t="s">
        <v>4183</v>
      </c>
      <c r="FF3" s="11">
        <v>5373555</v>
      </c>
      <c r="FG3" s="10" t="s">
        <v>4182</v>
      </c>
      <c r="FH3" s="11">
        <v>5373555</v>
      </c>
      <c r="FI3" s="10" t="s">
        <v>4183</v>
      </c>
      <c r="FJ3" s="11">
        <v>919318</v>
      </c>
      <c r="FK3" s="10" t="s">
        <v>4182</v>
      </c>
      <c r="FL3" s="11">
        <v>919318</v>
      </c>
      <c r="FM3" s="10" t="s">
        <v>4183</v>
      </c>
      <c r="FN3" s="11">
        <v>7126489</v>
      </c>
      <c r="FO3" s="10" t="s">
        <v>4182</v>
      </c>
      <c r="FP3" s="11">
        <v>7126489</v>
      </c>
      <c r="FQ3" s="10" t="s">
        <v>4183</v>
      </c>
      <c r="FR3" s="11">
        <v>30503301</v>
      </c>
      <c r="FS3" s="10" t="s">
        <v>4182</v>
      </c>
      <c r="FT3" s="11">
        <v>30503301</v>
      </c>
      <c r="FU3" s="10" t="s">
        <v>4183</v>
      </c>
      <c r="FV3" s="11">
        <v>3417734</v>
      </c>
      <c r="FW3" s="10" t="s">
        <v>4182</v>
      </c>
      <c r="FX3" s="11">
        <v>3417734</v>
      </c>
      <c r="FY3" s="10" t="s">
        <v>4183</v>
      </c>
      <c r="FZ3" s="11">
        <v>647464</v>
      </c>
      <c r="GA3" s="10" t="s">
        <v>4182</v>
      </c>
      <c r="GB3" s="11">
        <v>647464</v>
      </c>
      <c r="GC3" s="10" t="s">
        <v>4183</v>
      </c>
      <c r="GD3" s="11">
        <v>8715698</v>
      </c>
      <c r="GE3" s="10" t="s">
        <v>4182</v>
      </c>
      <c r="GF3" s="11">
        <v>8715698</v>
      </c>
      <c r="GG3" s="10" t="s">
        <v>4183</v>
      </c>
      <c r="GH3" s="11">
        <v>7812880</v>
      </c>
      <c r="GI3" s="10" t="s">
        <v>4182</v>
      </c>
      <c r="GJ3" s="11">
        <v>7812880</v>
      </c>
      <c r="GK3" s="10" t="s">
        <v>4183</v>
      </c>
      <c r="GL3" s="11">
        <v>1770071</v>
      </c>
      <c r="GM3" s="10" t="s">
        <v>4182</v>
      </c>
      <c r="GN3" s="11">
        <v>1770071</v>
      </c>
      <c r="GO3" s="10" t="s">
        <v>4183</v>
      </c>
      <c r="GP3" s="11">
        <v>5910955</v>
      </c>
      <c r="GQ3" s="10" t="s">
        <v>4182</v>
      </c>
      <c r="GR3" s="11">
        <v>5910955</v>
      </c>
      <c r="GS3" s="10" t="s">
        <v>4183</v>
      </c>
      <c r="GT3" s="11">
        <v>584057</v>
      </c>
      <c r="GU3" s="10" t="s">
        <v>4182</v>
      </c>
      <c r="GV3" s="11">
        <v>584057</v>
      </c>
      <c r="GW3" s="10" t="s">
        <v>4183</v>
      </c>
      <c r="GX3" s="11">
        <v>3205691</v>
      </c>
      <c r="GY3" s="10" t="s">
        <v>4182</v>
      </c>
      <c r="GZ3" s="11">
        <v>3205691</v>
      </c>
      <c r="HA3" s="10" t="s">
        <v>4183</v>
      </c>
    </row>
    <row r="4" spans="1:209" ht="15.75" customHeight="1" x14ac:dyDescent="0.25">
      <c r="A4" s="10" t="s">
        <v>4184</v>
      </c>
      <c r="B4" s="11">
        <v>2471801</v>
      </c>
      <c r="C4" s="10" t="s">
        <v>4185</v>
      </c>
      <c r="D4" s="12">
        <v>0.48399999999999999</v>
      </c>
      <c r="E4" s="10" t="s">
        <v>1140</v>
      </c>
      <c r="F4" s="11">
        <v>385855</v>
      </c>
      <c r="G4" s="10" t="s">
        <v>4186</v>
      </c>
      <c r="H4" s="12">
        <v>0.52600000000000002</v>
      </c>
      <c r="I4" s="10" t="s">
        <v>1155</v>
      </c>
      <c r="J4" s="11">
        <v>3708672</v>
      </c>
      <c r="K4" s="10" t="s">
        <v>4187</v>
      </c>
      <c r="L4" s="12">
        <v>0.499</v>
      </c>
      <c r="M4" s="10" t="s">
        <v>1140</v>
      </c>
      <c r="N4" s="11">
        <v>1512201</v>
      </c>
      <c r="O4" s="10" t="s">
        <v>4188</v>
      </c>
      <c r="P4" s="12">
        <v>0.49299999999999999</v>
      </c>
      <c r="Q4" s="10" t="s">
        <v>1140</v>
      </c>
      <c r="R4" s="11">
        <v>19450698</v>
      </c>
      <c r="S4" s="10" t="s">
        <v>1122</v>
      </c>
      <c r="T4" s="12">
        <v>0.499</v>
      </c>
      <c r="U4" s="10" t="s">
        <v>1140</v>
      </c>
      <c r="V4" s="11">
        <v>2980108</v>
      </c>
      <c r="W4" s="10" t="s">
        <v>4189</v>
      </c>
      <c r="X4" s="12">
        <v>0.50700000000000001</v>
      </c>
      <c r="Y4" s="10" t="s">
        <v>1140</v>
      </c>
      <c r="Z4" s="11">
        <v>1775718</v>
      </c>
      <c r="AA4" s="10" t="s">
        <v>4190</v>
      </c>
      <c r="AB4" s="12">
        <v>0.49099999999999999</v>
      </c>
      <c r="AC4" s="10" t="s">
        <v>1140</v>
      </c>
      <c r="AD4" s="11">
        <v>498994</v>
      </c>
      <c r="AE4" s="10" t="s">
        <v>3239</v>
      </c>
      <c r="AF4" s="12">
        <v>0.48399999999999999</v>
      </c>
      <c r="AG4" s="10" t="s">
        <v>1131</v>
      </c>
      <c r="AH4" s="11">
        <v>321590</v>
      </c>
      <c r="AI4" s="10" t="s">
        <v>1111</v>
      </c>
      <c r="AJ4" s="12">
        <v>0.47399999999999998</v>
      </c>
      <c r="AK4" s="10" t="s">
        <v>1140</v>
      </c>
      <c r="AL4" s="11">
        <v>11116575</v>
      </c>
      <c r="AM4" s="10" t="s">
        <v>1221</v>
      </c>
      <c r="AN4" s="12">
        <v>0.49199999999999999</v>
      </c>
      <c r="AO4" s="10" t="s">
        <v>1140</v>
      </c>
      <c r="AP4" s="11">
        <v>5378504</v>
      </c>
      <c r="AQ4" s="10" t="s">
        <v>4191</v>
      </c>
      <c r="AR4" s="12">
        <v>0.48799999999999999</v>
      </c>
      <c r="AS4" s="10" t="s">
        <v>1140</v>
      </c>
      <c r="AT4" s="11">
        <v>719140</v>
      </c>
      <c r="AU4" s="10" t="s">
        <v>1994</v>
      </c>
      <c r="AV4" s="12">
        <v>0.501</v>
      </c>
      <c r="AW4" s="10" t="s">
        <v>1140</v>
      </c>
      <c r="AX4" s="11">
        <v>988457</v>
      </c>
      <c r="AY4" s="10" t="s">
        <v>2787</v>
      </c>
      <c r="AZ4" s="12">
        <v>0.503</v>
      </c>
      <c r="BA4" s="10" t="s">
        <v>1140</v>
      </c>
      <c r="BB4" s="11">
        <v>6197658</v>
      </c>
      <c r="BC4" s="10" t="s">
        <v>4192</v>
      </c>
      <c r="BD4" s="12">
        <v>0.49399999999999999</v>
      </c>
      <c r="BE4" s="10" t="s">
        <v>1140</v>
      </c>
      <c r="BF4" s="11">
        <v>3412165</v>
      </c>
      <c r="BG4" s="10" t="s">
        <v>4193</v>
      </c>
      <c r="BH4" s="12">
        <v>0.497</v>
      </c>
      <c r="BI4" s="10" t="s">
        <v>1140</v>
      </c>
      <c r="BJ4" s="11">
        <v>1602313</v>
      </c>
      <c r="BK4" s="10" t="s">
        <v>1708</v>
      </c>
      <c r="BL4" s="12">
        <v>0.5</v>
      </c>
      <c r="BM4" s="10" t="s">
        <v>1140</v>
      </c>
      <c r="BN4" s="11">
        <v>1476501</v>
      </c>
      <c r="BO4" s="10" t="s">
        <v>4194</v>
      </c>
      <c r="BP4" s="12">
        <v>0.502</v>
      </c>
      <c r="BQ4" s="10" t="s">
        <v>1140</v>
      </c>
      <c r="BR4" s="11">
        <v>2243690</v>
      </c>
      <c r="BS4" s="10" t="s">
        <v>4195</v>
      </c>
      <c r="BT4" s="12">
        <v>0.496</v>
      </c>
      <c r="BU4" s="10" t="s">
        <v>1140</v>
      </c>
      <c r="BV4" s="11">
        <v>2236140</v>
      </c>
      <c r="BW4" s="10" t="s">
        <v>4196</v>
      </c>
      <c r="BX4" s="12">
        <v>0.48899999999999999</v>
      </c>
      <c r="BY4" s="10" t="s">
        <v>1131</v>
      </c>
      <c r="BZ4" s="11">
        <v>685126</v>
      </c>
      <c r="CA4" s="10" t="s">
        <v>4197</v>
      </c>
      <c r="CB4" s="12">
        <v>0.49099999999999999</v>
      </c>
      <c r="CC4" s="10" t="s">
        <v>1131</v>
      </c>
      <c r="CD4" s="11">
        <v>3000104</v>
      </c>
      <c r="CE4" s="10" t="s">
        <v>4198</v>
      </c>
      <c r="CF4" s="12">
        <v>0.48499999999999999</v>
      </c>
      <c r="CG4" s="10" t="s">
        <v>1140</v>
      </c>
      <c r="CH4" s="11">
        <v>3421186</v>
      </c>
      <c r="CI4" s="10" t="s">
        <v>1098</v>
      </c>
      <c r="CJ4" s="12">
        <v>0.48899999999999999</v>
      </c>
      <c r="CK4" s="10" t="s">
        <v>1140</v>
      </c>
      <c r="CL4" s="11">
        <v>4965517</v>
      </c>
      <c r="CM4" s="10" t="s">
        <v>4199</v>
      </c>
      <c r="CN4" s="12">
        <v>0.495</v>
      </c>
      <c r="CO4" s="10" t="s">
        <v>1140</v>
      </c>
      <c r="CP4" s="11">
        <v>2870008</v>
      </c>
      <c r="CQ4" s="10" t="s">
        <v>4200</v>
      </c>
      <c r="CR4" s="12">
        <v>0.5</v>
      </c>
      <c r="CS4" s="10" t="s">
        <v>1140</v>
      </c>
      <c r="CT4" s="11">
        <v>1424921</v>
      </c>
      <c r="CU4" s="10" t="s">
        <v>4201</v>
      </c>
      <c r="CV4" s="12">
        <v>0.48499999999999999</v>
      </c>
      <c r="CW4" s="10" t="s">
        <v>1131</v>
      </c>
      <c r="CX4" s="11">
        <v>3056776</v>
      </c>
      <c r="CY4" s="10" t="s">
        <v>4202</v>
      </c>
      <c r="CZ4" s="12">
        <v>0.49299999999999999</v>
      </c>
      <c r="DA4" s="10" t="s">
        <v>1140</v>
      </c>
      <c r="DB4" s="11">
        <v>572579</v>
      </c>
      <c r="DC4" s="10" t="s">
        <v>4203</v>
      </c>
      <c r="DD4" s="12">
        <v>0.505</v>
      </c>
      <c r="DE4" s="10" t="s">
        <v>1131</v>
      </c>
      <c r="DF4" s="11">
        <v>992409</v>
      </c>
      <c r="DG4" s="10" t="s">
        <v>4204</v>
      </c>
      <c r="DH4" s="12">
        <v>0.502</v>
      </c>
      <c r="DI4" s="10" t="s">
        <v>1131</v>
      </c>
      <c r="DJ4" s="11">
        <v>1607494</v>
      </c>
      <c r="DK4" s="10" t="s">
        <v>4186</v>
      </c>
      <c r="DL4" s="12">
        <v>0.503</v>
      </c>
      <c r="DM4" s="10" t="s">
        <v>1140</v>
      </c>
      <c r="DN4" s="11">
        <v>699878</v>
      </c>
      <c r="DO4" s="10" t="s">
        <v>1617</v>
      </c>
      <c r="DP4" s="12">
        <v>0.499</v>
      </c>
      <c r="DQ4" s="10" t="s">
        <v>1131</v>
      </c>
      <c r="DR4" s="11">
        <v>4573149</v>
      </c>
      <c r="DS4" s="10" t="s">
        <v>4205</v>
      </c>
      <c r="DT4" s="12">
        <v>0.49199999999999999</v>
      </c>
      <c r="DU4" s="10" t="s">
        <v>1140</v>
      </c>
      <c r="DV4" s="11">
        <v>1048545</v>
      </c>
      <c r="DW4" s="10" t="s">
        <v>4206</v>
      </c>
      <c r="DX4" s="12">
        <v>0.496</v>
      </c>
      <c r="DY4" s="10" t="s">
        <v>1131</v>
      </c>
      <c r="DZ4" s="11">
        <v>9551904</v>
      </c>
      <c r="EA4" s="10" t="s">
        <v>4207</v>
      </c>
      <c r="EB4" s="12">
        <v>0.48799999999999999</v>
      </c>
      <c r="EC4" s="10" t="s">
        <v>1140</v>
      </c>
      <c r="ED4" s="11">
        <v>5312054</v>
      </c>
      <c r="EE4" s="10" t="s">
        <v>4208</v>
      </c>
      <c r="EF4" s="12">
        <v>0.49</v>
      </c>
      <c r="EG4" s="10" t="s">
        <v>1140</v>
      </c>
      <c r="EH4" s="11">
        <v>400491</v>
      </c>
      <c r="EI4" s="10" t="s">
        <v>4209</v>
      </c>
      <c r="EJ4" s="12">
        <v>0.51100000000000001</v>
      </c>
      <c r="EK4" s="10" t="s">
        <v>1147</v>
      </c>
      <c r="EL4" s="11">
        <v>5813816</v>
      </c>
      <c r="EM4" s="10" t="s">
        <v>1621</v>
      </c>
      <c r="EN4" s="12">
        <v>0.49299999999999999</v>
      </c>
      <c r="EO4" s="10" t="s">
        <v>1140</v>
      </c>
      <c r="EP4" s="11">
        <v>2014688</v>
      </c>
      <c r="EQ4" s="10" t="s">
        <v>2875</v>
      </c>
      <c r="ER4" s="12">
        <v>0.497</v>
      </c>
      <c r="ES4" s="10" t="s">
        <v>1140</v>
      </c>
      <c r="ET4" s="11">
        <v>2105207</v>
      </c>
      <c r="EU4" s="10" t="s">
        <v>4210</v>
      </c>
      <c r="EV4" s="12">
        <v>0.497</v>
      </c>
      <c r="EW4" s="10" t="s">
        <v>1140</v>
      </c>
      <c r="EX4" s="11">
        <v>6389335</v>
      </c>
      <c r="EY4" s="10" t="s">
        <v>4211</v>
      </c>
      <c r="EZ4" s="12">
        <v>0.49299999999999999</v>
      </c>
      <c r="FA4" s="10" t="s">
        <v>1140</v>
      </c>
      <c r="FB4" s="11">
        <v>535499</v>
      </c>
      <c r="FC4" s="10" t="s">
        <v>4212</v>
      </c>
      <c r="FD4" s="12">
        <v>0.48899999999999999</v>
      </c>
      <c r="FE4" s="10" t="s">
        <v>1131</v>
      </c>
      <c r="FF4" s="11">
        <v>2605014</v>
      </c>
      <c r="FG4" s="10" t="s">
        <v>4213</v>
      </c>
      <c r="FH4" s="12">
        <v>0.48499999999999999</v>
      </c>
      <c r="FI4" s="10" t="s">
        <v>1140</v>
      </c>
      <c r="FJ4" s="11">
        <v>468222</v>
      </c>
      <c r="FK4" s="10" t="s">
        <v>3215</v>
      </c>
      <c r="FL4" s="12">
        <v>0.50900000000000001</v>
      </c>
      <c r="FM4" s="10" t="s">
        <v>1131</v>
      </c>
      <c r="FN4" s="11">
        <v>3496995</v>
      </c>
      <c r="FO4" s="10" t="s">
        <v>4214</v>
      </c>
      <c r="FP4" s="12">
        <v>0.49099999999999999</v>
      </c>
      <c r="FQ4" s="10" t="s">
        <v>1140</v>
      </c>
      <c r="FR4" s="11">
        <v>15213144</v>
      </c>
      <c r="FS4" s="10" t="s">
        <v>4215</v>
      </c>
      <c r="FT4" s="12">
        <v>0.499</v>
      </c>
      <c r="FU4" s="10" t="s">
        <v>1140</v>
      </c>
      <c r="FV4" s="11">
        <v>1731747</v>
      </c>
      <c r="FW4" s="10" t="s">
        <v>4216</v>
      </c>
      <c r="FX4" s="12">
        <v>0.50700000000000001</v>
      </c>
      <c r="FY4" s="10" t="s">
        <v>1140</v>
      </c>
      <c r="FZ4" s="11">
        <v>322938</v>
      </c>
      <c r="GA4" s="10" t="s">
        <v>2906</v>
      </c>
      <c r="GB4" s="12">
        <v>0.499</v>
      </c>
      <c r="GC4" s="10" t="s">
        <v>1155</v>
      </c>
      <c r="GD4" s="11">
        <v>4302096</v>
      </c>
      <c r="GE4" s="10" t="s">
        <v>4217</v>
      </c>
      <c r="GF4" s="12">
        <v>0.49399999999999999</v>
      </c>
      <c r="GG4" s="10" t="s">
        <v>1140</v>
      </c>
      <c r="GH4" s="11">
        <v>3933977</v>
      </c>
      <c r="GI4" s="10" t="s">
        <v>3922</v>
      </c>
      <c r="GJ4" s="12">
        <v>0.504</v>
      </c>
      <c r="GK4" s="10" t="s">
        <v>1140</v>
      </c>
      <c r="GL4" s="11">
        <v>882631</v>
      </c>
      <c r="GM4" s="10" t="s">
        <v>4218</v>
      </c>
      <c r="GN4" s="12">
        <v>0.499</v>
      </c>
      <c r="GO4" s="10" t="s">
        <v>1131</v>
      </c>
      <c r="GP4" s="11">
        <v>2959408</v>
      </c>
      <c r="GQ4" s="10" t="s">
        <v>4219</v>
      </c>
      <c r="GR4" s="12">
        <v>0.501</v>
      </c>
      <c r="GS4" s="10" t="s">
        <v>1140</v>
      </c>
      <c r="GT4" s="11">
        <v>295735</v>
      </c>
      <c r="GU4" s="10" t="s">
        <v>4220</v>
      </c>
      <c r="GV4" s="12">
        <v>0.50600000000000001</v>
      </c>
      <c r="GW4" s="10" t="s">
        <v>1134</v>
      </c>
      <c r="GX4" s="11">
        <v>1518924</v>
      </c>
      <c r="GY4" s="10" t="s">
        <v>4221</v>
      </c>
      <c r="GZ4" s="12">
        <v>0.47399999999999998</v>
      </c>
      <c r="HA4" s="10" t="s">
        <v>1140</v>
      </c>
    </row>
    <row r="5" spans="1:209" ht="15.75" customHeight="1" x14ac:dyDescent="0.25">
      <c r="A5" s="10" t="s">
        <v>4222</v>
      </c>
      <c r="B5" s="11">
        <v>2636667</v>
      </c>
      <c r="C5" s="10" t="s">
        <v>4185</v>
      </c>
      <c r="D5" s="12">
        <v>0.51600000000000001</v>
      </c>
      <c r="E5" s="10" t="s">
        <v>1140</v>
      </c>
      <c r="F5" s="11">
        <v>347551</v>
      </c>
      <c r="G5" s="10" t="s">
        <v>4186</v>
      </c>
      <c r="H5" s="12">
        <v>0.47399999999999998</v>
      </c>
      <c r="I5" s="10" t="s">
        <v>1155</v>
      </c>
      <c r="J5" s="11">
        <v>3722672</v>
      </c>
      <c r="K5" s="10" t="s">
        <v>4187</v>
      </c>
      <c r="L5" s="12">
        <v>0.501</v>
      </c>
      <c r="M5" s="10" t="s">
        <v>1140</v>
      </c>
      <c r="N5" s="11">
        <v>1555531</v>
      </c>
      <c r="O5" s="10" t="s">
        <v>4188</v>
      </c>
      <c r="P5" s="12">
        <v>0.50700000000000001</v>
      </c>
      <c r="Q5" s="10" t="s">
        <v>1140</v>
      </c>
      <c r="R5" s="11">
        <v>19514495</v>
      </c>
      <c r="S5" s="10" t="s">
        <v>1122</v>
      </c>
      <c r="T5" s="12">
        <v>0.501</v>
      </c>
      <c r="U5" s="10" t="s">
        <v>1140</v>
      </c>
      <c r="V5" s="11">
        <v>2897502</v>
      </c>
      <c r="W5" s="10" t="s">
        <v>4189</v>
      </c>
      <c r="X5" s="12">
        <v>0.49299999999999999</v>
      </c>
      <c r="Y5" s="10" t="s">
        <v>1140</v>
      </c>
      <c r="Z5" s="11">
        <v>1841458</v>
      </c>
      <c r="AA5" s="10" t="s">
        <v>4190</v>
      </c>
      <c r="AB5" s="12">
        <v>0.50900000000000001</v>
      </c>
      <c r="AC5" s="10" t="s">
        <v>1140</v>
      </c>
      <c r="AD5" s="11">
        <v>532896</v>
      </c>
      <c r="AE5" s="10" t="s">
        <v>3239</v>
      </c>
      <c r="AF5" s="12">
        <v>0.51600000000000001</v>
      </c>
      <c r="AG5" s="10" t="s">
        <v>1131</v>
      </c>
      <c r="AH5" s="11">
        <v>357382</v>
      </c>
      <c r="AI5" s="10" t="s">
        <v>1111</v>
      </c>
      <c r="AJ5" s="12">
        <v>0.52600000000000002</v>
      </c>
      <c r="AK5" s="10" t="s">
        <v>1140</v>
      </c>
      <c r="AL5" s="11">
        <v>11494151</v>
      </c>
      <c r="AM5" s="10" t="s">
        <v>1221</v>
      </c>
      <c r="AN5" s="12">
        <v>0.50800000000000001</v>
      </c>
      <c r="AO5" s="10" t="s">
        <v>1140</v>
      </c>
      <c r="AP5" s="11">
        <v>5650723</v>
      </c>
      <c r="AQ5" s="10" t="s">
        <v>4191</v>
      </c>
      <c r="AR5" s="12">
        <v>0.51200000000000001</v>
      </c>
      <c r="AS5" s="10" t="s">
        <v>1140</v>
      </c>
      <c r="AT5" s="11">
        <v>715998</v>
      </c>
      <c r="AU5" s="10" t="s">
        <v>1994</v>
      </c>
      <c r="AV5" s="12">
        <v>0.499</v>
      </c>
      <c r="AW5" s="10" t="s">
        <v>1140</v>
      </c>
      <c r="AX5" s="11">
        <v>976269</v>
      </c>
      <c r="AY5" s="10" t="s">
        <v>2787</v>
      </c>
      <c r="AZ5" s="12">
        <v>0.497</v>
      </c>
      <c r="BA5" s="10" t="s">
        <v>1140</v>
      </c>
      <c r="BB5" s="11">
        <v>6352031</v>
      </c>
      <c r="BC5" s="10" t="s">
        <v>4192</v>
      </c>
      <c r="BD5" s="12">
        <v>0.50600000000000001</v>
      </c>
      <c r="BE5" s="10" t="s">
        <v>1140</v>
      </c>
      <c r="BF5" s="11">
        <v>3450034</v>
      </c>
      <c r="BG5" s="10" t="s">
        <v>4193</v>
      </c>
      <c r="BH5" s="12">
        <v>0.503</v>
      </c>
      <c r="BI5" s="10" t="s">
        <v>1140</v>
      </c>
      <c r="BJ5" s="11">
        <v>1604691</v>
      </c>
      <c r="BK5" s="10" t="s">
        <v>1708</v>
      </c>
      <c r="BL5" s="12">
        <v>0.5</v>
      </c>
      <c r="BM5" s="10" t="s">
        <v>1140</v>
      </c>
      <c r="BN5" s="11">
        <v>1464046</v>
      </c>
      <c r="BO5" s="10" t="s">
        <v>4194</v>
      </c>
      <c r="BP5" s="12">
        <v>0.498</v>
      </c>
      <c r="BQ5" s="10" t="s">
        <v>1140</v>
      </c>
      <c r="BR5" s="11">
        <v>2282464</v>
      </c>
      <c r="BS5" s="10" t="s">
        <v>4195</v>
      </c>
      <c r="BT5" s="12">
        <v>0.504</v>
      </c>
      <c r="BU5" s="10" t="s">
        <v>1140</v>
      </c>
      <c r="BV5" s="11">
        <v>2337609</v>
      </c>
      <c r="BW5" s="10" t="s">
        <v>4196</v>
      </c>
      <c r="BX5" s="12">
        <v>0.51100000000000001</v>
      </c>
      <c r="BY5" s="10" t="s">
        <v>1131</v>
      </c>
      <c r="BZ5" s="11">
        <v>710596</v>
      </c>
      <c r="CA5" s="10" t="s">
        <v>4197</v>
      </c>
      <c r="CB5" s="12">
        <v>0.50900000000000001</v>
      </c>
      <c r="CC5" s="10" t="s">
        <v>1131</v>
      </c>
      <c r="CD5" s="11">
        <v>3180149</v>
      </c>
      <c r="CE5" s="10" t="s">
        <v>4198</v>
      </c>
      <c r="CF5" s="12">
        <v>0.51500000000000001</v>
      </c>
      <c r="CG5" s="10" t="s">
        <v>1140</v>
      </c>
      <c r="CH5" s="11">
        <v>3580213</v>
      </c>
      <c r="CI5" s="10" t="s">
        <v>1098</v>
      </c>
      <c r="CJ5" s="12">
        <v>0.51100000000000001</v>
      </c>
      <c r="CK5" s="10" t="s">
        <v>1140</v>
      </c>
      <c r="CL5" s="11">
        <v>5071744</v>
      </c>
      <c r="CM5" s="10" t="s">
        <v>4199</v>
      </c>
      <c r="CN5" s="12">
        <v>0.505</v>
      </c>
      <c r="CO5" s="10" t="s">
        <v>1140</v>
      </c>
      <c r="CP5" s="11">
        <v>2867907</v>
      </c>
      <c r="CQ5" s="10" t="s">
        <v>4200</v>
      </c>
      <c r="CR5" s="12">
        <v>0.5</v>
      </c>
      <c r="CS5" s="10" t="s">
        <v>1140</v>
      </c>
      <c r="CT5" s="11">
        <v>1514769</v>
      </c>
      <c r="CU5" s="10" t="s">
        <v>4201</v>
      </c>
      <c r="CV5" s="12">
        <v>0.51500000000000001</v>
      </c>
      <c r="CW5" s="10" t="s">
        <v>1131</v>
      </c>
      <c r="CX5" s="11">
        <v>3139380</v>
      </c>
      <c r="CY5" s="10" t="s">
        <v>4202</v>
      </c>
      <c r="CZ5" s="12">
        <v>0.50700000000000001</v>
      </c>
      <c r="DA5" s="10" t="s">
        <v>1140</v>
      </c>
      <c r="DB5" s="11">
        <v>560233</v>
      </c>
      <c r="DC5" s="10" t="s">
        <v>4203</v>
      </c>
      <c r="DD5" s="12">
        <v>0.495</v>
      </c>
      <c r="DE5" s="10" t="s">
        <v>1131</v>
      </c>
      <c r="DF5" s="11">
        <v>985970</v>
      </c>
      <c r="DG5" s="10" t="s">
        <v>4204</v>
      </c>
      <c r="DH5" s="12">
        <v>0.498</v>
      </c>
      <c r="DI5" s="10" t="s">
        <v>1131</v>
      </c>
      <c r="DJ5" s="11">
        <v>1586682</v>
      </c>
      <c r="DK5" s="10" t="s">
        <v>4186</v>
      </c>
      <c r="DL5" s="12">
        <v>0.497</v>
      </c>
      <c r="DM5" s="10" t="s">
        <v>1140</v>
      </c>
      <c r="DN5" s="11">
        <v>702176</v>
      </c>
      <c r="DO5" s="10" t="s">
        <v>1617</v>
      </c>
      <c r="DP5" s="12">
        <v>0.501</v>
      </c>
      <c r="DQ5" s="10" t="s">
        <v>1131</v>
      </c>
      <c r="DR5" s="11">
        <v>4717692</v>
      </c>
      <c r="DS5" s="10" t="s">
        <v>4205</v>
      </c>
      <c r="DT5" s="12">
        <v>0.50800000000000001</v>
      </c>
      <c r="DU5" s="10" t="s">
        <v>1140</v>
      </c>
      <c r="DV5" s="11">
        <v>1065826</v>
      </c>
      <c r="DW5" s="10" t="s">
        <v>4206</v>
      </c>
      <c r="DX5" s="12">
        <v>0.504</v>
      </c>
      <c r="DY5" s="10" t="s">
        <v>1131</v>
      </c>
      <c r="DZ5" s="11">
        <v>10019312</v>
      </c>
      <c r="EA5" s="10" t="s">
        <v>4207</v>
      </c>
      <c r="EB5" s="12">
        <v>0.51200000000000001</v>
      </c>
      <c r="EC5" s="10" t="s">
        <v>1140</v>
      </c>
      <c r="ED5" s="11">
        <v>5523437</v>
      </c>
      <c r="EE5" s="10" t="s">
        <v>4208</v>
      </c>
      <c r="EF5" s="12">
        <v>0.51</v>
      </c>
      <c r="EG5" s="10" t="s">
        <v>1140</v>
      </c>
      <c r="EH5" s="11">
        <v>383435</v>
      </c>
      <c r="EI5" s="10" t="s">
        <v>4209</v>
      </c>
      <c r="EJ5" s="12">
        <v>0.48899999999999999</v>
      </c>
      <c r="EK5" s="10" t="s">
        <v>1147</v>
      </c>
      <c r="EL5" s="11">
        <v>5972119</v>
      </c>
      <c r="EM5" s="10" t="s">
        <v>1621</v>
      </c>
      <c r="EN5" s="12">
        <v>0.50700000000000001</v>
      </c>
      <c r="EO5" s="10" t="s">
        <v>1140</v>
      </c>
      <c r="EP5" s="11">
        <v>2039136</v>
      </c>
      <c r="EQ5" s="10" t="s">
        <v>2875</v>
      </c>
      <c r="ER5" s="12">
        <v>0.503</v>
      </c>
      <c r="ES5" s="10" t="s">
        <v>1140</v>
      </c>
      <c r="ET5" s="11">
        <v>2128151</v>
      </c>
      <c r="EU5" s="10" t="s">
        <v>4210</v>
      </c>
      <c r="EV5" s="12">
        <v>0.503</v>
      </c>
      <c r="EW5" s="10" t="s">
        <v>1140</v>
      </c>
      <c r="EX5" s="11">
        <v>6572348</v>
      </c>
      <c r="EY5" s="10" t="s">
        <v>4211</v>
      </c>
      <c r="EZ5" s="12">
        <v>0.50700000000000001</v>
      </c>
      <c r="FA5" s="10" t="s">
        <v>1140</v>
      </c>
      <c r="FB5" s="11">
        <v>560463</v>
      </c>
      <c r="FC5" s="10" t="s">
        <v>4212</v>
      </c>
      <c r="FD5" s="12">
        <v>0.51100000000000001</v>
      </c>
      <c r="FE5" s="10" t="s">
        <v>1131</v>
      </c>
      <c r="FF5" s="11">
        <v>2768541</v>
      </c>
      <c r="FG5" s="10" t="s">
        <v>4213</v>
      </c>
      <c r="FH5" s="12">
        <v>0.51500000000000001</v>
      </c>
      <c r="FI5" s="10" t="s">
        <v>1140</v>
      </c>
      <c r="FJ5" s="11">
        <v>451096</v>
      </c>
      <c r="FK5" s="10" t="s">
        <v>3215</v>
      </c>
      <c r="FL5" s="12">
        <v>0.49099999999999999</v>
      </c>
      <c r="FM5" s="10" t="s">
        <v>1131</v>
      </c>
      <c r="FN5" s="11">
        <v>3629494</v>
      </c>
      <c r="FO5" s="10" t="s">
        <v>4214</v>
      </c>
      <c r="FP5" s="12">
        <v>0.50900000000000001</v>
      </c>
      <c r="FQ5" s="10" t="s">
        <v>1140</v>
      </c>
      <c r="FR5" s="11">
        <v>15290157</v>
      </c>
      <c r="FS5" s="10" t="s">
        <v>4215</v>
      </c>
      <c r="FT5" s="12">
        <v>0.501</v>
      </c>
      <c r="FU5" s="10" t="s">
        <v>1140</v>
      </c>
      <c r="FV5" s="11">
        <v>1685987</v>
      </c>
      <c r="FW5" s="10" t="s">
        <v>4216</v>
      </c>
      <c r="FX5" s="12">
        <v>0.49299999999999999</v>
      </c>
      <c r="FY5" s="10" t="s">
        <v>1140</v>
      </c>
      <c r="FZ5" s="11">
        <v>324526</v>
      </c>
      <c r="GA5" s="10" t="s">
        <v>2906</v>
      </c>
      <c r="GB5" s="12">
        <v>0.501</v>
      </c>
      <c r="GC5" s="10" t="s">
        <v>1155</v>
      </c>
      <c r="GD5" s="11">
        <v>4413602</v>
      </c>
      <c r="GE5" s="10" t="s">
        <v>4217</v>
      </c>
      <c r="GF5" s="12">
        <v>0.50600000000000001</v>
      </c>
      <c r="GG5" s="10" t="s">
        <v>1140</v>
      </c>
      <c r="GH5" s="11">
        <v>3878903</v>
      </c>
      <c r="GI5" s="10" t="s">
        <v>3922</v>
      </c>
      <c r="GJ5" s="12">
        <v>0.496</v>
      </c>
      <c r="GK5" s="10" t="s">
        <v>1140</v>
      </c>
      <c r="GL5" s="11">
        <v>887440</v>
      </c>
      <c r="GM5" s="10" t="s">
        <v>4218</v>
      </c>
      <c r="GN5" s="12">
        <v>0.501</v>
      </c>
      <c r="GO5" s="10" t="s">
        <v>1131</v>
      </c>
      <c r="GP5" s="11">
        <v>2951547</v>
      </c>
      <c r="GQ5" s="10" t="s">
        <v>4219</v>
      </c>
      <c r="GR5" s="12">
        <v>0.499</v>
      </c>
      <c r="GS5" s="10" t="s">
        <v>1140</v>
      </c>
      <c r="GT5" s="11">
        <v>288322</v>
      </c>
      <c r="GU5" s="10" t="s">
        <v>4220</v>
      </c>
      <c r="GV5" s="12">
        <v>0.49399999999999999</v>
      </c>
      <c r="GW5" s="10" t="s">
        <v>1134</v>
      </c>
      <c r="GX5" s="11">
        <v>1686767</v>
      </c>
      <c r="GY5" s="10" t="s">
        <v>4221</v>
      </c>
      <c r="GZ5" s="12">
        <v>0.52600000000000002</v>
      </c>
      <c r="HA5" s="10" t="s">
        <v>1140</v>
      </c>
    </row>
    <row r="6" spans="1:209" ht="15.75" customHeight="1" x14ac:dyDescent="0.25">
      <c r="A6" s="10" t="s">
        <v>4223</v>
      </c>
      <c r="B6" s="13">
        <v>93.7</v>
      </c>
      <c r="C6" s="10" t="s">
        <v>1147</v>
      </c>
      <c r="D6" s="10" t="s">
        <v>4183</v>
      </c>
      <c r="E6" s="10" t="s">
        <v>4183</v>
      </c>
      <c r="F6" s="13">
        <v>111</v>
      </c>
      <c r="G6" s="10" t="s">
        <v>4224</v>
      </c>
      <c r="H6" s="10" t="s">
        <v>4183</v>
      </c>
      <c r="I6" s="10" t="s">
        <v>4183</v>
      </c>
      <c r="J6" s="13">
        <v>99.6</v>
      </c>
      <c r="K6" s="10" t="s">
        <v>1131</v>
      </c>
      <c r="L6" s="10" t="s">
        <v>4183</v>
      </c>
      <c r="M6" s="10" t="s">
        <v>4183</v>
      </c>
      <c r="N6" s="13">
        <v>97.2</v>
      </c>
      <c r="O6" s="10" t="s">
        <v>2389</v>
      </c>
      <c r="P6" s="10" t="s">
        <v>4183</v>
      </c>
      <c r="Q6" s="10" t="s">
        <v>4183</v>
      </c>
      <c r="R6" s="13">
        <v>99.7</v>
      </c>
      <c r="S6" s="10" t="s">
        <v>1140</v>
      </c>
      <c r="T6" s="10" t="s">
        <v>4183</v>
      </c>
      <c r="U6" s="10" t="s">
        <v>4183</v>
      </c>
      <c r="V6" s="13">
        <v>102.9</v>
      </c>
      <c r="W6" s="10" t="s">
        <v>1155</v>
      </c>
      <c r="X6" s="10" t="s">
        <v>4183</v>
      </c>
      <c r="Y6" s="10" t="s">
        <v>4183</v>
      </c>
      <c r="Z6" s="13">
        <v>96.4</v>
      </c>
      <c r="AA6" s="10" t="s">
        <v>1155</v>
      </c>
      <c r="AB6" s="10" t="s">
        <v>4183</v>
      </c>
      <c r="AC6" s="10" t="s">
        <v>4183</v>
      </c>
      <c r="AD6" s="13">
        <v>93.6</v>
      </c>
      <c r="AE6" s="10" t="s">
        <v>2434</v>
      </c>
      <c r="AF6" s="10" t="s">
        <v>4183</v>
      </c>
      <c r="AG6" s="10" t="s">
        <v>4183</v>
      </c>
      <c r="AH6" s="13">
        <v>90</v>
      </c>
      <c r="AI6" s="10" t="s">
        <v>1140</v>
      </c>
      <c r="AJ6" s="10" t="s">
        <v>4183</v>
      </c>
      <c r="AK6" s="10" t="s">
        <v>4183</v>
      </c>
      <c r="AL6" s="13">
        <v>96.7</v>
      </c>
      <c r="AM6" s="10" t="s">
        <v>1140</v>
      </c>
      <c r="AN6" s="10" t="s">
        <v>4183</v>
      </c>
      <c r="AO6" s="10" t="s">
        <v>4183</v>
      </c>
      <c r="AP6" s="13">
        <v>95.2</v>
      </c>
      <c r="AQ6" s="10" t="s">
        <v>1155</v>
      </c>
      <c r="AR6" s="10" t="s">
        <v>4183</v>
      </c>
      <c r="AS6" s="10" t="s">
        <v>4183</v>
      </c>
      <c r="AT6" s="13">
        <v>100.4</v>
      </c>
      <c r="AU6" s="10" t="s">
        <v>1147</v>
      </c>
      <c r="AV6" s="10" t="s">
        <v>4183</v>
      </c>
      <c r="AW6" s="10" t="s">
        <v>4183</v>
      </c>
      <c r="AX6" s="13">
        <v>101.2</v>
      </c>
      <c r="AY6" s="10" t="s">
        <v>1134</v>
      </c>
      <c r="AZ6" s="10" t="s">
        <v>4183</v>
      </c>
      <c r="BA6" s="10" t="s">
        <v>4183</v>
      </c>
      <c r="BB6" s="13">
        <v>97.6</v>
      </c>
      <c r="BC6" s="10" t="s">
        <v>1131</v>
      </c>
      <c r="BD6" s="10" t="s">
        <v>4183</v>
      </c>
      <c r="BE6" s="10" t="s">
        <v>4183</v>
      </c>
      <c r="BF6" s="13">
        <v>98.9</v>
      </c>
      <c r="BG6" s="10" t="s">
        <v>1155</v>
      </c>
      <c r="BH6" s="10" t="s">
        <v>4183</v>
      </c>
      <c r="BI6" s="10" t="s">
        <v>4183</v>
      </c>
      <c r="BJ6" s="13">
        <v>99.9</v>
      </c>
      <c r="BK6" s="10" t="s">
        <v>1134</v>
      </c>
      <c r="BL6" s="10" t="s">
        <v>4183</v>
      </c>
      <c r="BM6" s="10" t="s">
        <v>4183</v>
      </c>
      <c r="BN6" s="13">
        <v>100.9</v>
      </c>
      <c r="BO6" s="10" t="s">
        <v>2389</v>
      </c>
      <c r="BP6" s="10" t="s">
        <v>4183</v>
      </c>
      <c r="BQ6" s="10" t="s">
        <v>4183</v>
      </c>
      <c r="BR6" s="13">
        <v>98.3</v>
      </c>
      <c r="BS6" s="10" t="s">
        <v>1147</v>
      </c>
      <c r="BT6" s="10" t="s">
        <v>4183</v>
      </c>
      <c r="BU6" s="10" t="s">
        <v>4183</v>
      </c>
      <c r="BV6" s="13">
        <v>95.7</v>
      </c>
      <c r="BW6" s="10" t="s">
        <v>2389</v>
      </c>
      <c r="BX6" s="10" t="s">
        <v>4183</v>
      </c>
      <c r="BY6" s="10" t="s">
        <v>4183</v>
      </c>
      <c r="BZ6" s="13">
        <v>96.4</v>
      </c>
      <c r="CA6" s="10" t="s">
        <v>2389</v>
      </c>
      <c r="CB6" s="10" t="s">
        <v>4183</v>
      </c>
      <c r="CC6" s="10" t="s">
        <v>4183</v>
      </c>
      <c r="CD6" s="13">
        <v>94.3</v>
      </c>
      <c r="CE6" s="10" t="s">
        <v>1131</v>
      </c>
      <c r="CF6" s="10" t="s">
        <v>4183</v>
      </c>
      <c r="CG6" s="10" t="s">
        <v>4183</v>
      </c>
      <c r="CH6" s="13">
        <v>95.6</v>
      </c>
      <c r="CI6" s="10" t="s">
        <v>1131</v>
      </c>
      <c r="CJ6" s="10" t="s">
        <v>4183</v>
      </c>
      <c r="CK6" s="10" t="s">
        <v>4183</v>
      </c>
      <c r="CL6" s="13">
        <v>97.9</v>
      </c>
      <c r="CM6" s="10" t="s">
        <v>1131</v>
      </c>
      <c r="CN6" s="10" t="s">
        <v>4183</v>
      </c>
      <c r="CO6" s="10" t="s">
        <v>4183</v>
      </c>
      <c r="CP6" s="13">
        <v>100.1</v>
      </c>
      <c r="CQ6" s="10" t="s">
        <v>1155</v>
      </c>
      <c r="CR6" s="10" t="s">
        <v>4183</v>
      </c>
      <c r="CS6" s="10" t="s">
        <v>4183</v>
      </c>
      <c r="CT6" s="13">
        <v>94.1</v>
      </c>
      <c r="CU6" s="10" t="s">
        <v>2611</v>
      </c>
      <c r="CV6" s="10" t="s">
        <v>4183</v>
      </c>
      <c r="CW6" s="10" t="s">
        <v>4183</v>
      </c>
      <c r="CX6" s="13">
        <v>97.4</v>
      </c>
      <c r="CY6" s="10" t="s">
        <v>1155</v>
      </c>
      <c r="CZ6" s="10" t="s">
        <v>4183</v>
      </c>
      <c r="DA6" s="10" t="s">
        <v>4183</v>
      </c>
      <c r="DB6" s="13">
        <v>102.2</v>
      </c>
      <c r="DC6" s="10" t="s">
        <v>2377</v>
      </c>
      <c r="DD6" s="10" t="s">
        <v>4183</v>
      </c>
      <c r="DE6" s="10" t="s">
        <v>4183</v>
      </c>
      <c r="DF6" s="13">
        <v>100.7</v>
      </c>
      <c r="DG6" s="10" t="s">
        <v>2434</v>
      </c>
      <c r="DH6" s="10" t="s">
        <v>4183</v>
      </c>
      <c r="DI6" s="10" t="s">
        <v>4183</v>
      </c>
      <c r="DJ6" s="13">
        <v>101.3</v>
      </c>
      <c r="DK6" s="10" t="s">
        <v>1155</v>
      </c>
      <c r="DL6" s="10" t="s">
        <v>4183</v>
      </c>
      <c r="DM6" s="10" t="s">
        <v>4183</v>
      </c>
      <c r="DN6" s="13">
        <v>99.7</v>
      </c>
      <c r="DO6" s="10" t="s">
        <v>2434</v>
      </c>
      <c r="DP6" s="10" t="s">
        <v>4183</v>
      </c>
      <c r="DQ6" s="10" t="s">
        <v>4183</v>
      </c>
      <c r="DR6" s="13">
        <v>96.9</v>
      </c>
      <c r="DS6" s="10" t="s">
        <v>1131</v>
      </c>
      <c r="DT6" s="10" t="s">
        <v>4183</v>
      </c>
      <c r="DU6" s="10" t="s">
        <v>4183</v>
      </c>
      <c r="DV6" s="13">
        <v>98.4</v>
      </c>
      <c r="DW6" s="10" t="s">
        <v>2434</v>
      </c>
      <c r="DX6" s="10" t="s">
        <v>4183</v>
      </c>
      <c r="DY6" s="10" t="s">
        <v>4183</v>
      </c>
      <c r="DZ6" s="13">
        <v>95.3</v>
      </c>
      <c r="EA6" s="10" t="s">
        <v>1140</v>
      </c>
      <c r="EB6" s="10" t="s">
        <v>4183</v>
      </c>
      <c r="EC6" s="10" t="s">
        <v>4183</v>
      </c>
      <c r="ED6" s="13">
        <v>96.2</v>
      </c>
      <c r="EE6" s="10" t="s">
        <v>1155</v>
      </c>
      <c r="EF6" s="10" t="s">
        <v>4183</v>
      </c>
      <c r="EG6" s="10" t="s">
        <v>4183</v>
      </c>
      <c r="EH6" s="13">
        <v>104.4</v>
      </c>
      <c r="EI6" s="10" t="s">
        <v>4225</v>
      </c>
      <c r="EJ6" s="10" t="s">
        <v>4183</v>
      </c>
      <c r="EK6" s="10" t="s">
        <v>4183</v>
      </c>
      <c r="EL6" s="13">
        <v>97.3</v>
      </c>
      <c r="EM6" s="10" t="s">
        <v>1131</v>
      </c>
      <c r="EN6" s="10" t="s">
        <v>4183</v>
      </c>
      <c r="EO6" s="10" t="s">
        <v>4183</v>
      </c>
      <c r="EP6" s="13">
        <v>98.8</v>
      </c>
      <c r="EQ6" s="10" t="s">
        <v>1155</v>
      </c>
      <c r="ER6" s="10" t="s">
        <v>4183</v>
      </c>
      <c r="ES6" s="10" t="s">
        <v>4183</v>
      </c>
      <c r="ET6" s="13">
        <v>98.9</v>
      </c>
      <c r="EU6" s="10" t="s">
        <v>1147</v>
      </c>
      <c r="EV6" s="10" t="s">
        <v>4183</v>
      </c>
      <c r="EW6" s="10" t="s">
        <v>4183</v>
      </c>
      <c r="EX6" s="13">
        <v>97.2</v>
      </c>
      <c r="EY6" s="10" t="s">
        <v>1140</v>
      </c>
      <c r="EZ6" s="10" t="s">
        <v>4183</v>
      </c>
      <c r="FA6" s="10" t="s">
        <v>4183</v>
      </c>
      <c r="FB6" s="13">
        <v>95.5</v>
      </c>
      <c r="FC6" s="10" t="s">
        <v>2611</v>
      </c>
      <c r="FD6" s="10" t="s">
        <v>4183</v>
      </c>
      <c r="FE6" s="10" t="s">
        <v>4183</v>
      </c>
      <c r="FF6" s="13">
        <v>94.1</v>
      </c>
      <c r="FG6" s="10" t="s">
        <v>1147</v>
      </c>
      <c r="FH6" s="10" t="s">
        <v>4183</v>
      </c>
      <c r="FI6" s="10" t="s">
        <v>4183</v>
      </c>
      <c r="FJ6" s="13">
        <v>103.8</v>
      </c>
      <c r="FK6" s="10" t="s">
        <v>2763</v>
      </c>
      <c r="FL6" s="10" t="s">
        <v>4183</v>
      </c>
      <c r="FM6" s="10" t="s">
        <v>4183</v>
      </c>
      <c r="FN6" s="13">
        <v>96.3</v>
      </c>
      <c r="FO6" s="10" t="s">
        <v>1147</v>
      </c>
      <c r="FP6" s="10" t="s">
        <v>4183</v>
      </c>
      <c r="FQ6" s="10" t="s">
        <v>4183</v>
      </c>
      <c r="FR6" s="13">
        <v>99.5</v>
      </c>
      <c r="FS6" s="10" t="s">
        <v>1140</v>
      </c>
      <c r="FT6" s="10" t="s">
        <v>4183</v>
      </c>
      <c r="FU6" s="10" t="s">
        <v>4183</v>
      </c>
      <c r="FV6" s="13">
        <v>102.7</v>
      </c>
      <c r="FW6" s="10" t="s">
        <v>1155</v>
      </c>
      <c r="FX6" s="10" t="s">
        <v>4183</v>
      </c>
      <c r="FY6" s="10" t="s">
        <v>4183</v>
      </c>
      <c r="FZ6" s="13">
        <v>99.5</v>
      </c>
      <c r="GA6" s="10" t="s">
        <v>2392</v>
      </c>
      <c r="GB6" s="10" t="s">
        <v>4183</v>
      </c>
      <c r="GC6" s="10" t="s">
        <v>4183</v>
      </c>
      <c r="GD6" s="13">
        <v>97.5</v>
      </c>
      <c r="GE6" s="10" t="s">
        <v>1155</v>
      </c>
      <c r="GF6" s="10" t="s">
        <v>4183</v>
      </c>
      <c r="GG6" s="10" t="s">
        <v>4183</v>
      </c>
      <c r="GH6" s="13">
        <v>101.4</v>
      </c>
      <c r="GI6" s="10" t="s">
        <v>1131</v>
      </c>
      <c r="GJ6" s="10" t="s">
        <v>4183</v>
      </c>
      <c r="GK6" s="10" t="s">
        <v>4183</v>
      </c>
      <c r="GL6" s="13">
        <v>99.5</v>
      </c>
      <c r="GM6" s="10" t="s">
        <v>2377</v>
      </c>
      <c r="GN6" s="10" t="s">
        <v>4183</v>
      </c>
      <c r="GO6" s="10" t="s">
        <v>4183</v>
      </c>
      <c r="GP6" s="13">
        <v>100.3</v>
      </c>
      <c r="GQ6" s="10" t="s">
        <v>1155</v>
      </c>
      <c r="GR6" s="10" t="s">
        <v>4183</v>
      </c>
      <c r="GS6" s="10" t="s">
        <v>4183</v>
      </c>
      <c r="GT6" s="13">
        <v>102.6</v>
      </c>
      <c r="GU6" s="10" t="s">
        <v>4226</v>
      </c>
      <c r="GV6" s="10" t="s">
        <v>4183</v>
      </c>
      <c r="GW6" s="10" t="s">
        <v>4183</v>
      </c>
      <c r="GX6" s="13">
        <v>90</v>
      </c>
      <c r="GY6" s="10" t="s">
        <v>1134</v>
      </c>
      <c r="GZ6" s="10" t="s">
        <v>4183</v>
      </c>
      <c r="HA6" s="10" t="s">
        <v>4183</v>
      </c>
    </row>
    <row r="7" spans="1:209" ht="15.75" customHeight="1" x14ac:dyDescent="0.25">
      <c r="A7" s="10" t="s">
        <v>4227</v>
      </c>
      <c r="B7" s="11">
        <v>288019</v>
      </c>
      <c r="C7" s="10" t="s">
        <v>4228</v>
      </c>
      <c r="D7" s="12">
        <v>5.6000000000000001E-2</v>
      </c>
      <c r="E7" s="10" t="s">
        <v>1140</v>
      </c>
      <c r="F7" s="11">
        <v>45211</v>
      </c>
      <c r="G7" s="10" t="s">
        <v>2245</v>
      </c>
      <c r="H7" s="12">
        <v>6.2E-2</v>
      </c>
      <c r="I7" s="10" t="s">
        <v>1131</v>
      </c>
      <c r="J7" s="11">
        <v>391142</v>
      </c>
      <c r="K7" s="10" t="s">
        <v>3600</v>
      </c>
      <c r="L7" s="12">
        <v>5.2999999999999999E-2</v>
      </c>
      <c r="M7" s="10" t="s">
        <v>1140</v>
      </c>
      <c r="N7" s="11">
        <v>176908</v>
      </c>
      <c r="O7" s="10" t="s">
        <v>3401</v>
      </c>
      <c r="P7" s="12">
        <v>5.8000000000000003E-2</v>
      </c>
      <c r="Q7" s="10" t="s">
        <v>1140</v>
      </c>
      <c r="R7" s="11">
        <v>2086820</v>
      </c>
      <c r="S7" s="10" t="s">
        <v>4229</v>
      </c>
      <c r="T7" s="12">
        <v>5.3999999999999999E-2</v>
      </c>
      <c r="U7" s="10" t="s">
        <v>1140</v>
      </c>
      <c r="V7" s="11">
        <v>303775</v>
      </c>
      <c r="W7" s="10" t="s">
        <v>4230</v>
      </c>
      <c r="X7" s="12">
        <v>5.1999999999999998E-2</v>
      </c>
      <c r="Y7" s="10" t="s">
        <v>1140</v>
      </c>
      <c r="Z7" s="11">
        <v>180561</v>
      </c>
      <c r="AA7" s="10" t="s">
        <v>4231</v>
      </c>
      <c r="AB7" s="12">
        <v>0.05</v>
      </c>
      <c r="AC7" s="10" t="s">
        <v>1140</v>
      </c>
      <c r="AD7" s="11">
        <v>54398</v>
      </c>
      <c r="AE7" s="10" t="s">
        <v>4232</v>
      </c>
      <c r="AF7" s="12">
        <v>5.2999999999999999E-2</v>
      </c>
      <c r="AG7" s="10" t="s">
        <v>1140</v>
      </c>
      <c r="AH7" s="11">
        <v>38512</v>
      </c>
      <c r="AI7" s="10" t="s">
        <v>4233</v>
      </c>
      <c r="AJ7" s="12">
        <v>5.7000000000000002E-2</v>
      </c>
      <c r="AK7" s="10" t="s">
        <v>1140</v>
      </c>
      <c r="AL7" s="11">
        <v>1122270</v>
      </c>
      <c r="AM7" s="10" t="s">
        <v>1806</v>
      </c>
      <c r="AN7" s="12">
        <v>0.05</v>
      </c>
      <c r="AO7" s="10" t="s">
        <v>1140</v>
      </c>
      <c r="AP7" s="11">
        <v>621750</v>
      </c>
      <c r="AQ7" s="10" t="s">
        <v>4234</v>
      </c>
      <c r="AR7" s="12">
        <v>5.6000000000000001E-2</v>
      </c>
      <c r="AS7" s="10" t="s">
        <v>1140</v>
      </c>
      <c r="AT7" s="11">
        <v>77420</v>
      </c>
      <c r="AU7" s="10" t="s">
        <v>2206</v>
      </c>
      <c r="AV7" s="12">
        <v>5.3999999999999999E-2</v>
      </c>
      <c r="AW7" s="10" t="s">
        <v>1140</v>
      </c>
      <c r="AX7" s="11">
        <v>110908</v>
      </c>
      <c r="AY7" s="10" t="s">
        <v>2808</v>
      </c>
      <c r="AZ7" s="12">
        <v>5.6000000000000001E-2</v>
      </c>
      <c r="BA7" s="10" t="s">
        <v>1140</v>
      </c>
      <c r="BB7" s="11">
        <v>661026</v>
      </c>
      <c r="BC7" s="10" t="s">
        <v>4235</v>
      </c>
      <c r="BD7" s="12">
        <v>5.2999999999999999E-2</v>
      </c>
      <c r="BE7" s="10" t="s">
        <v>1140</v>
      </c>
      <c r="BF7" s="11">
        <v>401558</v>
      </c>
      <c r="BG7" s="10" t="s">
        <v>1289</v>
      </c>
      <c r="BH7" s="12">
        <v>5.8999999999999997E-2</v>
      </c>
      <c r="BI7" s="10" t="s">
        <v>1140</v>
      </c>
      <c r="BJ7" s="11">
        <v>182063</v>
      </c>
      <c r="BK7" s="10" t="s">
        <v>3796</v>
      </c>
      <c r="BL7" s="12">
        <v>5.7000000000000002E-2</v>
      </c>
      <c r="BM7" s="10" t="s">
        <v>1140</v>
      </c>
      <c r="BN7" s="11">
        <v>169830</v>
      </c>
      <c r="BO7" s="10" t="s">
        <v>2237</v>
      </c>
      <c r="BP7" s="12">
        <v>5.8000000000000003E-2</v>
      </c>
      <c r="BQ7" s="10" t="s">
        <v>1140</v>
      </c>
      <c r="BR7" s="11">
        <v>264633</v>
      </c>
      <c r="BS7" s="10" t="s">
        <v>3847</v>
      </c>
      <c r="BT7" s="12">
        <v>5.8000000000000003E-2</v>
      </c>
      <c r="BU7" s="10" t="s">
        <v>1140</v>
      </c>
      <c r="BV7" s="11">
        <v>275636</v>
      </c>
      <c r="BW7" s="10" t="s">
        <v>4236</v>
      </c>
      <c r="BX7" s="12">
        <v>0.06</v>
      </c>
      <c r="BY7" s="10" t="s">
        <v>1140</v>
      </c>
      <c r="BZ7" s="11">
        <v>59898</v>
      </c>
      <c r="CA7" s="10" t="s">
        <v>2522</v>
      </c>
      <c r="CB7" s="12">
        <v>4.2999999999999997E-2</v>
      </c>
      <c r="CC7" s="10" t="s">
        <v>1140</v>
      </c>
      <c r="CD7" s="11">
        <v>346836</v>
      </c>
      <c r="CE7" s="10" t="s">
        <v>2143</v>
      </c>
      <c r="CF7" s="12">
        <v>5.6000000000000001E-2</v>
      </c>
      <c r="CG7" s="10" t="s">
        <v>1140</v>
      </c>
      <c r="CH7" s="11">
        <v>342145</v>
      </c>
      <c r="CI7" s="10" t="s">
        <v>4237</v>
      </c>
      <c r="CJ7" s="12">
        <v>4.9000000000000002E-2</v>
      </c>
      <c r="CK7" s="10" t="s">
        <v>1140</v>
      </c>
      <c r="CL7" s="11">
        <v>529459</v>
      </c>
      <c r="CM7" s="10" t="s">
        <v>4238</v>
      </c>
      <c r="CN7" s="12">
        <v>5.2999999999999999E-2</v>
      </c>
      <c r="CO7" s="10" t="s">
        <v>1140</v>
      </c>
      <c r="CP7" s="11">
        <v>326995</v>
      </c>
      <c r="CQ7" s="10" t="s">
        <v>1925</v>
      </c>
      <c r="CR7" s="12">
        <v>5.7000000000000002E-2</v>
      </c>
      <c r="CS7" s="10" t="s">
        <v>1140</v>
      </c>
      <c r="CT7" s="11">
        <v>167015</v>
      </c>
      <c r="CU7" s="10" t="s">
        <v>2255</v>
      </c>
      <c r="CV7" s="12">
        <v>5.7000000000000002E-2</v>
      </c>
      <c r="CW7" s="10" t="s">
        <v>1140</v>
      </c>
      <c r="CX7" s="11">
        <v>348416</v>
      </c>
      <c r="CY7" s="10" t="s">
        <v>2843</v>
      </c>
      <c r="CZ7" s="12">
        <v>5.6000000000000001E-2</v>
      </c>
      <c r="DA7" s="10" t="s">
        <v>1140</v>
      </c>
      <c r="DB7" s="11">
        <v>55363</v>
      </c>
      <c r="DC7" s="10" t="s">
        <v>2623</v>
      </c>
      <c r="DD7" s="12">
        <v>4.9000000000000002E-2</v>
      </c>
      <c r="DE7" s="10" t="s">
        <v>1140</v>
      </c>
      <c r="DF7" s="11">
        <v>120499</v>
      </c>
      <c r="DG7" s="10" t="s">
        <v>4239</v>
      </c>
      <c r="DH7" s="12">
        <v>6.0999999999999999E-2</v>
      </c>
      <c r="DI7" s="10" t="s">
        <v>1140</v>
      </c>
      <c r="DJ7" s="11">
        <v>171163</v>
      </c>
      <c r="DK7" s="10" t="s">
        <v>4240</v>
      </c>
      <c r="DL7" s="12">
        <v>5.3999999999999999E-2</v>
      </c>
      <c r="DM7" s="10" t="s">
        <v>1140</v>
      </c>
      <c r="DN7" s="11">
        <v>62779</v>
      </c>
      <c r="DO7" s="10" t="s">
        <v>3133</v>
      </c>
      <c r="DP7" s="12">
        <v>4.4999999999999998E-2</v>
      </c>
      <c r="DQ7" s="10" t="s">
        <v>1140</v>
      </c>
      <c r="DR7" s="11">
        <v>518528</v>
      </c>
      <c r="DS7" s="10" t="s">
        <v>1993</v>
      </c>
      <c r="DT7" s="12">
        <v>5.6000000000000001E-2</v>
      </c>
      <c r="DU7" s="10" t="s">
        <v>1140</v>
      </c>
      <c r="DV7" s="11">
        <v>104293</v>
      </c>
      <c r="DW7" s="10" t="s">
        <v>4241</v>
      </c>
      <c r="DX7" s="12">
        <v>4.9000000000000002E-2</v>
      </c>
      <c r="DY7" s="10" t="s">
        <v>1140</v>
      </c>
      <c r="DZ7" s="11">
        <v>1035708</v>
      </c>
      <c r="EA7" s="10" t="s">
        <v>2686</v>
      </c>
      <c r="EB7" s="12">
        <v>5.2999999999999999E-2</v>
      </c>
      <c r="EC7" s="10" t="s">
        <v>1140</v>
      </c>
      <c r="ED7" s="11">
        <v>594739</v>
      </c>
      <c r="EE7" s="10" t="s">
        <v>4242</v>
      </c>
      <c r="EF7" s="12">
        <v>5.5E-2</v>
      </c>
      <c r="EG7" s="10" t="s">
        <v>1140</v>
      </c>
      <c r="EH7" s="11">
        <v>46488</v>
      </c>
      <c r="EI7" s="10" t="s">
        <v>4243</v>
      </c>
      <c r="EJ7" s="12">
        <v>5.8999999999999997E-2</v>
      </c>
      <c r="EK7" s="10" t="s">
        <v>1131</v>
      </c>
      <c r="EL7" s="11">
        <v>654683</v>
      </c>
      <c r="EM7" s="10" t="s">
        <v>2855</v>
      </c>
      <c r="EN7" s="12">
        <v>5.6000000000000001E-2</v>
      </c>
      <c r="EO7" s="10" t="s">
        <v>1140</v>
      </c>
      <c r="EP7" s="11">
        <v>239611</v>
      </c>
      <c r="EQ7" s="10" t="s">
        <v>2952</v>
      </c>
      <c r="ER7" s="12">
        <v>5.8999999999999997E-2</v>
      </c>
      <c r="ES7" s="10" t="s">
        <v>1140</v>
      </c>
      <c r="ET7" s="11">
        <v>198150</v>
      </c>
      <c r="EU7" s="10" t="s">
        <v>3374</v>
      </c>
      <c r="EV7" s="12">
        <v>4.7E-2</v>
      </c>
      <c r="EW7" s="10" t="s">
        <v>1140</v>
      </c>
      <c r="EX7" s="11">
        <v>663339</v>
      </c>
      <c r="EY7" s="10" t="s">
        <v>3537</v>
      </c>
      <c r="EZ7" s="12">
        <v>5.0999999999999997E-2</v>
      </c>
      <c r="FA7" s="10" t="s">
        <v>1140</v>
      </c>
      <c r="FB7" s="11">
        <v>52718</v>
      </c>
      <c r="FC7" s="10" t="s">
        <v>2100</v>
      </c>
      <c r="FD7" s="12">
        <v>4.8000000000000001E-2</v>
      </c>
      <c r="FE7" s="10" t="s">
        <v>1140</v>
      </c>
      <c r="FF7" s="11">
        <v>285830</v>
      </c>
      <c r="FG7" s="10" t="s">
        <v>4244</v>
      </c>
      <c r="FH7" s="12">
        <v>5.2999999999999999E-2</v>
      </c>
      <c r="FI7" s="10" t="s">
        <v>1140</v>
      </c>
      <c r="FJ7" s="11">
        <v>54886</v>
      </c>
      <c r="FK7" s="10" t="s">
        <v>2468</v>
      </c>
      <c r="FL7" s="12">
        <v>0.06</v>
      </c>
      <c r="FM7" s="10" t="s">
        <v>1140</v>
      </c>
      <c r="FN7" s="11">
        <v>411032</v>
      </c>
      <c r="FO7" s="10" t="s">
        <v>4245</v>
      </c>
      <c r="FP7" s="12">
        <v>5.8000000000000003E-2</v>
      </c>
      <c r="FQ7" s="10" t="s">
        <v>1140</v>
      </c>
      <c r="FR7" s="11">
        <v>1913591</v>
      </c>
      <c r="FS7" s="10" t="s">
        <v>4246</v>
      </c>
      <c r="FT7" s="12">
        <v>6.3E-2</v>
      </c>
      <c r="FU7" s="10" t="s">
        <v>1140</v>
      </c>
      <c r="FV7" s="11">
        <v>229881</v>
      </c>
      <c r="FW7" s="10" t="s">
        <v>3371</v>
      </c>
      <c r="FX7" s="12">
        <v>6.7000000000000004E-2</v>
      </c>
      <c r="FY7" s="10" t="s">
        <v>1140</v>
      </c>
      <c r="FZ7" s="11">
        <v>27168</v>
      </c>
      <c r="GA7" s="10" t="s">
        <v>2376</v>
      </c>
      <c r="GB7" s="12">
        <v>4.2000000000000003E-2</v>
      </c>
      <c r="GC7" s="10" t="s">
        <v>1131</v>
      </c>
      <c r="GD7" s="11">
        <v>476744</v>
      </c>
      <c r="GE7" s="10" t="s">
        <v>4247</v>
      </c>
      <c r="GF7" s="12">
        <v>5.5E-2</v>
      </c>
      <c r="GG7" s="10" t="s">
        <v>1140</v>
      </c>
      <c r="GH7" s="11">
        <v>417322</v>
      </c>
      <c r="GI7" s="10" t="s">
        <v>4248</v>
      </c>
      <c r="GJ7" s="12">
        <v>5.2999999999999999E-2</v>
      </c>
      <c r="GK7" s="10" t="s">
        <v>1140</v>
      </c>
      <c r="GL7" s="11">
        <v>87453</v>
      </c>
      <c r="GM7" s="10" t="s">
        <v>4249</v>
      </c>
      <c r="GN7" s="12">
        <v>4.9000000000000002E-2</v>
      </c>
      <c r="GO7" s="10" t="s">
        <v>1140</v>
      </c>
      <c r="GP7" s="11">
        <v>307874</v>
      </c>
      <c r="GQ7" s="10" t="s">
        <v>1654</v>
      </c>
      <c r="GR7" s="12">
        <v>5.1999999999999998E-2</v>
      </c>
      <c r="GS7" s="10" t="s">
        <v>1140</v>
      </c>
      <c r="GT7" s="11">
        <v>30651</v>
      </c>
      <c r="GU7" s="10" t="s">
        <v>2243</v>
      </c>
      <c r="GV7" s="12">
        <v>5.1999999999999998E-2</v>
      </c>
      <c r="GW7" s="10" t="s">
        <v>1155</v>
      </c>
      <c r="GX7" s="11">
        <v>94391</v>
      </c>
      <c r="GY7" s="10" t="s">
        <v>2861</v>
      </c>
      <c r="GZ7" s="12">
        <v>2.9000000000000001E-2</v>
      </c>
      <c r="HA7" s="10" t="s">
        <v>1140</v>
      </c>
    </row>
    <row r="8" spans="1:209" ht="15.75" customHeight="1" x14ac:dyDescent="0.25">
      <c r="A8" s="10" t="s">
        <v>4250</v>
      </c>
      <c r="B8" s="11">
        <v>305731</v>
      </c>
      <c r="C8" s="10" t="s">
        <v>4251</v>
      </c>
      <c r="D8" s="12">
        <v>0.06</v>
      </c>
      <c r="E8" s="10" t="s">
        <v>1131</v>
      </c>
      <c r="F8" s="11">
        <v>48763</v>
      </c>
      <c r="G8" s="10" t="s">
        <v>1464</v>
      </c>
      <c r="H8" s="12">
        <v>6.6000000000000003E-2</v>
      </c>
      <c r="I8" s="10" t="s">
        <v>1147</v>
      </c>
      <c r="J8" s="11">
        <v>435723</v>
      </c>
      <c r="K8" s="10" t="s">
        <v>3362</v>
      </c>
      <c r="L8" s="12">
        <v>5.8999999999999997E-2</v>
      </c>
      <c r="M8" s="10" t="s">
        <v>1140</v>
      </c>
      <c r="N8" s="11">
        <v>196519</v>
      </c>
      <c r="O8" s="10" t="s">
        <v>4252</v>
      </c>
      <c r="P8" s="12">
        <v>6.4000000000000001E-2</v>
      </c>
      <c r="Q8" s="10" t="s">
        <v>1131</v>
      </c>
      <c r="R8" s="11">
        <v>2243195</v>
      </c>
      <c r="S8" s="10" t="s">
        <v>4253</v>
      </c>
      <c r="T8" s="12">
        <v>5.8000000000000003E-2</v>
      </c>
      <c r="U8" s="10" t="s">
        <v>1140</v>
      </c>
      <c r="V8" s="11">
        <v>316028</v>
      </c>
      <c r="W8" s="10" t="s">
        <v>4254</v>
      </c>
      <c r="X8" s="12">
        <v>5.3999999999999999E-2</v>
      </c>
      <c r="Y8" s="10" t="s">
        <v>1140</v>
      </c>
      <c r="Z8" s="11">
        <v>196179</v>
      </c>
      <c r="AA8" s="10" t="s">
        <v>4255</v>
      </c>
      <c r="AB8" s="12">
        <v>5.3999999999999999E-2</v>
      </c>
      <c r="AC8" s="10" t="s">
        <v>1131</v>
      </c>
      <c r="AD8" s="11">
        <v>55381</v>
      </c>
      <c r="AE8" s="10" t="s">
        <v>4256</v>
      </c>
      <c r="AF8" s="12">
        <v>5.3999999999999999E-2</v>
      </c>
      <c r="AG8" s="10" t="s">
        <v>1147</v>
      </c>
      <c r="AH8" s="11">
        <v>36388</v>
      </c>
      <c r="AI8" s="10" t="s">
        <v>4257</v>
      </c>
      <c r="AJ8" s="12">
        <v>5.3999999999999999E-2</v>
      </c>
      <c r="AK8" s="10" t="s">
        <v>2389</v>
      </c>
      <c r="AL8" s="11">
        <v>1186629</v>
      </c>
      <c r="AM8" s="10" t="s">
        <v>4258</v>
      </c>
      <c r="AN8" s="12">
        <v>5.1999999999999998E-2</v>
      </c>
      <c r="AO8" s="10" t="s">
        <v>1140</v>
      </c>
      <c r="AP8" s="11">
        <v>688835</v>
      </c>
      <c r="AQ8" s="10" t="s">
        <v>4259</v>
      </c>
      <c r="AR8" s="12">
        <v>6.2E-2</v>
      </c>
      <c r="AS8" s="10" t="s">
        <v>1140</v>
      </c>
      <c r="AT8" s="11">
        <v>80863</v>
      </c>
      <c r="AU8" s="10" t="s">
        <v>4260</v>
      </c>
      <c r="AV8" s="12">
        <v>5.6000000000000001E-2</v>
      </c>
      <c r="AW8" s="10" t="s">
        <v>1131</v>
      </c>
      <c r="AX8" s="11">
        <v>127279</v>
      </c>
      <c r="AY8" s="10" t="s">
        <v>4261</v>
      </c>
      <c r="AZ8" s="12">
        <v>6.5000000000000002E-2</v>
      </c>
      <c r="BA8" s="10" t="s">
        <v>1131</v>
      </c>
      <c r="BB8" s="11">
        <v>753268</v>
      </c>
      <c r="BC8" s="10" t="s">
        <v>4262</v>
      </c>
      <c r="BD8" s="12">
        <v>0.06</v>
      </c>
      <c r="BE8" s="10" t="s">
        <v>1140</v>
      </c>
      <c r="BF8" s="11">
        <v>439600</v>
      </c>
      <c r="BG8" s="10" t="s">
        <v>4263</v>
      </c>
      <c r="BH8" s="12">
        <v>6.4000000000000001E-2</v>
      </c>
      <c r="BI8" s="10" t="s">
        <v>1140</v>
      </c>
      <c r="BJ8" s="11">
        <v>200296</v>
      </c>
      <c r="BK8" s="10" t="s">
        <v>4264</v>
      </c>
      <c r="BL8" s="12">
        <v>6.2E-2</v>
      </c>
      <c r="BM8" s="10" t="s">
        <v>1131</v>
      </c>
      <c r="BN8" s="11">
        <v>182863</v>
      </c>
      <c r="BO8" s="10" t="s">
        <v>4265</v>
      </c>
      <c r="BP8" s="12">
        <v>6.2E-2</v>
      </c>
      <c r="BQ8" s="10" t="s">
        <v>1131</v>
      </c>
      <c r="BR8" s="11">
        <v>278400</v>
      </c>
      <c r="BS8" s="10" t="s">
        <v>4266</v>
      </c>
      <c r="BT8" s="12">
        <v>6.2E-2</v>
      </c>
      <c r="BU8" s="10" t="s">
        <v>1131</v>
      </c>
      <c r="BV8" s="11">
        <v>296496</v>
      </c>
      <c r="BW8" s="10" t="s">
        <v>4267</v>
      </c>
      <c r="BX8" s="12">
        <v>6.5000000000000002E-2</v>
      </c>
      <c r="BY8" s="10" t="s">
        <v>1131</v>
      </c>
      <c r="BZ8" s="11">
        <v>66379</v>
      </c>
      <c r="CA8" s="10" t="s">
        <v>4268</v>
      </c>
      <c r="CB8" s="12">
        <v>4.8000000000000001E-2</v>
      </c>
      <c r="CC8" s="10" t="s">
        <v>1155</v>
      </c>
      <c r="CD8" s="11">
        <v>375815</v>
      </c>
      <c r="CE8" s="10" t="s">
        <v>4269</v>
      </c>
      <c r="CF8" s="12">
        <v>6.0999999999999999E-2</v>
      </c>
      <c r="CG8" s="10" t="s">
        <v>1140</v>
      </c>
      <c r="CH8" s="11">
        <v>363038</v>
      </c>
      <c r="CI8" s="10" t="s">
        <v>4270</v>
      </c>
      <c r="CJ8" s="12">
        <v>5.1999999999999998E-2</v>
      </c>
      <c r="CK8" s="10" t="s">
        <v>1140</v>
      </c>
      <c r="CL8" s="11">
        <v>581280</v>
      </c>
      <c r="CM8" s="10" t="s">
        <v>4271</v>
      </c>
      <c r="CN8" s="12">
        <v>5.8000000000000003E-2</v>
      </c>
      <c r="CO8" s="10" t="s">
        <v>1140</v>
      </c>
      <c r="CP8" s="11">
        <v>348596</v>
      </c>
      <c r="CQ8" s="10" t="s">
        <v>4272</v>
      </c>
      <c r="CR8" s="12">
        <v>6.0999999999999999E-2</v>
      </c>
      <c r="CS8" s="10" t="s">
        <v>1140</v>
      </c>
      <c r="CT8" s="11">
        <v>177103</v>
      </c>
      <c r="CU8" s="10" t="s">
        <v>4273</v>
      </c>
      <c r="CV8" s="12">
        <v>0.06</v>
      </c>
      <c r="CW8" s="10" t="s">
        <v>1131</v>
      </c>
      <c r="CX8" s="11">
        <v>379249</v>
      </c>
      <c r="CY8" s="10" t="s">
        <v>4274</v>
      </c>
      <c r="CZ8" s="12">
        <v>6.0999999999999999E-2</v>
      </c>
      <c r="DA8" s="10" t="s">
        <v>1140</v>
      </c>
      <c r="DB8" s="11">
        <v>68047</v>
      </c>
      <c r="DC8" s="10" t="s">
        <v>4275</v>
      </c>
      <c r="DD8" s="12">
        <v>0.06</v>
      </c>
      <c r="DE8" s="10" t="s">
        <v>1155</v>
      </c>
      <c r="DF8" s="11">
        <v>130577</v>
      </c>
      <c r="DG8" s="10" t="s">
        <v>4276</v>
      </c>
      <c r="DH8" s="12">
        <v>6.6000000000000003E-2</v>
      </c>
      <c r="DI8" s="10" t="s">
        <v>1131</v>
      </c>
      <c r="DJ8" s="11">
        <v>190758</v>
      </c>
      <c r="DK8" s="10" t="s">
        <v>4277</v>
      </c>
      <c r="DL8" s="12">
        <v>0.06</v>
      </c>
      <c r="DM8" s="10" t="s">
        <v>1131</v>
      </c>
      <c r="DN8" s="11">
        <v>64759</v>
      </c>
      <c r="DO8" s="10" t="s">
        <v>3667</v>
      </c>
      <c r="DP8" s="12">
        <v>4.5999999999999999E-2</v>
      </c>
      <c r="DQ8" s="10" t="s">
        <v>1131</v>
      </c>
      <c r="DR8" s="11">
        <v>538462</v>
      </c>
      <c r="DS8" s="10" t="s">
        <v>4278</v>
      </c>
      <c r="DT8" s="12">
        <v>5.8000000000000003E-2</v>
      </c>
      <c r="DU8" s="10" t="s">
        <v>1140</v>
      </c>
      <c r="DV8" s="11">
        <v>117174</v>
      </c>
      <c r="DW8" s="10" t="s">
        <v>4279</v>
      </c>
      <c r="DX8" s="12">
        <v>5.5E-2</v>
      </c>
      <c r="DY8" s="10" t="s">
        <v>1155</v>
      </c>
      <c r="DZ8" s="11">
        <v>1060854</v>
      </c>
      <c r="EA8" s="10" t="s">
        <v>4280</v>
      </c>
      <c r="EB8" s="12">
        <v>5.3999999999999999E-2</v>
      </c>
      <c r="EC8" s="10" t="s">
        <v>1140</v>
      </c>
      <c r="ED8" s="11">
        <v>641236</v>
      </c>
      <c r="EE8" s="10" t="s">
        <v>4281</v>
      </c>
      <c r="EF8" s="12">
        <v>5.8999999999999997E-2</v>
      </c>
      <c r="EG8" s="10" t="s">
        <v>1140</v>
      </c>
      <c r="EH8" s="11">
        <v>52058</v>
      </c>
      <c r="EI8" s="10" t="s">
        <v>4282</v>
      </c>
      <c r="EJ8" s="12">
        <v>6.6000000000000003E-2</v>
      </c>
      <c r="EK8" s="10" t="s">
        <v>1155</v>
      </c>
      <c r="EL8" s="11">
        <v>708725</v>
      </c>
      <c r="EM8" s="10" t="s">
        <v>4283</v>
      </c>
      <c r="EN8" s="12">
        <v>0.06</v>
      </c>
      <c r="EO8" s="10" t="s">
        <v>1140</v>
      </c>
      <c r="EP8" s="11">
        <v>274081</v>
      </c>
      <c r="EQ8" s="10" t="s">
        <v>3341</v>
      </c>
      <c r="ER8" s="12">
        <v>6.8000000000000005E-2</v>
      </c>
      <c r="ES8" s="10" t="s">
        <v>1140</v>
      </c>
      <c r="ET8" s="11">
        <v>222642</v>
      </c>
      <c r="EU8" s="10" t="s">
        <v>4284</v>
      </c>
      <c r="EV8" s="12">
        <v>5.2999999999999999E-2</v>
      </c>
      <c r="EW8" s="10" t="s">
        <v>1140</v>
      </c>
      <c r="EX8" s="11">
        <v>706358</v>
      </c>
      <c r="EY8" s="10" t="s">
        <v>4285</v>
      </c>
      <c r="EZ8" s="12">
        <v>5.3999999999999999E-2</v>
      </c>
      <c r="FA8" s="10" t="s">
        <v>1140</v>
      </c>
      <c r="FB8" s="11">
        <v>58466</v>
      </c>
      <c r="FC8" s="10" t="s">
        <v>2871</v>
      </c>
      <c r="FD8" s="12">
        <v>5.2999999999999999E-2</v>
      </c>
      <c r="FE8" s="10" t="s">
        <v>1147</v>
      </c>
      <c r="FF8" s="11">
        <v>314825</v>
      </c>
      <c r="FG8" s="10" t="s">
        <v>4286</v>
      </c>
      <c r="FH8" s="12">
        <v>5.8999999999999997E-2</v>
      </c>
      <c r="FI8" s="10" t="s">
        <v>1131</v>
      </c>
      <c r="FJ8" s="11">
        <v>61176</v>
      </c>
      <c r="FK8" s="10" t="s">
        <v>4287</v>
      </c>
      <c r="FL8" s="12">
        <v>6.7000000000000004E-2</v>
      </c>
      <c r="FM8" s="10" t="s">
        <v>1155</v>
      </c>
      <c r="FN8" s="11">
        <v>428094</v>
      </c>
      <c r="FO8" s="10" t="s">
        <v>4288</v>
      </c>
      <c r="FP8" s="12">
        <v>0.06</v>
      </c>
      <c r="FQ8" s="10" t="s">
        <v>1140</v>
      </c>
      <c r="FR8" s="11">
        <v>2066208</v>
      </c>
      <c r="FS8" s="10" t="s">
        <v>4289</v>
      </c>
      <c r="FT8" s="12">
        <v>6.8000000000000005E-2</v>
      </c>
      <c r="FU8" s="10" t="s">
        <v>1140</v>
      </c>
      <c r="FV8" s="11">
        <v>256131</v>
      </c>
      <c r="FW8" s="10" t="s">
        <v>4290</v>
      </c>
      <c r="FX8" s="12">
        <v>7.4999999999999997E-2</v>
      </c>
      <c r="FY8" s="10" t="s">
        <v>1131</v>
      </c>
      <c r="FZ8" s="11">
        <v>29952</v>
      </c>
      <c r="GA8" s="10" t="s">
        <v>1789</v>
      </c>
      <c r="GB8" s="12">
        <v>4.5999999999999999E-2</v>
      </c>
      <c r="GC8" s="10" t="s">
        <v>1155</v>
      </c>
      <c r="GD8" s="11">
        <v>512565</v>
      </c>
      <c r="GE8" s="10" t="s">
        <v>4291</v>
      </c>
      <c r="GF8" s="12">
        <v>5.8999999999999997E-2</v>
      </c>
      <c r="GG8" s="10" t="s">
        <v>1140</v>
      </c>
      <c r="GH8" s="11">
        <v>460067</v>
      </c>
      <c r="GI8" s="10" t="s">
        <v>4292</v>
      </c>
      <c r="GJ8" s="12">
        <v>5.8999999999999997E-2</v>
      </c>
      <c r="GK8" s="10" t="s">
        <v>1140</v>
      </c>
      <c r="GL8" s="11">
        <v>92813</v>
      </c>
      <c r="GM8" s="10" t="s">
        <v>1409</v>
      </c>
      <c r="GN8" s="12">
        <v>5.1999999999999998E-2</v>
      </c>
      <c r="GO8" s="10" t="s">
        <v>1131</v>
      </c>
      <c r="GP8" s="11">
        <v>347068</v>
      </c>
      <c r="GQ8" s="10" t="s">
        <v>4293</v>
      </c>
      <c r="GR8" s="12">
        <v>5.8999999999999997E-2</v>
      </c>
      <c r="GS8" s="10" t="s">
        <v>1140</v>
      </c>
      <c r="GT8" s="11">
        <v>36438</v>
      </c>
      <c r="GU8" s="10" t="s">
        <v>4294</v>
      </c>
      <c r="GV8" s="12">
        <v>6.2E-2</v>
      </c>
      <c r="GW8" s="10" t="s">
        <v>1147</v>
      </c>
      <c r="GX8" s="11">
        <v>127623</v>
      </c>
      <c r="GY8" s="10" t="s">
        <v>1626</v>
      </c>
      <c r="GZ8" s="12">
        <v>0.04</v>
      </c>
      <c r="HA8" s="10" t="s">
        <v>1131</v>
      </c>
    </row>
    <row r="9" spans="1:209" ht="15.75" customHeight="1" x14ac:dyDescent="0.25">
      <c r="A9" s="10" t="s">
        <v>4295</v>
      </c>
      <c r="B9" s="11">
        <v>331262</v>
      </c>
      <c r="C9" s="10" t="s">
        <v>4296</v>
      </c>
      <c r="D9" s="12">
        <v>6.5000000000000002E-2</v>
      </c>
      <c r="E9" s="10" t="s">
        <v>1131</v>
      </c>
      <c r="F9" s="11">
        <v>51926</v>
      </c>
      <c r="G9" s="10" t="s">
        <v>4297</v>
      </c>
      <c r="H9" s="12">
        <v>7.0999999999999994E-2</v>
      </c>
      <c r="I9" s="10" t="s">
        <v>1147</v>
      </c>
      <c r="J9" s="11">
        <v>454506</v>
      </c>
      <c r="K9" s="10" t="s">
        <v>4298</v>
      </c>
      <c r="L9" s="12">
        <v>6.0999999999999999E-2</v>
      </c>
      <c r="M9" s="10" t="s">
        <v>1140</v>
      </c>
      <c r="N9" s="11">
        <v>197772</v>
      </c>
      <c r="O9" s="10" t="s">
        <v>4299</v>
      </c>
      <c r="P9" s="12">
        <v>6.4000000000000001E-2</v>
      </c>
      <c r="Q9" s="10" t="s">
        <v>1131</v>
      </c>
      <c r="R9" s="11">
        <v>2535289</v>
      </c>
      <c r="S9" s="10" t="s">
        <v>4300</v>
      </c>
      <c r="T9" s="12">
        <v>6.5000000000000002E-2</v>
      </c>
      <c r="U9" s="10" t="s">
        <v>1140</v>
      </c>
      <c r="V9" s="11">
        <v>364851</v>
      </c>
      <c r="W9" s="10" t="s">
        <v>4301</v>
      </c>
      <c r="X9" s="12">
        <v>6.2E-2</v>
      </c>
      <c r="Y9" s="10" t="s">
        <v>1140</v>
      </c>
      <c r="Z9" s="11">
        <v>207266</v>
      </c>
      <c r="AA9" s="10" t="s">
        <v>4255</v>
      </c>
      <c r="AB9" s="12">
        <v>5.7000000000000002E-2</v>
      </c>
      <c r="AC9" s="10" t="s">
        <v>1131</v>
      </c>
      <c r="AD9" s="11">
        <v>63821</v>
      </c>
      <c r="AE9" s="10" t="s">
        <v>4302</v>
      </c>
      <c r="AF9" s="12">
        <v>6.2E-2</v>
      </c>
      <c r="AG9" s="10" t="s">
        <v>1147</v>
      </c>
      <c r="AH9" s="11">
        <v>34113</v>
      </c>
      <c r="AI9" s="10" t="s">
        <v>3653</v>
      </c>
      <c r="AJ9" s="12">
        <v>0.05</v>
      </c>
      <c r="AK9" s="10" t="s">
        <v>2389</v>
      </c>
      <c r="AL9" s="11">
        <v>1266208</v>
      </c>
      <c r="AM9" s="10" t="s">
        <v>4303</v>
      </c>
      <c r="AN9" s="12">
        <v>5.6000000000000001E-2</v>
      </c>
      <c r="AO9" s="10" t="s">
        <v>1140</v>
      </c>
      <c r="AP9" s="11">
        <v>746320</v>
      </c>
      <c r="AQ9" s="10" t="s">
        <v>4304</v>
      </c>
      <c r="AR9" s="12">
        <v>6.8000000000000005E-2</v>
      </c>
      <c r="AS9" s="10" t="s">
        <v>1140</v>
      </c>
      <c r="AT9" s="11">
        <v>88182</v>
      </c>
      <c r="AU9" s="10" t="s">
        <v>4305</v>
      </c>
      <c r="AV9" s="12">
        <v>6.0999999999999999E-2</v>
      </c>
      <c r="AW9" s="10" t="s">
        <v>1131</v>
      </c>
      <c r="AX9" s="11">
        <v>139235</v>
      </c>
      <c r="AY9" s="10" t="s">
        <v>4306</v>
      </c>
      <c r="AZ9" s="12">
        <v>7.0999999999999994E-2</v>
      </c>
      <c r="BA9" s="10" t="s">
        <v>1131</v>
      </c>
      <c r="BB9" s="11">
        <v>779833</v>
      </c>
      <c r="BC9" s="10" t="s">
        <v>4307</v>
      </c>
      <c r="BD9" s="12">
        <v>6.2E-2</v>
      </c>
      <c r="BE9" s="10" t="s">
        <v>1140</v>
      </c>
      <c r="BF9" s="11">
        <v>446554</v>
      </c>
      <c r="BG9" s="10" t="s">
        <v>4308</v>
      </c>
      <c r="BH9" s="12">
        <v>6.5000000000000002E-2</v>
      </c>
      <c r="BI9" s="10" t="s">
        <v>1140</v>
      </c>
      <c r="BJ9" s="11">
        <v>210274</v>
      </c>
      <c r="BK9" s="10" t="s">
        <v>4309</v>
      </c>
      <c r="BL9" s="12">
        <v>6.6000000000000003E-2</v>
      </c>
      <c r="BM9" s="10" t="s">
        <v>1131</v>
      </c>
      <c r="BN9" s="11">
        <v>206744</v>
      </c>
      <c r="BO9" s="10" t="s">
        <v>4310</v>
      </c>
      <c r="BP9" s="12">
        <v>7.0000000000000007E-2</v>
      </c>
      <c r="BQ9" s="10" t="s">
        <v>1131</v>
      </c>
      <c r="BR9" s="11">
        <v>288926</v>
      </c>
      <c r="BS9" s="10" t="s">
        <v>4311</v>
      </c>
      <c r="BT9" s="12">
        <v>6.4000000000000001E-2</v>
      </c>
      <c r="BU9" s="10" t="s">
        <v>1131</v>
      </c>
      <c r="BV9" s="11">
        <v>303219</v>
      </c>
      <c r="BW9" s="10" t="s">
        <v>4312</v>
      </c>
      <c r="BX9" s="12">
        <v>6.6000000000000003E-2</v>
      </c>
      <c r="BY9" s="10" t="s">
        <v>1131</v>
      </c>
      <c r="BZ9" s="11">
        <v>72592</v>
      </c>
      <c r="CA9" s="10" t="s">
        <v>4313</v>
      </c>
      <c r="CB9" s="12">
        <v>5.1999999999999998E-2</v>
      </c>
      <c r="CC9" s="10" t="s">
        <v>1131</v>
      </c>
      <c r="CD9" s="11">
        <v>390863</v>
      </c>
      <c r="CE9" s="10" t="s">
        <v>4314</v>
      </c>
      <c r="CF9" s="12">
        <v>6.3E-2</v>
      </c>
      <c r="CG9" s="10" t="s">
        <v>1140</v>
      </c>
      <c r="CH9" s="11">
        <v>384162</v>
      </c>
      <c r="CI9" s="10" t="s">
        <v>4315</v>
      </c>
      <c r="CJ9" s="12">
        <v>5.5E-2</v>
      </c>
      <c r="CK9" s="10" t="s">
        <v>1140</v>
      </c>
      <c r="CL9" s="11">
        <v>611729</v>
      </c>
      <c r="CM9" s="10" t="s">
        <v>4316</v>
      </c>
      <c r="CN9" s="12">
        <v>6.0999999999999999E-2</v>
      </c>
      <c r="CO9" s="10" t="s">
        <v>1140</v>
      </c>
      <c r="CP9" s="11">
        <v>385909</v>
      </c>
      <c r="CQ9" s="10" t="s">
        <v>4317</v>
      </c>
      <c r="CR9" s="12">
        <v>6.7000000000000004E-2</v>
      </c>
      <c r="CS9" s="10" t="s">
        <v>1140</v>
      </c>
      <c r="CT9" s="11">
        <v>198632</v>
      </c>
      <c r="CU9" s="10" t="s">
        <v>4318</v>
      </c>
      <c r="CV9" s="12">
        <v>6.8000000000000005E-2</v>
      </c>
      <c r="CW9" s="10" t="s">
        <v>1131</v>
      </c>
      <c r="CX9" s="11">
        <v>391705</v>
      </c>
      <c r="CY9" s="10" t="s">
        <v>4319</v>
      </c>
      <c r="CZ9" s="12">
        <v>6.3E-2</v>
      </c>
      <c r="DA9" s="10" t="s">
        <v>1140</v>
      </c>
      <c r="DB9" s="11">
        <v>69920</v>
      </c>
      <c r="DC9" s="10" t="s">
        <v>4320</v>
      </c>
      <c r="DD9" s="12">
        <v>6.2E-2</v>
      </c>
      <c r="DE9" s="10" t="s">
        <v>1155</v>
      </c>
      <c r="DF9" s="11">
        <v>141003</v>
      </c>
      <c r="DG9" s="10" t="s">
        <v>4321</v>
      </c>
      <c r="DH9" s="12">
        <v>7.0999999999999994E-2</v>
      </c>
      <c r="DI9" s="10" t="s">
        <v>1131</v>
      </c>
      <c r="DJ9" s="11">
        <v>196263</v>
      </c>
      <c r="DK9" s="10" t="s">
        <v>4322</v>
      </c>
      <c r="DL9" s="12">
        <v>6.0999999999999999E-2</v>
      </c>
      <c r="DM9" s="10" t="s">
        <v>1131</v>
      </c>
      <c r="DN9" s="11">
        <v>75485</v>
      </c>
      <c r="DO9" s="10" t="s">
        <v>3062</v>
      </c>
      <c r="DP9" s="12">
        <v>5.3999999999999999E-2</v>
      </c>
      <c r="DQ9" s="10" t="s">
        <v>1131</v>
      </c>
      <c r="DR9" s="11">
        <v>587449</v>
      </c>
      <c r="DS9" s="10" t="s">
        <v>4323</v>
      </c>
      <c r="DT9" s="12">
        <v>6.3E-2</v>
      </c>
      <c r="DU9" s="10" t="s">
        <v>1140</v>
      </c>
      <c r="DV9" s="11">
        <v>142197</v>
      </c>
      <c r="DW9" s="10" t="s">
        <v>4324</v>
      </c>
      <c r="DX9" s="12">
        <v>6.7000000000000004E-2</v>
      </c>
      <c r="DY9" s="10" t="s">
        <v>1155</v>
      </c>
      <c r="DZ9" s="11">
        <v>1153297</v>
      </c>
      <c r="EA9" s="10" t="s">
        <v>4325</v>
      </c>
      <c r="EB9" s="12">
        <v>5.8999999999999997E-2</v>
      </c>
      <c r="EC9" s="10" t="s">
        <v>1140</v>
      </c>
      <c r="ED9" s="11">
        <v>658597</v>
      </c>
      <c r="EE9" s="10" t="s">
        <v>4326</v>
      </c>
      <c r="EF9" s="12">
        <v>6.0999999999999999E-2</v>
      </c>
      <c r="EG9" s="10" t="s">
        <v>1140</v>
      </c>
      <c r="EH9" s="11">
        <v>51737</v>
      </c>
      <c r="EI9" s="10" t="s">
        <v>2144</v>
      </c>
      <c r="EJ9" s="12">
        <v>6.6000000000000003E-2</v>
      </c>
      <c r="EK9" s="10" t="s">
        <v>1147</v>
      </c>
      <c r="EL9" s="11">
        <v>739497</v>
      </c>
      <c r="EM9" s="10" t="s">
        <v>4327</v>
      </c>
      <c r="EN9" s="12">
        <v>6.3E-2</v>
      </c>
      <c r="EO9" s="10" t="s">
        <v>1140</v>
      </c>
      <c r="EP9" s="11">
        <v>278672</v>
      </c>
      <c r="EQ9" s="10" t="s">
        <v>3011</v>
      </c>
      <c r="ER9" s="12">
        <v>6.9000000000000006E-2</v>
      </c>
      <c r="ES9" s="10" t="s">
        <v>1140</v>
      </c>
      <c r="ET9" s="11">
        <v>252517</v>
      </c>
      <c r="EU9" s="10" t="s">
        <v>4328</v>
      </c>
      <c r="EV9" s="12">
        <v>0.06</v>
      </c>
      <c r="EW9" s="10" t="s">
        <v>1131</v>
      </c>
      <c r="EX9" s="11">
        <v>774701</v>
      </c>
      <c r="EY9" s="10" t="s">
        <v>4329</v>
      </c>
      <c r="EZ9" s="12">
        <v>0.06</v>
      </c>
      <c r="FA9" s="10" t="s">
        <v>1140</v>
      </c>
      <c r="FB9" s="11">
        <v>55872</v>
      </c>
      <c r="FC9" s="10" t="s">
        <v>4330</v>
      </c>
      <c r="FD9" s="12">
        <v>5.0999999999999997E-2</v>
      </c>
      <c r="FE9" s="10" t="s">
        <v>1147</v>
      </c>
      <c r="FF9" s="11">
        <v>328008</v>
      </c>
      <c r="FG9" s="10" t="s">
        <v>4331</v>
      </c>
      <c r="FH9" s="12">
        <v>6.0999999999999999E-2</v>
      </c>
      <c r="FI9" s="10" t="s">
        <v>1131</v>
      </c>
      <c r="FJ9" s="11">
        <v>64030</v>
      </c>
      <c r="FK9" s="10" t="s">
        <v>4332</v>
      </c>
      <c r="FL9" s="12">
        <v>7.0000000000000007E-2</v>
      </c>
      <c r="FM9" s="10" t="s">
        <v>1155</v>
      </c>
      <c r="FN9" s="11">
        <v>442218</v>
      </c>
      <c r="FO9" s="10" t="s">
        <v>4333</v>
      </c>
      <c r="FP9" s="12">
        <v>6.2E-2</v>
      </c>
      <c r="FQ9" s="10" t="s">
        <v>1140</v>
      </c>
      <c r="FR9" s="11">
        <v>2205759</v>
      </c>
      <c r="FS9" s="10" t="s">
        <v>4334</v>
      </c>
      <c r="FT9" s="12">
        <v>7.1999999999999995E-2</v>
      </c>
      <c r="FU9" s="10" t="s">
        <v>1140</v>
      </c>
      <c r="FV9" s="11">
        <v>273145</v>
      </c>
      <c r="FW9" s="10" t="s">
        <v>4335</v>
      </c>
      <c r="FX9" s="12">
        <v>0.08</v>
      </c>
      <c r="FY9" s="10" t="s">
        <v>1131</v>
      </c>
      <c r="FZ9" s="11">
        <v>35665</v>
      </c>
      <c r="GA9" s="10" t="s">
        <v>4336</v>
      </c>
      <c r="GB9" s="12">
        <v>5.5E-2</v>
      </c>
      <c r="GC9" s="10" t="s">
        <v>1155</v>
      </c>
      <c r="GD9" s="11">
        <v>546266</v>
      </c>
      <c r="GE9" s="10" t="s">
        <v>4337</v>
      </c>
      <c r="GF9" s="12">
        <v>6.3E-2</v>
      </c>
      <c r="GG9" s="10" t="s">
        <v>1140</v>
      </c>
      <c r="GH9" s="11">
        <v>480293</v>
      </c>
      <c r="GI9" s="10" t="s">
        <v>4338</v>
      </c>
      <c r="GJ9" s="12">
        <v>6.0999999999999999E-2</v>
      </c>
      <c r="GK9" s="10" t="s">
        <v>1140</v>
      </c>
      <c r="GL9" s="11">
        <v>106431</v>
      </c>
      <c r="GM9" s="10" t="s">
        <v>2196</v>
      </c>
      <c r="GN9" s="12">
        <v>0.06</v>
      </c>
      <c r="GO9" s="10" t="s">
        <v>1131</v>
      </c>
      <c r="GP9" s="11">
        <v>354836</v>
      </c>
      <c r="GQ9" s="10" t="s">
        <v>4339</v>
      </c>
      <c r="GR9" s="12">
        <v>0.06</v>
      </c>
      <c r="GS9" s="10" t="s">
        <v>1140</v>
      </c>
      <c r="GT9" s="11">
        <v>38128</v>
      </c>
      <c r="GU9" s="10" t="s">
        <v>4220</v>
      </c>
      <c r="GV9" s="12">
        <v>6.5000000000000002E-2</v>
      </c>
      <c r="GW9" s="10" t="s">
        <v>1134</v>
      </c>
      <c r="GX9" s="11">
        <v>166130</v>
      </c>
      <c r="GY9" s="10" t="s">
        <v>4340</v>
      </c>
      <c r="GZ9" s="12">
        <v>5.1999999999999998E-2</v>
      </c>
      <c r="HA9" s="10" t="s">
        <v>1131</v>
      </c>
    </row>
    <row r="10" spans="1:209" ht="15.75" customHeight="1" x14ac:dyDescent="0.25">
      <c r="A10" s="10" t="s">
        <v>4341</v>
      </c>
      <c r="B10" s="11">
        <v>350694</v>
      </c>
      <c r="C10" s="10" t="s">
        <v>4342</v>
      </c>
      <c r="D10" s="12">
        <v>6.9000000000000006E-2</v>
      </c>
      <c r="E10" s="10" t="s">
        <v>1140</v>
      </c>
      <c r="F10" s="11">
        <v>43880</v>
      </c>
      <c r="G10" s="10" t="s">
        <v>1643</v>
      </c>
      <c r="H10" s="12">
        <v>0.06</v>
      </c>
      <c r="I10" s="10" t="s">
        <v>1147</v>
      </c>
      <c r="J10" s="11">
        <v>501122</v>
      </c>
      <c r="K10" s="10" t="s">
        <v>4343</v>
      </c>
      <c r="L10" s="12">
        <v>6.7000000000000004E-2</v>
      </c>
      <c r="M10" s="10" t="s">
        <v>1140</v>
      </c>
      <c r="N10" s="11">
        <v>214564</v>
      </c>
      <c r="O10" s="10" t="s">
        <v>4344</v>
      </c>
      <c r="P10" s="12">
        <v>7.0000000000000007E-2</v>
      </c>
      <c r="Q10" s="10" t="s">
        <v>1131</v>
      </c>
      <c r="R10" s="11">
        <v>2614940</v>
      </c>
      <c r="S10" s="10" t="s">
        <v>4345</v>
      </c>
      <c r="T10" s="12">
        <v>6.7000000000000004E-2</v>
      </c>
      <c r="U10" s="10" t="s">
        <v>1140</v>
      </c>
      <c r="V10" s="11">
        <v>378487</v>
      </c>
      <c r="W10" s="10" t="s">
        <v>4346</v>
      </c>
      <c r="X10" s="12">
        <v>6.4000000000000001E-2</v>
      </c>
      <c r="Y10" s="10" t="s">
        <v>1140</v>
      </c>
      <c r="Z10" s="11">
        <v>241031</v>
      </c>
      <c r="AA10" s="10" t="s">
        <v>4347</v>
      </c>
      <c r="AB10" s="12">
        <v>6.7000000000000004E-2</v>
      </c>
      <c r="AC10" s="10" t="s">
        <v>1140</v>
      </c>
      <c r="AD10" s="11">
        <v>65460</v>
      </c>
      <c r="AE10" s="10" t="s">
        <v>2299</v>
      </c>
      <c r="AF10" s="12">
        <v>6.3E-2</v>
      </c>
      <c r="AG10" s="10" t="s">
        <v>1140</v>
      </c>
      <c r="AH10" s="11">
        <v>36112</v>
      </c>
      <c r="AI10" s="10" t="s">
        <v>3952</v>
      </c>
      <c r="AJ10" s="12">
        <v>5.2999999999999999E-2</v>
      </c>
      <c r="AK10" s="10" t="s">
        <v>1155</v>
      </c>
      <c r="AL10" s="11">
        <v>1328142</v>
      </c>
      <c r="AM10" s="10" t="s">
        <v>4348</v>
      </c>
      <c r="AN10" s="12">
        <v>5.8999999999999997E-2</v>
      </c>
      <c r="AO10" s="10" t="s">
        <v>1140</v>
      </c>
      <c r="AP10" s="11">
        <v>779849</v>
      </c>
      <c r="AQ10" s="10" t="s">
        <v>4349</v>
      </c>
      <c r="AR10" s="12">
        <v>7.0999999999999994E-2</v>
      </c>
      <c r="AS10" s="10" t="s">
        <v>1140</v>
      </c>
      <c r="AT10" s="11">
        <v>78043</v>
      </c>
      <c r="AU10" s="10" t="s">
        <v>1869</v>
      </c>
      <c r="AV10" s="12">
        <v>5.3999999999999999E-2</v>
      </c>
      <c r="AW10" s="10" t="s">
        <v>1140</v>
      </c>
      <c r="AX10" s="11">
        <v>148318</v>
      </c>
      <c r="AY10" s="10" t="s">
        <v>4247</v>
      </c>
      <c r="AZ10" s="12">
        <v>7.4999999999999997E-2</v>
      </c>
      <c r="BA10" s="10" t="s">
        <v>1131</v>
      </c>
      <c r="BB10" s="11">
        <v>827493</v>
      </c>
      <c r="BC10" s="10" t="s">
        <v>4350</v>
      </c>
      <c r="BD10" s="12">
        <v>6.6000000000000003E-2</v>
      </c>
      <c r="BE10" s="10" t="s">
        <v>1140</v>
      </c>
      <c r="BF10" s="11">
        <v>485931</v>
      </c>
      <c r="BG10" s="10" t="s">
        <v>4351</v>
      </c>
      <c r="BH10" s="12">
        <v>7.0999999999999994E-2</v>
      </c>
      <c r="BI10" s="10" t="s">
        <v>1140</v>
      </c>
      <c r="BJ10" s="11">
        <v>225470</v>
      </c>
      <c r="BK10" s="10" t="s">
        <v>4352</v>
      </c>
      <c r="BL10" s="12">
        <v>7.0000000000000007E-2</v>
      </c>
      <c r="BM10" s="10" t="s">
        <v>1140</v>
      </c>
      <c r="BN10" s="11">
        <v>210613</v>
      </c>
      <c r="BO10" s="10" t="s">
        <v>1239</v>
      </c>
      <c r="BP10" s="12">
        <v>7.1999999999999995E-2</v>
      </c>
      <c r="BQ10" s="10" t="s">
        <v>1131</v>
      </c>
      <c r="BR10" s="11">
        <v>286721</v>
      </c>
      <c r="BS10" s="10" t="s">
        <v>4353</v>
      </c>
      <c r="BT10" s="12">
        <v>6.3E-2</v>
      </c>
      <c r="BU10" s="10" t="s">
        <v>1140</v>
      </c>
      <c r="BV10" s="11">
        <v>302119</v>
      </c>
      <c r="BW10" s="10" t="s">
        <v>4354</v>
      </c>
      <c r="BX10" s="12">
        <v>6.6000000000000003E-2</v>
      </c>
      <c r="BY10" s="10" t="s">
        <v>1140</v>
      </c>
      <c r="BZ10" s="11">
        <v>79986</v>
      </c>
      <c r="CA10" s="10" t="s">
        <v>4336</v>
      </c>
      <c r="CB10" s="12">
        <v>5.7000000000000002E-2</v>
      </c>
      <c r="CC10" s="10" t="s">
        <v>1131</v>
      </c>
      <c r="CD10" s="11">
        <v>401595</v>
      </c>
      <c r="CE10" s="10" t="s">
        <v>4355</v>
      </c>
      <c r="CF10" s="12">
        <v>6.5000000000000002E-2</v>
      </c>
      <c r="CG10" s="10" t="s">
        <v>1140</v>
      </c>
      <c r="CH10" s="11">
        <v>457558</v>
      </c>
      <c r="CI10" s="10" t="s">
        <v>3116</v>
      </c>
      <c r="CJ10" s="12">
        <v>6.5000000000000002E-2</v>
      </c>
      <c r="CK10" s="10" t="s">
        <v>1140</v>
      </c>
      <c r="CL10" s="11">
        <v>647022</v>
      </c>
      <c r="CM10" s="10" t="s">
        <v>4356</v>
      </c>
      <c r="CN10" s="12">
        <v>6.4000000000000001E-2</v>
      </c>
      <c r="CO10" s="10" t="s">
        <v>1140</v>
      </c>
      <c r="CP10" s="11">
        <v>386002</v>
      </c>
      <c r="CQ10" s="10" t="s">
        <v>4357</v>
      </c>
      <c r="CR10" s="12">
        <v>6.7000000000000004E-2</v>
      </c>
      <c r="CS10" s="10" t="s">
        <v>1140</v>
      </c>
      <c r="CT10" s="11">
        <v>223891</v>
      </c>
      <c r="CU10" s="10" t="s">
        <v>2927</v>
      </c>
      <c r="CV10" s="12">
        <v>7.5999999999999998E-2</v>
      </c>
      <c r="CW10" s="10" t="s">
        <v>1131</v>
      </c>
      <c r="CX10" s="11">
        <v>414976</v>
      </c>
      <c r="CY10" s="10" t="s">
        <v>4358</v>
      </c>
      <c r="CZ10" s="12">
        <v>6.7000000000000004E-2</v>
      </c>
      <c r="DA10" s="10" t="s">
        <v>1140</v>
      </c>
      <c r="DB10" s="11">
        <v>68365</v>
      </c>
      <c r="DC10" s="10" t="s">
        <v>2857</v>
      </c>
      <c r="DD10" s="12">
        <v>0.06</v>
      </c>
      <c r="DE10" s="10" t="s">
        <v>1131</v>
      </c>
      <c r="DF10" s="11">
        <v>138455</v>
      </c>
      <c r="DG10" s="10" t="s">
        <v>4359</v>
      </c>
      <c r="DH10" s="12">
        <v>7.0000000000000007E-2</v>
      </c>
      <c r="DI10" s="10" t="s">
        <v>1140</v>
      </c>
      <c r="DJ10" s="11">
        <v>199389</v>
      </c>
      <c r="DK10" s="10" t="s">
        <v>4360</v>
      </c>
      <c r="DL10" s="12">
        <v>6.2E-2</v>
      </c>
      <c r="DM10" s="10" t="s">
        <v>1140</v>
      </c>
      <c r="DN10" s="11">
        <v>84264</v>
      </c>
      <c r="DO10" s="10" t="s">
        <v>3242</v>
      </c>
      <c r="DP10" s="12">
        <v>0.06</v>
      </c>
      <c r="DQ10" s="10" t="s">
        <v>1131</v>
      </c>
      <c r="DR10" s="11">
        <v>582651</v>
      </c>
      <c r="DS10" s="10" t="s">
        <v>4361</v>
      </c>
      <c r="DT10" s="12">
        <v>6.3E-2</v>
      </c>
      <c r="DU10" s="10" t="s">
        <v>1140</v>
      </c>
      <c r="DV10" s="11">
        <v>140142</v>
      </c>
      <c r="DW10" s="10" t="s">
        <v>4362</v>
      </c>
      <c r="DX10" s="12">
        <v>6.6000000000000003E-2</v>
      </c>
      <c r="DY10" s="10" t="s">
        <v>1131</v>
      </c>
      <c r="DZ10" s="11">
        <v>1203892</v>
      </c>
      <c r="EA10" s="10" t="s">
        <v>4351</v>
      </c>
      <c r="EB10" s="12">
        <v>6.2E-2</v>
      </c>
      <c r="EC10" s="10" t="s">
        <v>1140</v>
      </c>
      <c r="ED10" s="11">
        <v>729451</v>
      </c>
      <c r="EE10" s="10" t="s">
        <v>4363</v>
      </c>
      <c r="EF10" s="12">
        <v>6.7000000000000004E-2</v>
      </c>
      <c r="EG10" s="10" t="s">
        <v>1140</v>
      </c>
      <c r="EH10" s="11">
        <v>54372</v>
      </c>
      <c r="EI10" s="10" t="s">
        <v>3779</v>
      </c>
      <c r="EJ10" s="12">
        <v>6.9000000000000006E-2</v>
      </c>
      <c r="EK10" s="10" t="s">
        <v>1155</v>
      </c>
      <c r="EL10" s="11">
        <v>775522</v>
      </c>
      <c r="EM10" s="10" t="s">
        <v>4364</v>
      </c>
      <c r="EN10" s="12">
        <v>6.6000000000000003E-2</v>
      </c>
      <c r="EO10" s="10" t="s">
        <v>1140</v>
      </c>
      <c r="EP10" s="11">
        <v>293303</v>
      </c>
      <c r="EQ10" s="10" t="s">
        <v>4365</v>
      </c>
      <c r="ER10" s="12">
        <v>7.1999999999999995E-2</v>
      </c>
      <c r="ES10" s="10" t="s">
        <v>1140</v>
      </c>
      <c r="ET10" s="11">
        <v>256017</v>
      </c>
      <c r="EU10" s="10" t="s">
        <v>4366</v>
      </c>
      <c r="EV10" s="12">
        <v>0.06</v>
      </c>
      <c r="EW10" s="10" t="s">
        <v>1140</v>
      </c>
      <c r="EX10" s="11">
        <v>847344</v>
      </c>
      <c r="EY10" s="10" t="s">
        <v>4367</v>
      </c>
      <c r="EZ10" s="12">
        <v>6.5000000000000002E-2</v>
      </c>
      <c r="FA10" s="10" t="s">
        <v>1140</v>
      </c>
      <c r="FB10" s="11">
        <v>71235</v>
      </c>
      <c r="FC10" s="10" t="s">
        <v>3409</v>
      </c>
      <c r="FD10" s="12">
        <v>6.5000000000000002E-2</v>
      </c>
      <c r="FE10" s="10" t="s">
        <v>1131</v>
      </c>
      <c r="FF10" s="11">
        <v>361188</v>
      </c>
      <c r="FG10" s="10" t="s">
        <v>4335</v>
      </c>
      <c r="FH10" s="12">
        <v>6.7000000000000004E-2</v>
      </c>
      <c r="FI10" s="10" t="s">
        <v>1140</v>
      </c>
      <c r="FJ10" s="11">
        <v>65802</v>
      </c>
      <c r="FK10" s="10" t="s">
        <v>1997</v>
      </c>
      <c r="FL10" s="12">
        <v>7.1999999999999995E-2</v>
      </c>
      <c r="FM10" s="10" t="s">
        <v>1155</v>
      </c>
      <c r="FN10" s="11">
        <v>452889</v>
      </c>
      <c r="FO10" s="10" t="s">
        <v>4368</v>
      </c>
      <c r="FP10" s="12">
        <v>6.4000000000000001E-2</v>
      </c>
      <c r="FQ10" s="10" t="s">
        <v>1140</v>
      </c>
      <c r="FR10" s="11">
        <v>2198388</v>
      </c>
      <c r="FS10" s="10" t="s">
        <v>4369</v>
      </c>
      <c r="FT10" s="12">
        <v>7.1999999999999995E-2</v>
      </c>
      <c r="FU10" s="10" t="s">
        <v>1140</v>
      </c>
      <c r="FV10" s="11">
        <v>282085</v>
      </c>
      <c r="FW10" s="10" t="s">
        <v>1246</v>
      </c>
      <c r="FX10" s="12">
        <v>8.3000000000000004E-2</v>
      </c>
      <c r="FY10" s="10" t="s">
        <v>1140</v>
      </c>
      <c r="FZ10" s="11">
        <v>42725</v>
      </c>
      <c r="GA10" s="10" t="s">
        <v>3621</v>
      </c>
      <c r="GB10" s="12">
        <v>6.6000000000000003E-2</v>
      </c>
      <c r="GC10" s="10" t="s">
        <v>1155</v>
      </c>
      <c r="GD10" s="11">
        <v>580019</v>
      </c>
      <c r="GE10" s="10" t="s">
        <v>4370</v>
      </c>
      <c r="GF10" s="12">
        <v>6.7000000000000004E-2</v>
      </c>
      <c r="GG10" s="10" t="s">
        <v>1140</v>
      </c>
      <c r="GH10" s="11">
        <v>468878</v>
      </c>
      <c r="GI10" s="10" t="s">
        <v>4371</v>
      </c>
      <c r="GJ10" s="12">
        <v>0.06</v>
      </c>
      <c r="GK10" s="10" t="s">
        <v>1140</v>
      </c>
      <c r="GL10" s="11">
        <v>112145</v>
      </c>
      <c r="GM10" s="10" t="s">
        <v>1278</v>
      </c>
      <c r="GN10" s="12">
        <v>6.3E-2</v>
      </c>
      <c r="GO10" s="10" t="s">
        <v>1131</v>
      </c>
      <c r="GP10" s="11">
        <v>389433</v>
      </c>
      <c r="GQ10" s="10" t="s">
        <v>4372</v>
      </c>
      <c r="GR10" s="12">
        <v>6.6000000000000003E-2</v>
      </c>
      <c r="GS10" s="10" t="s">
        <v>1140</v>
      </c>
      <c r="GT10" s="11">
        <v>40417</v>
      </c>
      <c r="GU10" s="10" t="s">
        <v>4373</v>
      </c>
      <c r="GV10" s="12">
        <v>6.9000000000000006E-2</v>
      </c>
      <c r="GW10" s="10" t="s">
        <v>1134</v>
      </c>
      <c r="GX10" s="11">
        <v>191446</v>
      </c>
      <c r="GY10" s="10" t="s">
        <v>1825</v>
      </c>
      <c r="GZ10" s="12">
        <v>0.06</v>
      </c>
      <c r="HA10" s="10" t="s">
        <v>1140</v>
      </c>
    </row>
    <row r="11" spans="1:209" ht="15.75" customHeight="1" x14ac:dyDescent="0.25">
      <c r="A11" s="10" t="s">
        <v>4374</v>
      </c>
      <c r="B11" s="11">
        <v>333795</v>
      </c>
      <c r="C11" s="10" t="s">
        <v>4375</v>
      </c>
      <c r="D11" s="12">
        <v>6.5000000000000002E-2</v>
      </c>
      <c r="E11" s="10" t="s">
        <v>1140</v>
      </c>
      <c r="F11" s="11">
        <v>49734</v>
      </c>
      <c r="G11" s="10" t="s">
        <v>4376</v>
      </c>
      <c r="H11" s="12">
        <v>6.8000000000000005E-2</v>
      </c>
      <c r="I11" s="10" t="s">
        <v>2389</v>
      </c>
      <c r="J11" s="11">
        <v>498597</v>
      </c>
      <c r="K11" s="10" t="s">
        <v>3603</v>
      </c>
      <c r="L11" s="12">
        <v>6.7000000000000004E-2</v>
      </c>
      <c r="M11" s="10" t="s">
        <v>1140</v>
      </c>
      <c r="N11" s="11">
        <v>203715</v>
      </c>
      <c r="O11" s="10" t="s">
        <v>3657</v>
      </c>
      <c r="P11" s="12">
        <v>6.6000000000000003E-2</v>
      </c>
      <c r="Q11" s="10" t="s">
        <v>1131</v>
      </c>
      <c r="R11" s="11">
        <v>2515300</v>
      </c>
      <c r="S11" s="10" t="s">
        <v>4377</v>
      </c>
      <c r="T11" s="12">
        <v>6.5000000000000002E-2</v>
      </c>
      <c r="U11" s="10" t="s">
        <v>1140</v>
      </c>
      <c r="V11" s="11">
        <v>379346</v>
      </c>
      <c r="W11" s="10" t="s">
        <v>2552</v>
      </c>
      <c r="X11" s="12">
        <v>6.5000000000000002E-2</v>
      </c>
      <c r="Y11" s="10" t="s">
        <v>1140</v>
      </c>
      <c r="Z11" s="11">
        <v>232217</v>
      </c>
      <c r="AA11" s="10" t="s">
        <v>4378</v>
      </c>
      <c r="AB11" s="12">
        <v>6.4000000000000001E-2</v>
      </c>
      <c r="AC11" s="10" t="s">
        <v>1140</v>
      </c>
      <c r="AD11" s="11">
        <v>61403</v>
      </c>
      <c r="AE11" s="10" t="s">
        <v>4379</v>
      </c>
      <c r="AF11" s="12">
        <v>0.06</v>
      </c>
      <c r="AG11" s="10" t="s">
        <v>1131</v>
      </c>
      <c r="AH11" s="11">
        <v>50928</v>
      </c>
      <c r="AI11" s="10" t="s">
        <v>4380</v>
      </c>
      <c r="AJ11" s="12">
        <v>7.4999999999999997E-2</v>
      </c>
      <c r="AK11" s="10" t="s">
        <v>1155</v>
      </c>
      <c r="AL11" s="11">
        <v>1285607</v>
      </c>
      <c r="AM11" s="10" t="s">
        <v>4381</v>
      </c>
      <c r="AN11" s="12">
        <v>5.7000000000000002E-2</v>
      </c>
      <c r="AO11" s="10" t="s">
        <v>1140</v>
      </c>
      <c r="AP11" s="11">
        <v>744354</v>
      </c>
      <c r="AQ11" s="10" t="s">
        <v>4382</v>
      </c>
      <c r="AR11" s="12">
        <v>6.7000000000000004E-2</v>
      </c>
      <c r="AS11" s="10" t="s">
        <v>1140</v>
      </c>
      <c r="AT11" s="11">
        <v>85733</v>
      </c>
      <c r="AU11" s="10" t="s">
        <v>2506</v>
      </c>
      <c r="AV11" s="12">
        <v>0.06</v>
      </c>
      <c r="AW11" s="10" t="s">
        <v>1140</v>
      </c>
      <c r="AX11" s="11">
        <v>133282</v>
      </c>
      <c r="AY11" s="10" t="s">
        <v>4383</v>
      </c>
      <c r="AZ11" s="12">
        <v>6.8000000000000005E-2</v>
      </c>
      <c r="BA11" s="10" t="s">
        <v>1131</v>
      </c>
      <c r="BB11" s="11">
        <v>817073</v>
      </c>
      <c r="BC11" s="10" t="s">
        <v>4384</v>
      </c>
      <c r="BD11" s="12">
        <v>6.5000000000000002E-2</v>
      </c>
      <c r="BE11" s="10" t="s">
        <v>1140</v>
      </c>
      <c r="BF11" s="11">
        <v>473586</v>
      </c>
      <c r="BG11" s="10" t="s">
        <v>2165</v>
      </c>
      <c r="BH11" s="12">
        <v>6.9000000000000006E-2</v>
      </c>
      <c r="BI11" s="10" t="s">
        <v>1140</v>
      </c>
      <c r="BJ11" s="11">
        <v>222476</v>
      </c>
      <c r="BK11" s="10" t="s">
        <v>4385</v>
      </c>
      <c r="BL11" s="12">
        <v>6.9000000000000006E-2</v>
      </c>
      <c r="BM11" s="10" t="s">
        <v>1140</v>
      </c>
      <c r="BN11" s="11">
        <v>214245</v>
      </c>
      <c r="BO11" s="10" t="s">
        <v>4386</v>
      </c>
      <c r="BP11" s="12">
        <v>7.2999999999999995E-2</v>
      </c>
      <c r="BQ11" s="10" t="s">
        <v>1131</v>
      </c>
      <c r="BR11" s="11">
        <v>300199</v>
      </c>
      <c r="BS11" s="10" t="s">
        <v>3031</v>
      </c>
      <c r="BT11" s="12">
        <v>6.6000000000000003E-2</v>
      </c>
      <c r="BU11" s="10" t="s">
        <v>1140</v>
      </c>
      <c r="BV11" s="11">
        <v>293386</v>
      </c>
      <c r="BW11" s="10" t="s">
        <v>4387</v>
      </c>
      <c r="BX11" s="12">
        <v>6.4000000000000001E-2</v>
      </c>
      <c r="BY11" s="10" t="s">
        <v>1140</v>
      </c>
      <c r="BZ11" s="11">
        <v>77407</v>
      </c>
      <c r="CA11" s="10" t="s">
        <v>3172</v>
      </c>
      <c r="CB11" s="12">
        <v>5.5E-2</v>
      </c>
      <c r="CC11" s="10" t="s">
        <v>1131</v>
      </c>
      <c r="CD11" s="11">
        <v>367705</v>
      </c>
      <c r="CE11" s="10" t="s">
        <v>4388</v>
      </c>
      <c r="CF11" s="12">
        <v>5.8999999999999997E-2</v>
      </c>
      <c r="CG11" s="10" t="s">
        <v>1140</v>
      </c>
      <c r="CH11" s="11">
        <v>479344</v>
      </c>
      <c r="CI11" s="10" t="s">
        <v>4389</v>
      </c>
      <c r="CJ11" s="12">
        <v>6.8000000000000005E-2</v>
      </c>
      <c r="CK11" s="10" t="s">
        <v>1140</v>
      </c>
      <c r="CL11" s="11">
        <v>659915</v>
      </c>
      <c r="CM11" s="10" t="s">
        <v>4390</v>
      </c>
      <c r="CN11" s="12">
        <v>6.6000000000000003E-2</v>
      </c>
      <c r="CO11" s="10" t="s">
        <v>1140</v>
      </c>
      <c r="CP11" s="11">
        <v>348838</v>
      </c>
      <c r="CQ11" s="10" t="s">
        <v>3822</v>
      </c>
      <c r="CR11" s="12">
        <v>6.0999999999999999E-2</v>
      </c>
      <c r="CS11" s="10" t="s">
        <v>1140</v>
      </c>
      <c r="CT11" s="11">
        <v>192902</v>
      </c>
      <c r="CU11" s="10" t="s">
        <v>4391</v>
      </c>
      <c r="CV11" s="12">
        <v>6.6000000000000003E-2</v>
      </c>
      <c r="CW11" s="10" t="s">
        <v>1131</v>
      </c>
      <c r="CX11" s="11">
        <v>406000</v>
      </c>
      <c r="CY11" s="10" t="s">
        <v>3098</v>
      </c>
      <c r="CZ11" s="12">
        <v>6.6000000000000003E-2</v>
      </c>
      <c r="DA11" s="10" t="s">
        <v>1140</v>
      </c>
      <c r="DB11" s="11">
        <v>75272</v>
      </c>
      <c r="DC11" s="10" t="s">
        <v>1829</v>
      </c>
      <c r="DD11" s="12">
        <v>6.6000000000000003E-2</v>
      </c>
      <c r="DE11" s="10" t="s">
        <v>1131</v>
      </c>
      <c r="DF11" s="11">
        <v>140599</v>
      </c>
      <c r="DG11" s="10" t="s">
        <v>4392</v>
      </c>
      <c r="DH11" s="12">
        <v>7.0999999999999994E-2</v>
      </c>
      <c r="DI11" s="10" t="s">
        <v>1140</v>
      </c>
      <c r="DJ11" s="11">
        <v>183350</v>
      </c>
      <c r="DK11" s="10" t="s">
        <v>3188</v>
      </c>
      <c r="DL11" s="12">
        <v>5.7000000000000002E-2</v>
      </c>
      <c r="DM11" s="10" t="s">
        <v>1140</v>
      </c>
      <c r="DN11" s="11">
        <v>83802</v>
      </c>
      <c r="DO11" s="10" t="s">
        <v>1852</v>
      </c>
      <c r="DP11" s="12">
        <v>0.06</v>
      </c>
      <c r="DQ11" s="10" t="s">
        <v>1131</v>
      </c>
      <c r="DR11" s="11">
        <v>552670</v>
      </c>
      <c r="DS11" s="10" t="s">
        <v>4393</v>
      </c>
      <c r="DT11" s="12">
        <v>5.8999999999999997E-2</v>
      </c>
      <c r="DU11" s="10" t="s">
        <v>1140</v>
      </c>
      <c r="DV11" s="11">
        <v>139508</v>
      </c>
      <c r="DW11" s="10" t="s">
        <v>4394</v>
      </c>
      <c r="DX11" s="12">
        <v>6.6000000000000003E-2</v>
      </c>
      <c r="DY11" s="10" t="s">
        <v>1131</v>
      </c>
      <c r="DZ11" s="11">
        <v>1232310</v>
      </c>
      <c r="EA11" s="10" t="s">
        <v>3895</v>
      </c>
      <c r="EB11" s="12">
        <v>6.3E-2</v>
      </c>
      <c r="EC11" s="10" t="s">
        <v>1140</v>
      </c>
      <c r="ED11" s="11">
        <v>723916</v>
      </c>
      <c r="EE11" s="10" t="s">
        <v>4191</v>
      </c>
      <c r="EF11" s="12">
        <v>6.7000000000000004E-2</v>
      </c>
      <c r="EG11" s="10" t="s">
        <v>1140</v>
      </c>
      <c r="EH11" s="11">
        <v>59265</v>
      </c>
      <c r="EI11" s="10" t="s">
        <v>4395</v>
      </c>
      <c r="EJ11" s="12">
        <v>7.5999999999999998E-2</v>
      </c>
      <c r="EK11" s="10" t="s">
        <v>1147</v>
      </c>
      <c r="EL11" s="11">
        <v>734816</v>
      </c>
      <c r="EM11" s="10" t="s">
        <v>4396</v>
      </c>
      <c r="EN11" s="12">
        <v>6.2E-2</v>
      </c>
      <c r="EO11" s="10" t="s">
        <v>1140</v>
      </c>
      <c r="EP11" s="11">
        <v>283736</v>
      </c>
      <c r="EQ11" s="10" t="s">
        <v>4397</v>
      </c>
      <c r="ER11" s="12">
        <v>7.0000000000000007E-2</v>
      </c>
      <c r="ES11" s="10" t="s">
        <v>1140</v>
      </c>
      <c r="ET11" s="11">
        <v>253357</v>
      </c>
      <c r="EU11" s="10" t="s">
        <v>4398</v>
      </c>
      <c r="EV11" s="12">
        <v>0.06</v>
      </c>
      <c r="EW11" s="10" t="s">
        <v>1140</v>
      </c>
      <c r="EX11" s="11">
        <v>798935</v>
      </c>
      <c r="EY11" s="10" t="s">
        <v>4399</v>
      </c>
      <c r="EZ11" s="12">
        <v>6.2E-2</v>
      </c>
      <c r="FA11" s="10" t="s">
        <v>1140</v>
      </c>
      <c r="FB11" s="11">
        <v>71178</v>
      </c>
      <c r="FC11" s="10" t="s">
        <v>4400</v>
      </c>
      <c r="FD11" s="12">
        <v>6.5000000000000002E-2</v>
      </c>
      <c r="FE11" s="10" t="s">
        <v>1131</v>
      </c>
      <c r="FF11" s="11">
        <v>338310</v>
      </c>
      <c r="FG11" s="10" t="s">
        <v>4401</v>
      </c>
      <c r="FH11" s="12">
        <v>6.3E-2</v>
      </c>
      <c r="FI11" s="10" t="s">
        <v>1140</v>
      </c>
      <c r="FJ11" s="11">
        <v>57907</v>
      </c>
      <c r="FK11" s="10" t="s">
        <v>4402</v>
      </c>
      <c r="FL11" s="12">
        <v>6.3E-2</v>
      </c>
      <c r="FM11" s="10" t="s">
        <v>1155</v>
      </c>
      <c r="FN11" s="11">
        <v>460289</v>
      </c>
      <c r="FO11" s="10" t="s">
        <v>1221</v>
      </c>
      <c r="FP11" s="12">
        <v>6.5000000000000002E-2</v>
      </c>
      <c r="FQ11" s="10" t="s">
        <v>1140</v>
      </c>
      <c r="FR11" s="11">
        <v>2089908</v>
      </c>
      <c r="FS11" s="10" t="s">
        <v>4403</v>
      </c>
      <c r="FT11" s="12">
        <v>6.9000000000000006E-2</v>
      </c>
      <c r="FU11" s="10" t="s">
        <v>1140</v>
      </c>
      <c r="FV11" s="11">
        <v>291473</v>
      </c>
      <c r="FW11" s="10" t="s">
        <v>4404</v>
      </c>
      <c r="FX11" s="12">
        <v>8.5000000000000006E-2</v>
      </c>
      <c r="FY11" s="10" t="s">
        <v>1140</v>
      </c>
      <c r="FZ11" s="11">
        <v>40699</v>
      </c>
      <c r="GA11" s="10" t="s">
        <v>3843</v>
      </c>
      <c r="GB11" s="12">
        <v>6.3E-2</v>
      </c>
      <c r="GC11" s="10" t="s">
        <v>1155</v>
      </c>
      <c r="GD11" s="11">
        <v>562765</v>
      </c>
      <c r="GE11" s="10" t="s">
        <v>4405</v>
      </c>
      <c r="GF11" s="12">
        <v>6.5000000000000002E-2</v>
      </c>
      <c r="GG11" s="10" t="s">
        <v>1140</v>
      </c>
      <c r="GH11" s="11">
        <v>475123</v>
      </c>
      <c r="GI11" s="10" t="s">
        <v>4406</v>
      </c>
      <c r="GJ11" s="12">
        <v>6.0999999999999999E-2</v>
      </c>
      <c r="GK11" s="10" t="s">
        <v>1140</v>
      </c>
      <c r="GL11" s="11">
        <v>112010</v>
      </c>
      <c r="GM11" s="10" t="s">
        <v>4407</v>
      </c>
      <c r="GN11" s="12">
        <v>6.3E-2</v>
      </c>
      <c r="GO11" s="10" t="s">
        <v>1131</v>
      </c>
      <c r="GP11" s="11">
        <v>395528</v>
      </c>
      <c r="GQ11" s="10" t="s">
        <v>4408</v>
      </c>
      <c r="GR11" s="12">
        <v>6.7000000000000004E-2</v>
      </c>
      <c r="GS11" s="10" t="s">
        <v>1140</v>
      </c>
      <c r="GT11" s="11">
        <v>34570</v>
      </c>
      <c r="GU11" s="10" t="s">
        <v>2995</v>
      </c>
      <c r="GV11" s="12">
        <v>5.8999999999999997E-2</v>
      </c>
      <c r="GW11" s="10" t="s">
        <v>1155</v>
      </c>
      <c r="GX11" s="11">
        <v>218847</v>
      </c>
      <c r="GY11" s="10" t="s">
        <v>4409</v>
      </c>
      <c r="GZ11" s="12">
        <v>6.8000000000000005E-2</v>
      </c>
      <c r="HA11" s="10" t="s">
        <v>1140</v>
      </c>
    </row>
    <row r="12" spans="1:209" ht="15.75" customHeight="1" x14ac:dyDescent="0.25">
      <c r="A12" s="10" t="s">
        <v>4410</v>
      </c>
      <c r="B12" s="11">
        <v>644517</v>
      </c>
      <c r="C12" s="10" t="s">
        <v>4411</v>
      </c>
      <c r="D12" s="12">
        <v>0.126</v>
      </c>
      <c r="E12" s="10" t="s">
        <v>1140</v>
      </c>
      <c r="F12" s="11">
        <v>111850</v>
      </c>
      <c r="G12" s="10" t="s">
        <v>1938</v>
      </c>
      <c r="H12" s="12">
        <v>0.153</v>
      </c>
      <c r="I12" s="10" t="s">
        <v>1147</v>
      </c>
      <c r="J12" s="11">
        <v>1026988</v>
      </c>
      <c r="K12" s="10" t="s">
        <v>4412</v>
      </c>
      <c r="L12" s="12">
        <v>0.13800000000000001</v>
      </c>
      <c r="M12" s="10" t="s">
        <v>1140</v>
      </c>
      <c r="N12" s="11">
        <v>393194</v>
      </c>
      <c r="O12" s="10" t="s">
        <v>4413</v>
      </c>
      <c r="P12" s="12">
        <v>0.128</v>
      </c>
      <c r="Q12" s="10" t="s">
        <v>1131</v>
      </c>
      <c r="R12" s="11">
        <v>5670629</v>
      </c>
      <c r="S12" s="10" t="s">
        <v>4293</v>
      </c>
      <c r="T12" s="12">
        <v>0.14599999999999999</v>
      </c>
      <c r="U12" s="10" t="s">
        <v>1140</v>
      </c>
      <c r="V12" s="11">
        <v>928003</v>
      </c>
      <c r="W12" s="10" t="s">
        <v>4414</v>
      </c>
      <c r="X12" s="12">
        <v>0.158</v>
      </c>
      <c r="Y12" s="10" t="s">
        <v>1140</v>
      </c>
      <c r="Z12" s="11">
        <v>450467</v>
      </c>
      <c r="AA12" s="10" t="s">
        <v>4415</v>
      </c>
      <c r="AB12" s="12">
        <v>0.125</v>
      </c>
      <c r="AC12" s="10" t="s">
        <v>1140</v>
      </c>
      <c r="AD12" s="11">
        <v>124961</v>
      </c>
      <c r="AE12" s="10" t="s">
        <v>2128</v>
      </c>
      <c r="AF12" s="12">
        <v>0.121</v>
      </c>
      <c r="AG12" s="10" t="s">
        <v>1140</v>
      </c>
      <c r="AH12" s="11">
        <v>144710</v>
      </c>
      <c r="AI12" s="10" t="s">
        <v>4416</v>
      </c>
      <c r="AJ12" s="12">
        <v>0.21299999999999999</v>
      </c>
      <c r="AK12" s="10" t="s">
        <v>1140</v>
      </c>
      <c r="AL12" s="11">
        <v>2814633</v>
      </c>
      <c r="AM12" s="10" t="s">
        <v>4417</v>
      </c>
      <c r="AN12" s="12">
        <v>0.124</v>
      </c>
      <c r="AO12" s="10" t="s">
        <v>1140</v>
      </c>
      <c r="AP12" s="11">
        <v>1516617</v>
      </c>
      <c r="AQ12" s="10" t="s">
        <v>4418</v>
      </c>
      <c r="AR12" s="12">
        <v>0.13800000000000001</v>
      </c>
      <c r="AS12" s="10" t="s">
        <v>1140</v>
      </c>
      <c r="AT12" s="11">
        <v>185753</v>
      </c>
      <c r="AU12" s="10" t="s">
        <v>3198</v>
      </c>
      <c r="AV12" s="12">
        <v>0.129</v>
      </c>
      <c r="AW12" s="10" t="s">
        <v>1131</v>
      </c>
      <c r="AX12" s="11">
        <v>254318</v>
      </c>
      <c r="AY12" s="10" t="s">
        <v>4419</v>
      </c>
      <c r="AZ12" s="12">
        <v>0.129</v>
      </c>
      <c r="BA12" s="10" t="s">
        <v>1131</v>
      </c>
      <c r="BB12" s="11">
        <v>1682224</v>
      </c>
      <c r="BC12" s="10" t="s">
        <v>4420</v>
      </c>
      <c r="BD12" s="12">
        <v>0.13400000000000001</v>
      </c>
      <c r="BE12" s="10" t="s">
        <v>1140</v>
      </c>
      <c r="BF12" s="11">
        <v>892860</v>
      </c>
      <c r="BG12" s="10" t="s">
        <v>4421</v>
      </c>
      <c r="BH12" s="12">
        <v>0.13</v>
      </c>
      <c r="BI12" s="10" t="s">
        <v>1140</v>
      </c>
      <c r="BJ12" s="11">
        <v>398626</v>
      </c>
      <c r="BK12" s="10" t="s">
        <v>2536</v>
      </c>
      <c r="BL12" s="12">
        <v>0.124</v>
      </c>
      <c r="BM12" s="10" t="s">
        <v>1140</v>
      </c>
      <c r="BN12" s="11">
        <v>377828</v>
      </c>
      <c r="BO12" s="10" t="s">
        <v>4422</v>
      </c>
      <c r="BP12" s="12">
        <v>0.128</v>
      </c>
      <c r="BQ12" s="10" t="s">
        <v>1131</v>
      </c>
      <c r="BR12" s="11">
        <v>595668</v>
      </c>
      <c r="BS12" s="10" t="s">
        <v>4423</v>
      </c>
      <c r="BT12" s="12">
        <v>0.13200000000000001</v>
      </c>
      <c r="BU12" s="10" t="s">
        <v>1140</v>
      </c>
      <c r="BV12" s="11">
        <v>589465</v>
      </c>
      <c r="BW12" s="10" t="s">
        <v>4424</v>
      </c>
      <c r="BX12" s="12">
        <v>0.129</v>
      </c>
      <c r="BY12" s="10" t="s">
        <v>1131</v>
      </c>
      <c r="BZ12" s="11">
        <v>168265</v>
      </c>
      <c r="CA12" s="10" t="s">
        <v>1407</v>
      </c>
      <c r="CB12" s="12">
        <v>0.121</v>
      </c>
      <c r="CC12" s="10" t="s">
        <v>1131</v>
      </c>
      <c r="CD12" s="11">
        <v>792152</v>
      </c>
      <c r="CE12" s="10" t="s">
        <v>2511</v>
      </c>
      <c r="CF12" s="12">
        <v>0.128</v>
      </c>
      <c r="CG12" s="10" t="s">
        <v>1140</v>
      </c>
      <c r="CH12" s="11">
        <v>966446</v>
      </c>
      <c r="CI12" s="10" t="s">
        <v>4425</v>
      </c>
      <c r="CJ12" s="12">
        <v>0.13800000000000001</v>
      </c>
      <c r="CK12" s="10" t="s">
        <v>1140</v>
      </c>
      <c r="CL12" s="11">
        <v>1314352</v>
      </c>
      <c r="CM12" s="10" t="s">
        <v>3895</v>
      </c>
      <c r="CN12" s="12">
        <v>0.13100000000000001</v>
      </c>
      <c r="CO12" s="10" t="s">
        <v>1140</v>
      </c>
      <c r="CP12" s="11">
        <v>739675</v>
      </c>
      <c r="CQ12" s="10" t="s">
        <v>4426</v>
      </c>
      <c r="CR12" s="12">
        <v>0.129</v>
      </c>
      <c r="CS12" s="10" t="s">
        <v>1140</v>
      </c>
      <c r="CT12" s="11">
        <v>350728</v>
      </c>
      <c r="CU12" s="10" t="s">
        <v>4427</v>
      </c>
      <c r="CV12" s="12">
        <v>0.11899999999999999</v>
      </c>
      <c r="CW12" s="10" t="s">
        <v>1131</v>
      </c>
      <c r="CX12" s="11">
        <v>806773</v>
      </c>
      <c r="CY12" s="10" t="s">
        <v>4428</v>
      </c>
      <c r="CZ12" s="12">
        <v>0.13</v>
      </c>
      <c r="DA12" s="10" t="s">
        <v>1140</v>
      </c>
      <c r="DB12" s="11">
        <v>144635</v>
      </c>
      <c r="DC12" s="10" t="s">
        <v>4429</v>
      </c>
      <c r="DD12" s="12">
        <v>0.128</v>
      </c>
      <c r="DE12" s="10" t="s">
        <v>1131</v>
      </c>
      <c r="DF12" s="11">
        <v>254207</v>
      </c>
      <c r="DG12" s="10" t="s">
        <v>4430</v>
      </c>
      <c r="DH12" s="12">
        <v>0.128</v>
      </c>
      <c r="DI12" s="10" t="s">
        <v>1131</v>
      </c>
      <c r="DJ12" s="11">
        <v>455592</v>
      </c>
      <c r="DK12" s="10" t="s">
        <v>4431</v>
      </c>
      <c r="DL12" s="12">
        <v>0.14299999999999999</v>
      </c>
      <c r="DM12" s="10" t="s">
        <v>1140</v>
      </c>
      <c r="DN12" s="11">
        <v>176155</v>
      </c>
      <c r="DO12" s="10" t="s">
        <v>2757</v>
      </c>
      <c r="DP12" s="12">
        <v>0.126</v>
      </c>
      <c r="DQ12" s="10" t="s">
        <v>1131</v>
      </c>
      <c r="DR12" s="11">
        <v>1182680</v>
      </c>
      <c r="DS12" s="10" t="s">
        <v>4432</v>
      </c>
      <c r="DT12" s="12">
        <v>0.127</v>
      </c>
      <c r="DU12" s="10" t="s">
        <v>1140</v>
      </c>
      <c r="DV12" s="11">
        <v>276825</v>
      </c>
      <c r="DW12" s="10" t="s">
        <v>1137</v>
      </c>
      <c r="DX12" s="12">
        <v>0.13100000000000001</v>
      </c>
      <c r="DY12" s="10" t="s">
        <v>1131</v>
      </c>
      <c r="DZ12" s="11">
        <v>2734288</v>
      </c>
      <c r="EA12" s="10" t="s">
        <v>4433</v>
      </c>
      <c r="EB12" s="12">
        <v>0.14000000000000001</v>
      </c>
      <c r="EC12" s="10" t="s">
        <v>1140</v>
      </c>
      <c r="ED12" s="11">
        <v>1443771</v>
      </c>
      <c r="EE12" s="10" t="s">
        <v>4434</v>
      </c>
      <c r="EF12" s="12">
        <v>0.13300000000000001</v>
      </c>
      <c r="EG12" s="10" t="s">
        <v>1140</v>
      </c>
      <c r="EH12" s="11">
        <v>114831</v>
      </c>
      <c r="EI12" s="10" t="s">
        <v>4435</v>
      </c>
      <c r="EJ12" s="12">
        <v>0.14599999999999999</v>
      </c>
      <c r="EK12" s="10" t="s">
        <v>1147</v>
      </c>
      <c r="EL12" s="11">
        <v>1550786</v>
      </c>
      <c r="EM12" s="10" t="s">
        <v>4436</v>
      </c>
      <c r="EN12" s="12">
        <v>0.13200000000000001</v>
      </c>
      <c r="EO12" s="10" t="s">
        <v>1140</v>
      </c>
      <c r="EP12" s="11">
        <v>540127</v>
      </c>
      <c r="EQ12" s="10" t="s">
        <v>4437</v>
      </c>
      <c r="ER12" s="12">
        <v>0.13300000000000001</v>
      </c>
      <c r="ES12" s="10" t="s">
        <v>1140</v>
      </c>
      <c r="ET12" s="11">
        <v>591892</v>
      </c>
      <c r="EU12" s="10" t="s">
        <v>4438</v>
      </c>
      <c r="EV12" s="12">
        <v>0.14000000000000001</v>
      </c>
      <c r="EW12" s="10" t="s">
        <v>1140</v>
      </c>
      <c r="EX12" s="11">
        <v>1651405</v>
      </c>
      <c r="EY12" s="10" t="s">
        <v>4439</v>
      </c>
      <c r="EZ12" s="12">
        <v>0.127</v>
      </c>
      <c r="FA12" s="10" t="s">
        <v>1140</v>
      </c>
      <c r="FB12" s="11">
        <v>153786</v>
      </c>
      <c r="FC12" s="10" t="s">
        <v>4440</v>
      </c>
      <c r="FD12" s="12">
        <v>0.14000000000000001</v>
      </c>
      <c r="FE12" s="10" t="s">
        <v>1131</v>
      </c>
      <c r="FF12" s="11">
        <v>677457</v>
      </c>
      <c r="FG12" s="10" t="s">
        <v>4441</v>
      </c>
      <c r="FH12" s="12">
        <v>0.126</v>
      </c>
      <c r="FI12" s="10" t="s">
        <v>1140</v>
      </c>
      <c r="FJ12" s="11">
        <v>114987</v>
      </c>
      <c r="FK12" s="10" t="s">
        <v>4442</v>
      </c>
      <c r="FL12" s="12">
        <v>0.125</v>
      </c>
      <c r="FM12" s="10" t="s">
        <v>1155</v>
      </c>
      <c r="FN12" s="11">
        <v>978478</v>
      </c>
      <c r="FO12" s="10" t="s">
        <v>4443</v>
      </c>
      <c r="FP12" s="12">
        <v>0.13700000000000001</v>
      </c>
      <c r="FQ12" s="10" t="s">
        <v>1140</v>
      </c>
      <c r="FR12" s="11">
        <v>4380452</v>
      </c>
      <c r="FS12" s="10" t="s">
        <v>4444</v>
      </c>
      <c r="FT12" s="12">
        <v>0.14399999999999999</v>
      </c>
      <c r="FU12" s="10" t="s">
        <v>1140</v>
      </c>
      <c r="FV12" s="11">
        <v>506590</v>
      </c>
      <c r="FW12" s="10" t="s">
        <v>4445</v>
      </c>
      <c r="FX12" s="12">
        <v>0.14799999999999999</v>
      </c>
      <c r="FY12" s="10" t="s">
        <v>1140</v>
      </c>
      <c r="FZ12" s="11">
        <v>76173</v>
      </c>
      <c r="GA12" s="10" t="s">
        <v>4446</v>
      </c>
      <c r="GB12" s="12">
        <v>0.11799999999999999</v>
      </c>
      <c r="GC12" s="10" t="s">
        <v>1155</v>
      </c>
      <c r="GD12" s="11">
        <v>1162172</v>
      </c>
      <c r="GE12" s="10" t="s">
        <v>4447</v>
      </c>
      <c r="GF12" s="12">
        <v>0.13300000000000001</v>
      </c>
      <c r="GG12" s="10" t="s">
        <v>1140</v>
      </c>
      <c r="GH12" s="11">
        <v>1178336</v>
      </c>
      <c r="GI12" s="10" t="s">
        <v>4448</v>
      </c>
      <c r="GJ12" s="12">
        <v>0.151</v>
      </c>
      <c r="GK12" s="10" t="s">
        <v>1140</v>
      </c>
      <c r="GL12" s="11">
        <v>206253</v>
      </c>
      <c r="GM12" s="10" t="s">
        <v>3822</v>
      </c>
      <c r="GN12" s="12">
        <v>0.11700000000000001</v>
      </c>
      <c r="GO12" s="10" t="s">
        <v>1131</v>
      </c>
      <c r="GP12" s="11">
        <v>741724</v>
      </c>
      <c r="GQ12" s="10" t="s">
        <v>4449</v>
      </c>
      <c r="GR12" s="12">
        <v>0.125</v>
      </c>
      <c r="GS12" s="10" t="s">
        <v>1140</v>
      </c>
      <c r="GT12" s="11">
        <v>76458</v>
      </c>
      <c r="GU12" s="10" t="s">
        <v>3916</v>
      </c>
      <c r="GV12" s="12">
        <v>0.13100000000000001</v>
      </c>
      <c r="GW12" s="10" t="s">
        <v>1134</v>
      </c>
      <c r="GX12" s="11">
        <v>406466</v>
      </c>
      <c r="GY12" s="10" t="s">
        <v>4450</v>
      </c>
      <c r="GZ12" s="12">
        <v>0.127</v>
      </c>
      <c r="HA12" s="10" t="s">
        <v>1131</v>
      </c>
    </row>
    <row r="13" spans="1:209" ht="15.75" customHeight="1" x14ac:dyDescent="0.25">
      <c r="A13" s="10" t="s">
        <v>4451</v>
      </c>
      <c r="B13" s="11">
        <v>649252</v>
      </c>
      <c r="C13" s="10" t="s">
        <v>4452</v>
      </c>
      <c r="D13" s="12">
        <v>0.127</v>
      </c>
      <c r="E13" s="10" t="s">
        <v>1140</v>
      </c>
      <c r="F13" s="11">
        <v>110131</v>
      </c>
      <c r="G13" s="10" t="s">
        <v>1243</v>
      </c>
      <c r="H13" s="12">
        <v>0.15</v>
      </c>
      <c r="I13" s="10" t="s">
        <v>1155</v>
      </c>
      <c r="J13" s="11">
        <v>942328</v>
      </c>
      <c r="K13" s="10" t="s">
        <v>4453</v>
      </c>
      <c r="L13" s="12">
        <v>0.127</v>
      </c>
      <c r="M13" s="10" t="s">
        <v>1140</v>
      </c>
      <c r="N13" s="11">
        <v>399179</v>
      </c>
      <c r="O13" s="10" t="s">
        <v>4454</v>
      </c>
      <c r="P13" s="12">
        <v>0.13</v>
      </c>
      <c r="Q13" s="10" t="s">
        <v>1131</v>
      </c>
      <c r="R13" s="11">
        <v>5460310</v>
      </c>
      <c r="S13" s="10" t="s">
        <v>4455</v>
      </c>
      <c r="T13" s="12">
        <v>0.14000000000000001</v>
      </c>
      <c r="U13" s="10" t="s">
        <v>1140</v>
      </c>
      <c r="V13" s="11">
        <v>874611</v>
      </c>
      <c r="W13" s="10" t="s">
        <v>4456</v>
      </c>
      <c r="X13" s="12">
        <v>0.14899999999999999</v>
      </c>
      <c r="Y13" s="10" t="s">
        <v>1140</v>
      </c>
      <c r="Z13" s="11">
        <v>469414</v>
      </c>
      <c r="AA13" s="10" t="s">
        <v>2787</v>
      </c>
      <c r="AB13" s="12">
        <v>0.13</v>
      </c>
      <c r="AC13" s="10" t="s">
        <v>1140</v>
      </c>
      <c r="AD13" s="11">
        <v>128689</v>
      </c>
      <c r="AE13" s="10" t="s">
        <v>3014</v>
      </c>
      <c r="AF13" s="12">
        <v>0.125</v>
      </c>
      <c r="AG13" s="10" t="s">
        <v>1140</v>
      </c>
      <c r="AH13" s="11">
        <v>114104</v>
      </c>
      <c r="AI13" s="10" t="s">
        <v>1581</v>
      </c>
      <c r="AJ13" s="12">
        <v>0.16800000000000001</v>
      </c>
      <c r="AK13" s="10" t="s">
        <v>1140</v>
      </c>
      <c r="AL13" s="11">
        <v>2901598</v>
      </c>
      <c r="AM13" s="10" t="s">
        <v>4457</v>
      </c>
      <c r="AN13" s="12">
        <v>0.128</v>
      </c>
      <c r="AO13" s="10" t="s">
        <v>1140</v>
      </c>
      <c r="AP13" s="11">
        <v>1486916</v>
      </c>
      <c r="AQ13" s="10" t="s">
        <v>4458</v>
      </c>
      <c r="AR13" s="12">
        <v>0.13500000000000001</v>
      </c>
      <c r="AS13" s="10" t="s">
        <v>1140</v>
      </c>
      <c r="AT13" s="11">
        <v>192516</v>
      </c>
      <c r="AU13" s="10" t="s">
        <v>2924</v>
      </c>
      <c r="AV13" s="12">
        <v>0.13400000000000001</v>
      </c>
      <c r="AW13" s="10" t="s">
        <v>1131</v>
      </c>
      <c r="AX13" s="11">
        <v>258809</v>
      </c>
      <c r="AY13" s="10" t="s">
        <v>4459</v>
      </c>
      <c r="AZ13" s="12">
        <v>0.13200000000000001</v>
      </c>
      <c r="BA13" s="10" t="s">
        <v>1131</v>
      </c>
      <c r="BB13" s="11">
        <v>1678404</v>
      </c>
      <c r="BC13" s="10" t="s">
        <v>4460</v>
      </c>
      <c r="BD13" s="12">
        <v>0.13400000000000001</v>
      </c>
      <c r="BE13" s="10" t="s">
        <v>1140</v>
      </c>
      <c r="BF13" s="11">
        <v>878779</v>
      </c>
      <c r="BG13" s="10" t="s">
        <v>4461</v>
      </c>
      <c r="BH13" s="12">
        <v>0.128</v>
      </c>
      <c r="BI13" s="10" t="s">
        <v>1140</v>
      </c>
      <c r="BJ13" s="11">
        <v>410413</v>
      </c>
      <c r="BK13" s="10" t="s">
        <v>3565</v>
      </c>
      <c r="BL13" s="12">
        <v>0.128</v>
      </c>
      <c r="BM13" s="10" t="s">
        <v>1140</v>
      </c>
      <c r="BN13" s="11">
        <v>387801</v>
      </c>
      <c r="BO13" s="10" t="s">
        <v>3673</v>
      </c>
      <c r="BP13" s="12">
        <v>0.13200000000000001</v>
      </c>
      <c r="BQ13" s="10" t="s">
        <v>1140</v>
      </c>
      <c r="BR13" s="11">
        <v>569759</v>
      </c>
      <c r="BS13" s="10" t="s">
        <v>2648</v>
      </c>
      <c r="BT13" s="12">
        <v>0.126</v>
      </c>
      <c r="BU13" s="10" t="s">
        <v>1140</v>
      </c>
      <c r="BV13" s="11">
        <v>622533</v>
      </c>
      <c r="BW13" s="10" t="s">
        <v>4462</v>
      </c>
      <c r="BX13" s="12">
        <v>0.13600000000000001</v>
      </c>
      <c r="BY13" s="10" t="s">
        <v>1131</v>
      </c>
      <c r="BZ13" s="11">
        <v>175757</v>
      </c>
      <c r="CA13" s="10" t="s">
        <v>3593</v>
      </c>
      <c r="CB13" s="12">
        <v>0.126</v>
      </c>
      <c r="CC13" s="10" t="s">
        <v>1140</v>
      </c>
      <c r="CD13" s="11">
        <v>850476</v>
      </c>
      <c r="CE13" s="10" t="s">
        <v>1776</v>
      </c>
      <c r="CF13" s="12">
        <v>0.13800000000000001</v>
      </c>
      <c r="CG13" s="10" t="s">
        <v>1140</v>
      </c>
      <c r="CH13" s="11">
        <v>927387</v>
      </c>
      <c r="CI13" s="10" t="s">
        <v>3230</v>
      </c>
      <c r="CJ13" s="12">
        <v>0.13200000000000001</v>
      </c>
      <c r="CK13" s="10" t="s">
        <v>1140</v>
      </c>
      <c r="CL13" s="11">
        <v>1229453</v>
      </c>
      <c r="CM13" s="10" t="s">
        <v>4463</v>
      </c>
      <c r="CN13" s="12">
        <v>0.122</v>
      </c>
      <c r="CO13" s="10" t="s">
        <v>1140</v>
      </c>
      <c r="CP13" s="11">
        <v>784774</v>
      </c>
      <c r="CQ13" s="10" t="s">
        <v>4464</v>
      </c>
      <c r="CR13" s="12">
        <v>0.13700000000000001</v>
      </c>
      <c r="CS13" s="10" t="s">
        <v>1140</v>
      </c>
      <c r="CT13" s="11">
        <v>389028</v>
      </c>
      <c r="CU13" s="10" t="s">
        <v>4465</v>
      </c>
      <c r="CV13" s="12">
        <v>0.13200000000000001</v>
      </c>
      <c r="CW13" s="10" t="s">
        <v>1131</v>
      </c>
      <c r="CX13" s="11">
        <v>800294</v>
      </c>
      <c r="CY13" s="10" t="s">
        <v>4466</v>
      </c>
      <c r="CZ13" s="12">
        <v>0.129</v>
      </c>
      <c r="DA13" s="10" t="s">
        <v>1140</v>
      </c>
      <c r="DB13" s="11">
        <v>150709</v>
      </c>
      <c r="DC13" s="10" t="s">
        <v>4467</v>
      </c>
      <c r="DD13" s="12">
        <v>0.13300000000000001</v>
      </c>
      <c r="DE13" s="10" t="s">
        <v>1131</v>
      </c>
      <c r="DF13" s="11">
        <v>262121</v>
      </c>
      <c r="DG13" s="10" t="s">
        <v>4468</v>
      </c>
      <c r="DH13" s="12">
        <v>0.13200000000000001</v>
      </c>
      <c r="DI13" s="10" t="s">
        <v>1140</v>
      </c>
      <c r="DJ13" s="11">
        <v>446735</v>
      </c>
      <c r="DK13" s="10" t="s">
        <v>1339</v>
      </c>
      <c r="DL13" s="12">
        <v>0.14000000000000001</v>
      </c>
      <c r="DM13" s="10" t="s">
        <v>1140</v>
      </c>
      <c r="DN13" s="11">
        <v>179806</v>
      </c>
      <c r="DO13" s="10" t="s">
        <v>4469</v>
      </c>
      <c r="DP13" s="12">
        <v>0.128</v>
      </c>
      <c r="DQ13" s="10" t="s">
        <v>1131</v>
      </c>
      <c r="DR13" s="11">
        <v>1238614</v>
      </c>
      <c r="DS13" s="10" t="s">
        <v>3906</v>
      </c>
      <c r="DT13" s="12">
        <v>0.13300000000000001</v>
      </c>
      <c r="DU13" s="10" t="s">
        <v>1140</v>
      </c>
      <c r="DV13" s="11">
        <v>276085</v>
      </c>
      <c r="DW13" s="10" t="s">
        <v>3639</v>
      </c>
      <c r="DX13" s="12">
        <v>0.13100000000000001</v>
      </c>
      <c r="DY13" s="10" t="s">
        <v>1131</v>
      </c>
      <c r="DZ13" s="11">
        <v>2552527</v>
      </c>
      <c r="EA13" s="10" t="s">
        <v>4470</v>
      </c>
      <c r="EB13" s="12">
        <v>0.13</v>
      </c>
      <c r="EC13" s="10" t="s">
        <v>1140</v>
      </c>
      <c r="ED13" s="11">
        <v>1404906</v>
      </c>
      <c r="EE13" s="10" t="s">
        <v>4471</v>
      </c>
      <c r="EF13" s="12">
        <v>0.13</v>
      </c>
      <c r="EG13" s="10" t="s">
        <v>1140</v>
      </c>
      <c r="EH13" s="11">
        <v>106705</v>
      </c>
      <c r="EI13" s="10" t="s">
        <v>4472</v>
      </c>
      <c r="EJ13" s="12">
        <v>0.13600000000000001</v>
      </c>
      <c r="EK13" s="10" t="s">
        <v>1147</v>
      </c>
      <c r="EL13" s="11">
        <v>1481854</v>
      </c>
      <c r="EM13" s="10" t="s">
        <v>4473</v>
      </c>
      <c r="EN13" s="12">
        <v>0.126</v>
      </c>
      <c r="EO13" s="10" t="s">
        <v>1140</v>
      </c>
      <c r="EP13" s="11">
        <v>539268</v>
      </c>
      <c r="EQ13" s="10" t="s">
        <v>2811</v>
      </c>
      <c r="ER13" s="12">
        <v>0.13300000000000001</v>
      </c>
      <c r="ES13" s="10" t="s">
        <v>1140</v>
      </c>
      <c r="ET13" s="11">
        <v>600748</v>
      </c>
      <c r="EU13" s="10" t="s">
        <v>4474</v>
      </c>
      <c r="EV13" s="12">
        <v>0.14199999999999999</v>
      </c>
      <c r="EW13" s="10" t="s">
        <v>1140</v>
      </c>
      <c r="EX13" s="11">
        <v>1660159</v>
      </c>
      <c r="EY13" s="10" t="s">
        <v>4475</v>
      </c>
      <c r="EZ13" s="12">
        <v>0.128</v>
      </c>
      <c r="FA13" s="10" t="s">
        <v>1140</v>
      </c>
      <c r="FB13" s="11">
        <v>142930</v>
      </c>
      <c r="FC13" s="10" t="s">
        <v>4476</v>
      </c>
      <c r="FD13" s="12">
        <v>0.13</v>
      </c>
      <c r="FE13" s="10" t="s">
        <v>1131</v>
      </c>
      <c r="FF13" s="11">
        <v>688903</v>
      </c>
      <c r="FG13" s="10" t="s">
        <v>4477</v>
      </c>
      <c r="FH13" s="12">
        <v>0.128</v>
      </c>
      <c r="FI13" s="10" t="s">
        <v>1140</v>
      </c>
      <c r="FJ13" s="11">
        <v>118255</v>
      </c>
      <c r="FK13" s="10" t="s">
        <v>4478</v>
      </c>
      <c r="FL13" s="12">
        <v>0.129</v>
      </c>
      <c r="FM13" s="10" t="s">
        <v>1155</v>
      </c>
      <c r="FN13" s="11">
        <v>935375</v>
      </c>
      <c r="FO13" s="10" t="s">
        <v>4479</v>
      </c>
      <c r="FP13" s="12">
        <v>0.13100000000000001</v>
      </c>
      <c r="FQ13" s="10" t="s">
        <v>1140</v>
      </c>
      <c r="FR13" s="11">
        <v>4351283</v>
      </c>
      <c r="FS13" s="10" t="s">
        <v>4480</v>
      </c>
      <c r="FT13" s="12">
        <v>0.14299999999999999</v>
      </c>
      <c r="FU13" s="10" t="s">
        <v>1140</v>
      </c>
      <c r="FV13" s="11">
        <v>468194</v>
      </c>
      <c r="FW13" s="10" t="s">
        <v>4412</v>
      </c>
      <c r="FX13" s="12">
        <v>0.13700000000000001</v>
      </c>
      <c r="FY13" s="10" t="s">
        <v>1140</v>
      </c>
      <c r="FZ13" s="11">
        <v>81880</v>
      </c>
      <c r="GA13" s="10" t="s">
        <v>1513</v>
      </c>
      <c r="GB13" s="12">
        <v>0.126</v>
      </c>
      <c r="GC13" s="10" t="s">
        <v>1131</v>
      </c>
      <c r="GD13" s="11">
        <v>1208026</v>
      </c>
      <c r="GE13" s="10" t="s">
        <v>4481</v>
      </c>
      <c r="GF13" s="12">
        <v>0.13900000000000001</v>
      </c>
      <c r="GG13" s="10" t="s">
        <v>1140</v>
      </c>
      <c r="GH13" s="11">
        <v>1141668</v>
      </c>
      <c r="GI13" s="10" t="s">
        <v>4482</v>
      </c>
      <c r="GJ13" s="12">
        <v>0.14599999999999999</v>
      </c>
      <c r="GK13" s="10" t="s">
        <v>1140</v>
      </c>
      <c r="GL13" s="11">
        <v>213616</v>
      </c>
      <c r="GM13" s="10" t="s">
        <v>2691</v>
      </c>
      <c r="GN13" s="12">
        <v>0.121</v>
      </c>
      <c r="GO13" s="10" t="s">
        <v>1131</v>
      </c>
      <c r="GP13" s="11">
        <v>751404</v>
      </c>
      <c r="GQ13" s="10" t="s">
        <v>4483</v>
      </c>
      <c r="GR13" s="12">
        <v>0.127</v>
      </c>
      <c r="GS13" s="10" t="s">
        <v>1140</v>
      </c>
      <c r="GT13" s="11">
        <v>82098</v>
      </c>
      <c r="GU13" s="10" t="s">
        <v>2749</v>
      </c>
      <c r="GV13" s="12">
        <v>0.14099999999999999</v>
      </c>
      <c r="GW13" s="10" t="s">
        <v>1147</v>
      </c>
      <c r="GX13" s="11">
        <v>396783</v>
      </c>
      <c r="GY13" s="10" t="s">
        <v>4484</v>
      </c>
      <c r="GZ13" s="12">
        <v>0.124</v>
      </c>
      <c r="HA13" s="10" t="s">
        <v>1140</v>
      </c>
    </row>
    <row r="14" spans="1:209" ht="15.75" customHeight="1" x14ac:dyDescent="0.25">
      <c r="A14" s="10" t="s">
        <v>4485</v>
      </c>
      <c r="B14" s="11">
        <v>620078</v>
      </c>
      <c r="C14" s="10" t="s">
        <v>4486</v>
      </c>
      <c r="D14" s="12">
        <v>0.121</v>
      </c>
      <c r="E14" s="10" t="s">
        <v>1140</v>
      </c>
      <c r="F14" s="11">
        <v>82182</v>
      </c>
      <c r="G14" s="10" t="s">
        <v>4487</v>
      </c>
      <c r="H14" s="12">
        <v>0.112</v>
      </c>
      <c r="I14" s="10" t="s">
        <v>1155</v>
      </c>
      <c r="J14" s="11">
        <v>862865</v>
      </c>
      <c r="K14" s="10" t="s">
        <v>4488</v>
      </c>
      <c r="L14" s="12">
        <v>0.11600000000000001</v>
      </c>
      <c r="M14" s="10" t="s">
        <v>1140</v>
      </c>
      <c r="N14" s="11">
        <v>359350</v>
      </c>
      <c r="O14" s="10" t="s">
        <v>2646</v>
      </c>
      <c r="P14" s="12">
        <v>0.11700000000000001</v>
      </c>
      <c r="Q14" s="10" t="s">
        <v>1131</v>
      </c>
      <c r="R14" s="11">
        <v>4846002</v>
      </c>
      <c r="S14" s="10" t="s">
        <v>3263</v>
      </c>
      <c r="T14" s="12">
        <v>0.124</v>
      </c>
      <c r="U14" s="10" t="s">
        <v>1140</v>
      </c>
      <c r="V14" s="11">
        <v>713472</v>
      </c>
      <c r="W14" s="10" t="s">
        <v>4489</v>
      </c>
      <c r="X14" s="12">
        <v>0.121</v>
      </c>
      <c r="Y14" s="10" t="s">
        <v>1140</v>
      </c>
      <c r="Z14" s="11">
        <v>441639</v>
      </c>
      <c r="AA14" s="10" t="s">
        <v>3075</v>
      </c>
      <c r="AB14" s="12">
        <v>0.122</v>
      </c>
      <c r="AC14" s="10" t="s">
        <v>1140</v>
      </c>
      <c r="AD14" s="11">
        <v>115314</v>
      </c>
      <c r="AE14" s="10" t="s">
        <v>4490</v>
      </c>
      <c r="AF14" s="12">
        <v>0.112</v>
      </c>
      <c r="AG14" s="10" t="s">
        <v>1140</v>
      </c>
      <c r="AH14" s="11">
        <v>71869</v>
      </c>
      <c r="AI14" s="10" t="s">
        <v>4491</v>
      </c>
      <c r="AJ14" s="12">
        <v>0.106</v>
      </c>
      <c r="AK14" s="10" t="s">
        <v>1140</v>
      </c>
      <c r="AL14" s="11">
        <v>2760526</v>
      </c>
      <c r="AM14" s="10" t="s">
        <v>4492</v>
      </c>
      <c r="AN14" s="12">
        <v>0.122</v>
      </c>
      <c r="AO14" s="10" t="s">
        <v>1140</v>
      </c>
      <c r="AP14" s="11">
        <v>1406709</v>
      </c>
      <c r="AQ14" s="10" t="s">
        <v>4493</v>
      </c>
      <c r="AR14" s="12">
        <v>0.128</v>
      </c>
      <c r="AS14" s="10" t="s">
        <v>1140</v>
      </c>
      <c r="AT14" s="11">
        <v>167524</v>
      </c>
      <c r="AU14" s="10" t="s">
        <v>4494</v>
      </c>
      <c r="AV14" s="12">
        <v>0.11700000000000001</v>
      </c>
      <c r="AW14" s="10" t="s">
        <v>1140</v>
      </c>
      <c r="AX14" s="11">
        <v>224893</v>
      </c>
      <c r="AY14" s="10" t="s">
        <v>4495</v>
      </c>
      <c r="AZ14" s="12">
        <v>0.114</v>
      </c>
      <c r="BA14" s="10" t="s">
        <v>1140</v>
      </c>
      <c r="BB14" s="11">
        <v>1554808</v>
      </c>
      <c r="BC14" s="10" t="s">
        <v>3088</v>
      </c>
      <c r="BD14" s="12">
        <v>0.124</v>
      </c>
      <c r="BE14" s="10" t="s">
        <v>1140</v>
      </c>
      <c r="BF14" s="11">
        <v>818503</v>
      </c>
      <c r="BG14" s="10" t="s">
        <v>4496</v>
      </c>
      <c r="BH14" s="12">
        <v>0.11899999999999999</v>
      </c>
      <c r="BI14" s="10" t="s">
        <v>1140</v>
      </c>
      <c r="BJ14" s="11">
        <v>364366</v>
      </c>
      <c r="BK14" s="10" t="s">
        <v>4497</v>
      </c>
      <c r="BL14" s="12">
        <v>0.114</v>
      </c>
      <c r="BM14" s="10" t="s">
        <v>1140</v>
      </c>
      <c r="BN14" s="11">
        <v>325660</v>
      </c>
      <c r="BO14" s="10" t="s">
        <v>4498</v>
      </c>
      <c r="BP14" s="12">
        <v>0.111</v>
      </c>
      <c r="BQ14" s="10" t="s">
        <v>1140</v>
      </c>
      <c r="BR14" s="11">
        <v>555908</v>
      </c>
      <c r="BS14" s="10" t="s">
        <v>4499</v>
      </c>
      <c r="BT14" s="12">
        <v>0.123</v>
      </c>
      <c r="BU14" s="10" t="s">
        <v>1140</v>
      </c>
      <c r="BV14" s="11">
        <v>529166</v>
      </c>
      <c r="BW14" s="10" t="s">
        <v>4500</v>
      </c>
      <c r="BX14" s="12">
        <v>0.11600000000000001</v>
      </c>
      <c r="BY14" s="10" t="s">
        <v>1140</v>
      </c>
      <c r="BZ14" s="11">
        <v>168102</v>
      </c>
      <c r="CA14" s="10" t="s">
        <v>4501</v>
      </c>
      <c r="CB14" s="12">
        <v>0.12</v>
      </c>
      <c r="CC14" s="10" t="s">
        <v>1140</v>
      </c>
      <c r="CD14" s="11">
        <v>768211</v>
      </c>
      <c r="CE14" s="10" t="s">
        <v>1761</v>
      </c>
      <c r="CF14" s="12">
        <v>0.124</v>
      </c>
      <c r="CG14" s="10" t="s">
        <v>1140</v>
      </c>
      <c r="CH14" s="11">
        <v>845153</v>
      </c>
      <c r="CI14" s="10" t="s">
        <v>1443</v>
      </c>
      <c r="CJ14" s="12">
        <v>0.121</v>
      </c>
      <c r="CK14" s="10" t="s">
        <v>1140</v>
      </c>
      <c r="CL14" s="11">
        <v>1194336</v>
      </c>
      <c r="CM14" s="10" t="s">
        <v>3906</v>
      </c>
      <c r="CN14" s="12">
        <v>0.11899999999999999</v>
      </c>
      <c r="CO14" s="10" t="s">
        <v>1140</v>
      </c>
      <c r="CP14" s="11">
        <v>665862</v>
      </c>
      <c r="CQ14" s="10" t="s">
        <v>4502</v>
      </c>
      <c r="CR14" s="12">
        <v>0.11600000000000001</v>
      </c>
      <c r="CS14" s="10" t="s">
        <v>1140</v>
      </c>
      <c r="CT14" s="11">
        <v>357694</v>
      </c>
      <c r="CU14" s="10" t="s">
        <v>1024</v>
      </c>
      <c r="CV14" s="12">
        <v>0.122</v>
      </c>
      <c r="CW14" s="10" t="s">
        <v>1131</v>
      </c>
      <c r="CX14" s="11">
        <v>720232</v>
      </c>
      <c r="CY14" s="10" t="s">
        <v>4503</v>
      </c>
      <c r="CZ14" s="12">
        <v>0.11600000000000001</v>
      </c>
      <c r="DA14" s="10" t="s">
        <v>1140</v>
      </c>
      <c r="DB14" s="11">
        <v>125811</v>
      </c>
      <c r="DC14" s="10" t="s">
        <v>4504</v>
      </c>
      <c r="DD14" s="12">
        <v>0.111</v>
      </c>
      <c r="DE14" s="10" t="s">
        <v>1131</v>
      </c>
      <c r="DF14" s="11">
        <v>220460</v>
      </c>
      <c r="DG14" s="10" t="s">
        <v>4505</v>
      </c>
      <c r="DH14" s="12">
        <v>0.111</v>
      </c>
      <c r="DI14" s="10" t="s">
        <v>1140</v>
      </c>
      <c r="DJ14" s="11">
        <v>401070</v>
      </c>
      <c r="DK14" s="10" t="s">
        <v>4506</v>
      </c>
      <c r="DL14" s="12">
        <v>0.126</v>
      </c>
      <c r="DM14" s="10" t="s">
        <v>1140</v>
      </c>
      <c r="DN14" s="11">
        <v>168517</v>
      </c>
      <c r="DO14" s="10" t="s">
        <v>1977</v>
      </c>
      <c r="DP14" s="12">
        <v>0.12</v>
      </c>
      <c r="DQ14" s="10" t="s">
        <v>1140</v>
      </c>
      <c r="DR14" s="11">
        <v>1193831</v>
      </c>
      <c r="DS14" s="10" t="s">
        <v>4507</v>
      </c>
      <c r="DT14" s="12">
        <v>0.128</v>
      </c>
      <c r="DU14" s="10" t="s">
        <v>1140</v>
      </c>
      <c r="DV14" s="11">
        <v>239914</v>
      </c>
      <c r="DW14" s="10" t="s">
        <v>4188</v>
      </c>
      <c r="DX14" s="12">
        <v>0.113</v>
      </c>
      <c r="DY14" s="10" t="s">
        <v>1131</v>
      </c>
      <c r="DZ14" s="11">
        <v>2367063</v>
      </c>
      <c r="EA14" s="10" t="s">
        <v>4508</v>
      </c>
      <c r="EB14" s="12">
        <v>0.121</v>
      </c>
      <c r="EC14" s="10" t="s">
        <v>1140</v>
      </c>
      <c r="ED14" s="11">
        <v>1353219</v>
      </c>
      <c r="EE14" s="10" t="s">
        <v>4509</v>
      </c>
      <c r="EF14" s="12">
        <v>0.125</v>
      </c>
      <c r="EG14" s="10" t="s">
        <v>1140</v>
      </c>
      <c r="EH14" s="11">
        <v>76863</v>
      </c>
      <c r="EI14" s="10" t="s">
        <v>3441</v>
      </c>
      <c r="EJ14" s="12">
        <v>9.8000000000000004E-2</v>
      </c>
      <c r="EK14" s="10" t="s">
        <v>1155</v>
      </c>
      <c r="EL14" s="11">
        <v>1405017</v>
      </c>
      <c r="EM14" s="10" t="s">
        <v>4510</v>
      </c>
      <c r="EN14" s="12">
        <v>0.11899999999999999</v>
      </c>
      <c r="EO14" s="10" t="s">
        <v>1140</v>
      </c>
      <c r="EP14" s="11">
        <v>460843</v>
      </c>
      <c r="EQ14" s="10" t="s">
        <v>3047</v>
      </c>
      <c r="ER14" s="12">
        <v>0.114</v>
      </c>
      <c r="ES14" s="10" t="s">
        <v>1140</v>
      </c>
      <c r="ET14" s="11">
        <v>522968</v>
      </c>
      <c r="EU14" s="10" t="s">
        <v>3599</v>
      </c>
      <c r="EV14" s="12">
        <v>0.124</v>
      </c>
      <c r="EW14" s="10" t="s">
        <v>1140</v>
      </c>
      <c r="EX14" s="11">
        <v>1524092</v>
      </c>
      <c r="EY14" s="10" t="s">
        <v>4511</v>
      </c>
      <c r="EZ14" s="12">
        <v>0.11799999999999999</v>
      </c>
      <c r="FA14" s="10" t="s">
        <v>1140</v>
      </c>
      <c r="FB14" s="11">
        <v>126538</v>
      </c>
      <c r="FC14" s="10" t="s">
        <v>2920</v>
      </c>
      <c r="FD14" s="12">
        <v>0.115</v>
      </c>
      <c r="FE14" s="10" t="s">
        <v>1131</v>
      </c>
      <c r="FF14" s="11">
        <v>637492</v>
      </c>
      <c r="FG14" s="10" t="s">
        <v>4512</v>
      </c>
      <c r="FH14" s="12">
        <v>0.11899999999999999</v>
      </c>
      <c r="FI14" s="10" t="s">
        <v>1140</v>
      </c>
      <c r="FJ14" s="11">
        <v>98654</v>
      </c>
      <c r="FK14" s="10" t="s">
        <v>4513</v>
      </c>
      <c r="FL14" s="12">
        <v>0.107</v>
      </c>
      <c r="FM14" s="10" t="s">
        <v>1155</v>
      </c>
      <c r="FN14" s="11">
        <v>869841</v>
      </c>
      <c r="FO14" s="10" t="s">
        <v>4514</v>
      </c>
      <c r="FP14" s="12">
        <v>0.122</v>
      </c>
      <c r="FQ14" s="10" t="s">
        <v>1140</v>
      </c>
      <c r="FR14" s="11">
        <v>3757106</v>
      </c>
      <c r="FS14" s="10" t="s">
        <v>4515</v>
      </c>
      <c r="FT14" s="12">
        <v>0.123</v>
      </c>
      <c r="FU14" s="10" t="s">
        <v>1140</v>
      </c>
      <c r="FV14" s="11">
        <v>383876</v>
      </c>
      <c r="FW14" s="10" t="s">
        <v>4516</v>
      </c>
      <c r="FX14" s="12">
        <v>0.112</v>
      </c>
      <c r="FY14" s="10" t="s">
        <v>1140</v>
      </c>
      <c r="FZ14" s="11">
        <v>76737</v>
      </c>
      <c r="GA14" s="10" t="s">
        <v>4517</v>
      </c>
      <c r="GB14" s="12">
        <v>0.11899999999999999</v>
      </c>
      <c r="GC14" s="10" t="s">
        <v>1131</v>
      </c>
      <c r="GD14" s="11">
        <v>1065740</v>
      </c>
      <c r="GE14" s="10" t="s">
        <v>4518</v>
      </c>
      <c r="GF14" s="12">
        <v>0.122</v>
      </c>
      <c r="GG14" s="10" t="s">
        <v>1140</v>
      </c>
      <c r="GH14" s="11">
        <v>933149</v>
      </c>
      <c r="GI14" s="10" t="s">
        <v>4519</v>
      </c>
      <c r="GJ14" s="12">
        <v>0.11899999999999999</v>
      </c>
      <c r="GK14" s="10" t="s">
        <v>1140</v>
      </c>
      <c r="GL14" s="11">
        <v>222373</v>
      </c>
      <c r="GM14" s="10" t="s">
        <v>2722</v>
      </c>
      <c r="GN14" s="12">
        <v>0.126</v>
      </c>
      <c r="GO14" s="10" t="s">
        <v>1140</v>
      </c>
      <c r="GP14" s="11">
        <v>688521</v>
      </c>
      <c r="GQ14" s="10" t="s">
        <v>3826</v>
      </c>
      <c r="GR14" s="12">
        <v>0.11600000000000001</v>
      </c>
      <c r="GS14" s="10" t="s">
        <v>1140</v>
      </c>
      <c r="GT14" s="11">
        <v>61052</v>
      </c>
      <c r="GU14" s="10" t="s">
        <v>4520</v>
      </c>
      <c r="GV14" s="12">
        <v>0.105</v>
      </c>
      <c r="GW14" s="10" t="s">
        <v>1147</v>
      </c>
      <c r="GX14" s="11">
        <v>399012</v>
      </c>
      <c r="GY14" s="10" t="s">
        <v>1988</v>
      </c>
      <c r="GZ14" s="12">
        <v>0.124</v>
      </c>
      <c r="HA14" s="10" t="s">
        <v>1140</v>
      </c>
    </row>
    <row r="15" spans="1:209" ht="15.75" customHeight="1" x14ac:dyDescent="0.25">
      <c r="A15" s="10" t="s">
        <v>4521</v>
      </c>
      <c r="B15" s="11">
        <v>308895</v>
      </c>
      <c r="C15" s="10" t="s">
        <v>4522</v>
      </c>
      <c r="D15" s="12">
        <v>0.06</v>
      </c>
      <c r="E15" s="10" t="s">
        <v>1140</v>
      </c>
      <c r="F15" s="11">
        <v>39971</v>
      </c>
      <c r="G15" s="10" t="s">
        <v>3048</v>
      </c>
      <c r="H15" s="12">
        <v>5.5E-2</v>
      </c>
      <c r="I15" s="10" t="s">
        <v>1155</v>
      </c>
      <c r="J15" s="11">
        <v>412511</v>
      </c>
      <c r="K15" s="10" t="s">
        <v>4523</v>
      </c>
      <c r="L15" s="12">
        <v>5.6000000000000001E-2</v>
      </c>
      <c r="M15" s="10" t="s">
        <v>1140</v>
      </c>
      <c r="N15" s="11">
        <v>175535</v>
      </c>
      <c r="O15" s="10" t="s">
        <v>4524</v>
      </c>
      <c r="P15" s="12">
        <v>5.7000000000000002E-2</v>
      </c>
      <c r="Q15" s="10" t="s">
        <v>1131</v>
      </c>
      <c r="R15" s="11">
        <v>2341362</v>
      </c>
      <c r="S15" s="10" t="s">
        <v>4525</v>
      </c>
      <c r="T15" s="12">
        <v>0.06</v>
      </c>
      <c r="U15" s="10" t="s">
        <v>1140</v>
      </c>
      <c r="V15" s="11">
        <v>317170</v>
      </c>
      <c r="W15" s="10" t="s">
        <v>4526</v>
      </c>
      <c r="X15" s="12">
        <v>5.3999999999999999E-2</v>
      </c>
      <c r="Y15" s="10" t="s">
        <v>1140</v>
      </c>
      <c r="Z15" s="11">
        <v>242945</v>
      </c>
      <c r="AA15" s="10" t="s">
        <v>4527</v>
      </c>
      <c r="AB15" s="12">
        <v>6.7000000000000004E-2</v>
      </c>
      <c r="AC15" s="10" t="s">
        <v>1131</v>
      </c>
      <c r="AD15" s="11">
        <v>65582</v>
      </c>
      <c r="AE15" s="10" t="s">
        <v>4228</v>
      </c>
      <c r="AF15" s="12">
        <v>6.4000000000000001E-2</v>
      </c>
      <c r="AG15" s="10" t="s">
        <v>1155</v>
      </c>
      <c r="AH15" s="11">
        <v>32059</v>
      </c>
      <c r="AI15" s="10" t="s">
        <v>4506</v>
      </c>
      <c r="AJ15" s="12">
        <v>4.7E-2</v>
      </c>
      <c r="AK15" s="10" t="s">
        <v>1147</v>
      </c>
      <c r="AL15" s="11">
        <v>1429660</v>
      </c>
      <c r="AM15" s="10" t="s">
        <v>4528</v>
      </c>
      <c r="AN15" s="12">
        <v>6.3E-2</v>
      </c>
      <c r="AO15" s="10" t="s">
        <v>1140</v>
      </c>
      <c r="AP15" s="11">
        <v>667422</v>
      </c>
      <c r="AQ15" s="10" t="s">
        <v>4529</v>
      </c>
      <c r="AR15" s="12">
        <v>6.0999999999999999E-2</v>
      </c>
      <c r="AS15" s="10" t="s">
        <v>1140</v>
      </c>
      <c r="AT15" s="11">
        <v>84903</v>
      </c>
      <c r="AU15" s="10" t="s">
        <v>4505</v>
      </c>
      <c r="AV15" s="12">
        <v>5.8999999999999997E-2</v>
      </c>
      <c r="AW15" s="10" t="s">
        <v>1131</v>
      </c>
      <c r="AX15" s="11">
        <v>104600</v>
      </c>
      <c r="AY15" s="10" t="s">
        <v>4530</v>
      </c>
      <c r="AZ15" s="12">
        <v>5.2999999999999999E-2</v>
      </c>
      <c r="BA15" s="10" t="s">
        <v>1131</v>
      </c>
      <c r="BB15" s="11">
        <v>763751</v>
      </c>
      <c r="BC15" s="10" t="s">
        <v>4531</v>
      </c>
      <c r="BD15" s="12">
        <v>6.0999999999999999E-2</v>
      </c>
      <c r="BE15" s="10" t="s">
        <v>1140</v>
      </c>
      <c r="BF15" s="11">
        <v>407227</v>
      </c>
      <c r="BG15" s="10" t="s">
        <v>4532</v>
      </c>
      <c r="BH15" s="12">
        <v>5.8999999999999997E-2</v>
      </c>
      <c r="BI15" s="10" t="s">
        <v>1140</v>
      </c>
      <c r="BJ15" s="11">
        <v>182323</v>
      </c>
      <c r="BK15" s="10" t="s">
        <v>4533</v>
      </c>
      <c r="BL15" s="12">
        <v>5.7000000000000002E-2</v>
      </c>
      <c r="BM15" s="10" t="s">
        <v>1131</v>
      </c>
      <c r="BN15" s="11">
        <v>157918</v>
      </c>
      <c r="BO15" s="10" t="s">
        <v>4534</v>
      </c>
      <c r="BP15" s="12">
        <v>5.3999999999999999E-2</v>
      </c>
      <c r="BQ15" s="10" t="s">
        <v>1131</v>
      </c>
      <c r="BR15" s="11">
        <v>282757</v>
      </c>
      <c r="BS15" s="10" t="s">
        <v>4535</v>
      </c>
      <c r="BT15" s="12">
        <v>6.2E-2</v>
      </c>
      <c r="BU15" s="10" t="s">
        <v>1131</v>
      </c>
      <c r="BV15" s="11">
        <v>266286</v>
      </c>
      <c r="BW15" s="10" t="s">
        <v>4536</v>
      </c>
      <c r="BX15" s="12">
        <v>5.8000000000000003E-2</v>
      </c>
      <c r="BY15" s="10" t="s">
        <v>1131</v>
      </c>
      <c r="BZ15" s="11">
        <v>95023</v>
      </c>
      <c r="CA15" s="10" t="s">
        <v>4537</v>
      </c>
      <c r="CB15" s="12">
        <v>6.8000000000000005E-2</v>
      </c>
      <c r="CC15" s="10" t="s">
        <v>1131</v>
      </c>
      <c r="CD15" s="11">
        <v>405301</v>
      </c>
      <c r="CE15" s="10" t="s">
        <v>4538</v>
      </c>
      <c r="CF15" s="12">
        <v>6.6000000000000003E-2</v>
      </c>
      <c r="CG15" s="10" t="s">
        <v>1140</v>
      </c>
      <c r="CH15" s="11">
        <v>454158</v>
      </c>
      <c r="CI15" s="10" t="s">
        <v>4539</v>
      </c>
      <c r="CJ15" s="12">
        <v>6.5000000000000002E-2</v>
      </c>
      <c r="CK15" s="10" t="s">
        <v>1140</v>
      </c>
      <c r="CL15" s="11">
        <v>640195</v>
      </c>
      <c r="CM15" s="10" t="s">
        <v>4540</v>
      </c>
      <c r="CN15" s="12">
        <v>6.4000000000000001E-2</v>
      </c>
      <c r="CO15" s="10" t="s">
        <v>1140</v>
      </c>
      <c r="CP15" s="11">
        <v>338498</v>
      </c>
      <c r="CQ15" s="10" t="s">
        <v>3929</v>
      </c>
      <c r="CR15" s="12">
        <v>5.8999999999999997E-2</v>
      </c>
      <c r="CS15" s="10" t="s">
        <v>1140</v>
      </c>
      <c r="CT15" s="11">
        <v>170004</v>
      </c>
      <c r="CU15" s="10" t="s">
        <v>4541</v>
      </c>
      <c r="CV15" s="12">
        <v>5.8000000000000003E-2</v>
      </c>
      <c r="CW15" s="10" t="s">
        <v>1131</v>
      </c>
      <c r="CX15" s="11">
        <v>367470</v>
      </c>
      <c r="CY15" s="10" t="s">
        <v>4542</v>
      </c>
      <c r="CZ15" s="12">
        <v>5.8999999999999997E-2</v>
      </c>
      <c r="DA15" s="10" t="s">
        <v>1140</v>
      </c>
      <c r="DB15" s="11">
        <v>64814</v>
      </c>
      <c r="DC15" s="10" t="s">
        <v>2762</v>
      </c>
      <c r="DD15" s="12">
        <v>5.7000000000000002E-2</v>
      </c>
      <c r="DE15" s="10" t="s">
        <v>1155</v>
      </c>
      <c r="DF15" s="11">
        <v>102776</v>
      </c>
      <c r="DG15" s="10" t="s">
        <v>4543</v>
      </c>
      <c r="DH15" s="12">
        <v>5.1999999999999998E-2</v>
      </c>
      <c r="DI15" s="10" t="s">
        <v>1131</v>
      </c>
      <c r="DJ15" s="11">
        <v>192508</v>
      </c>
      <c r="DK15" s="10" t="s">
        <v>4544</v>
      </c>
      <c r="DL15" s="12">
        <v>0.06</v>
      </c>
      <c r="DM15" s="10" t="s">
        <v>1140</v>
      </c>
      <c r="DN15" s="11">
        <v>97772</v>
      </c>
      <c r="DO15" s="10" t="s">
        <v>4545</v>
      </c>
      <c r="DP15" s="12">
        <v>7.0000000000000007E-2</v>
      </c>
      <c r="DQ15" s="10" t="s">
        <v>1147</v>
      </c>
      <c r="DR15" s="11">
        <v>616330</v>
      </c>
      <c r="DS15" s="10" t="s">
        <v>1710</v>
      </c>
      <c r="DT15" s="12">
        <v>6.6000000000000003E-2</v>
      </c>
      <c r="DU15" s="10" t="s">
        <v>1140</v>
      </c>
      <c r="DV15" s="11">
        <v>111763</v>
      </c>
      <c r="DW15" s="10" t="s">
        <v>4546</v>
      </c>
      <c r="DX15" s="12">
        <v>5.2999999999999999E-2</v>
      </c>
      <c r="DY15" s="10" t="s">
        <v>1131</v>
      </c>
      <c r="DZ15" s="11">
        <v>1280576</v>
      </c>
      <c r="EA15" s="10" t="s">
        <v>4547</v>
      </c>
      <c r="EB15" s="12">
        <v>6.5000000000000002E-2</v>
      </c>
      <c r="EC15" s="10" t="s">
        <v>1140</v>
      </c>
      <c r="ED15" s="11">
        <v>675234</v>
      </c>
      <c r="EE15" s="10" t="s">
        <v>4548</v>
      </c>
      <c r="EF15" s="12">
        <v>6.2E-2</v>
      </c>
      <c r="EG15" s="10" t="s">
        <v>1140</v>
      </c>
      <c r="EH15" s="11">
        <v>39245</v>
      </c>
      <c r="EI15" s="10" t="s">
        <v>4549</v>
      </c>
      <c r="EJ15" s="12">
        <v>0.05</v>
      </c>
      <c r="EK15" s="10" t="s">
        <v>1155</v>
      </c>
      <c r="EL15" s="11">
        <v>721789</v>
      </c>
      <c r="EM15" s="10" t="s">
        <v>4550</v>
      </c>
      <c r="EN15" s="12">
        <v>6.0999999999999999E-2</v>
      </c>
      <c r="EO15" s="10" t="s">
        <v>1140</v>
      </c>
      <c r="EP15" s="11">
        <v>218507</v>
      </c>
      <c r="EQ15" s="10" t="s">
        <v>1700</v>
      </c>
      <c r="ER15" s="12">
        <v>5.3999999999999999E-2</v>
      </c>
      <c r="ES15" s="10" t="s">
        <v>1140</v>
      </c>
      <c r="ET15" s="11">
        <v>239220</v>
      </c>
      <c r="EU15" s="10" t="s">
        <v>4551</v>
      </c>
      <c r="EV15" s="12">
        <v>5.7000000000000002E-2</v>
      </c>
      <c r="EW15" s="10" t="s">
        <v>1131</v>
      </c>
      <c r="EX15" s="11">
        <v>835881</v>
      </c>
      <c r="EY15" s="10" t="s">
        <v>4552</v>
      </c>
      <c r="EZ15" s="12">
        <v>6.4000000000000001E-2</v>
      </c>
      <c r="FA15" s="10" t="s">
        <v>1140</v>
      </c>
      <c r="FB15" s="11">
        <v>73372</v>
      </c>
      <c r="FC15" s="10" t="s">
        <v>4553</v>
      </c>
      <c r="FD15" s="12">
        <v>6.7000000000000004E-2</v>
      </c>
      <c r="FE15" s="10" t="s">
        <v>1155</v>
      </c>
      <c r="FF15" s="11">
        <v>333118</v>
      </c>
      <c r="FG15" s="10" t="s">
        <v>4554</v>
      </c>
      <c r="FH15" s="12">
        <v>6.2E-2</v>
      </c>
      <c r="FI15" s="10" t="s">
        <v>1131</v>
      </c>
      <c r="FJ15" s="11">
        <v>55157</v>
      </c>
      <c r="FK15" s="10" t="s">
        <v>4555</v>
      </c>
      <c r="FL15" s="12">
        <v>0.06</v>
      </c>
      <c r="FM15" s="10" t="s">
        <v>1155</v>
      </c>
      <c r="FN15" s="11">
        <v>434374</v>
      </c>
      <c r="FO15" s="10" t="s">
        <v>4556</v>
      </c>
      <c r="FP15" s="12">
        <v>6.0999999999999999E-2</v>
      </c>
      <c r="FQ15" s="10" t="s">
        <v>1140</v>
      </c>
      <c r="FR15" s="11">
        <v>1651024</v>
      </c>
      <c r="FS15" s="10" t="s">
        <v>4557</v>
      </c>
      <c r="FT15" s="12">
        <v>5.3999999999999999E-2</v>
      </c>
      <c r="FU15" s="10" t="s">
        <v>1140</v>
      </c>
      <c r="FV15" s="11">
        <v>154185</v>
      </c>
      <c r="FW15" s="10" t="s">
        <v>4558</v>
      </c>
      <c r="FX15" s="12">
        <v>4.4999999999999998E-2</v>
      </c>
      <c r="FY15" s="10" t="s">
        <v>1131</v>
      </c>
      <c r="FZ15" s="11">
        <v>41956</v>
      </c>
      <c r="GA15" s="10" t="s">
        <v>3501</v>
      </c>
      <c r="GB15" s="12">
        <v>6.5000000000000002E-2</v>
      </c>
      <c r="GC15" s="10" t="s">
        <v>1147</v>
      </c>
      <c r="GD15" s="11">
        <v>540862</v>
      </c>
      <c r="GE15" s="10" t="s">
        <v>4559</v>
      </c>
      <c r="GF15" s="12">
        <v>6.2E-2</v>
      </c>
      <c r="GG15" s="10" t="s">
        <v>1140</v>
      </c>
      <c r="GH15" s="11">
        <v>435575</v>
      </c>
      <c r="GI15" s="10" t="s">
        <v>4560</v>
      </c>
      <c r="GJ15" s="12">
        <v>5.6000000000000001E-2</v>
      </c>
      <c r="GK15" s="10" t="s">
        <v>1140</v>
      </c>
      <c r="GL15" s="11">
        <v>115584</v>
      </c>
      <c r="GM15" s="10" t="s">
        <v>4257</v>
      </c>
      <c r="GN15" s="12">
        <v>6.5000000000000002E-2</v>
      </c>
      <c r="GO15" s="10" t="s">
        <v>1131</v>
      </c>
      <c r="GP15" s="11">
        <v>381987</v>
      </c>
      <c r="GQ15" s="10" t="s">
        <v>4561</v>
      </c>
      <c r="GR15" s="12">
        <v>6.5000000000000002E-2</v>
      </c>
      <c r="GS15" s="10" t="s">
        <v>1140</v>
      </c>
      <c r="GT15" s="11">
        <v>31373</v>
      </c>
      <c r="GU15" s="10" t="s">
        <v>4562</v>
      </c>
      <c r="GV15" s="12">
        <v>5.3999999999999999E-2</v>
      </c>
      <c r="GW15" s="10" t="s">
        <v>1147</v>
      </c>
      <c r="GX15" s="11">
        <v>212268</v>
      </c>
      <c r="GY15" s="10" t="s">
        <v>4563</v>
      </c>
      <c r="GZ15" s="12">
        <v>6.6000000000000003E-2</v>
      </c>
      <c r="HA15" s="10" t="s">
        <v>1131</v>
      </c>
    </row>
    <row r="16" spans="1:209" ht="15.75" customHeight="1" x14ac:dyDescent="0.25">
      <c r="A16" s="10" t="s">
        <v>4564</v>
      </c>
      <c r="B16" s="11">
        <v>344106</v>
      </c>
      <c r="C16" s="10" t="s">
        <v>4565</v>
      </c>
      <c r="D16" s="12">
        <v>6.7000000000000004E-2</v>
      </c>
      <c r="E16" s="10" t="s">
        <v>1140</v>
      </c>
      <c r="F16" s="11">
        <v>46760</v>
      </c>
      <c r="G16" s="10" t="s">
        <v>4566</v>
      </c>
      <c r="H16" s="12">
        <v>6.4000000000000001E-2</v>
      </c>
      <c r="I16" s="10" t="s">
        <v>1147</v>
      </c>
      <c r="J16" s="11">
        <v>467831</v>
      </c>
      <c r="K16" s="10" t="s">
        <v>4567</v>
      </c>
      <c r="L16" s="12">
        <v>6.3E-2</v>
      </c>
      <c r="M16" s="10" t="s">
        <v>1140</v>
      </c>
      <c r="N16" s="11">
        <v>200090</v>
      </c>
      <c r="O16" s="10" t="s">
        <v>4568</v>
      </c>
      <c r="P16" s="12">
        <v>6.5000000000000002E-2</v>
      </c>
      <c r="Q16" s="10" t="s">
        <v>1131</v>
      </c>
      <c r="R16" s="11">
        <v>2339427</v>
      </c>
      <c r="S16" s="10" t="s">
        <v>4569</v>
      </c>
      <c r="T16" s="12">
        <v>0.06</v>
      </c>
      <c r="U16" s="10" t="s">
        <v>1140</v>
      </c>
      <c r="V16" s="11">
        <v>357325</v>
      </c>
      <c r="W16" s="10" t="s">
        <v>4570</v>
      </c>
      <c r="X16" s="12">
        <v>6.0999999999999999E-2</v>
      </c>
      <c r="Y16" s="10" t="s">
        <v>1140</v>
      </c>
      <c r="Z16" s="11">
        <v>265426</v>
      </c>
      <c r="AA16" s="10" t="s">
        <v>4571</v>
      </c>
      <c r="AB16" s="12">
        <v>7.2999999999999995E-2</v>
      </c>
      <c r="AC16" s="10" t="s">
        <v>1131</v>
      </c>
      <c r="AD16" s="11">
        <v>76924</v>
      </c>
      <c r="AE16" s="10" t="s">
        <v>4572</v>
      </c>
      <c r="AF16" s="12">
        <v>7.4999999999999997E-2</v>
      </c>
      <c r="AG16" s="10" t="s">
        <v>1155</v>
      </c>
      <c r="AH16" s="11">
        <v>31181</v>
      </c>
      <c r="AI16" s="10" t="s">
        <v>4573</v>
      </c>
      <c r="AJ16" s="12">
        <v>4.5999999999999999E-2</v>
      </c>
      <c r="AK16" s="10" t="s">
        <v>1147</v>
      </c>
      <c r="AL16" s="11">
        <v>1597671</v>
      </c>
      <c r="AM16" s="10" t="s">
        <v>4574</v>
      </c>
      <c r="AN16" s="12">
        <v>7.0999999999999994E-2</v>
      </c>
      <c r="AO16" s="10" t="s">
        <v>1140</v>
      </c>
      <c r="AP16" s="11">
        <v>671205</v>
      </c>
      <c r="AQ16" s="10" t="s">
        <v>4575</v>
      </c>
      <c r="AR16" s="12">
        <v>6.0999999999999999E-2</v>
      </c>
      <c r="AS16" s="10" t="s">
        <v>1140</v>
      </c>
      <c r="AT16" s="11">
        <v>90849</v>
      </c>
      <c r="AU16" s="10" t="s">
        <v>4576</v>
      </c>
      <c r="AV16" s="12">
        <v>6.3E-2</v>
      </c>
      <c r="AW16" s="10" t="s">
        <v>1131</v>
      </c>
      <c r="AX16" s="11">
        <v>120825</v>
      </c>
      <c r="AY16" s="10" t="s">
        <v>1452</v>
      </c>
      <c r="AZ16" s="12">
        <v>6.0999999999999999E-2</v>
      </c>
      <c r="BA16" s="10" t="s">
        <v>1131</v>
      </c>
      <c r="BB16" s="11">
        <v>825979</v>
      </c>
      <c r="BC16" s="10" t="s">
        <v>4577</v>
      </c>
      <c r="BD16" s="12">
        <v>6.6000000000000003E-2</v>
      </c>
      <c r="BE16" s="10" t="s">
        <v>1140</v>
      </c>
      <c r="BF16" s="11">
        <v>436033</v>
      </c>
      <c r="BG16" s="10" t="s">
        <v>4578</v>
      </c>
      <c r="BH16" s="12">
        <v>6.4000000000000001E-2</v>
      </c>
      <c r="BI16" s="10" t="s">
        <v>1140</v>
      </c>
      <c r="BJ16" s="11">
        <v>215809</v>
      </c>
      <c r="BK16" s="10" t="s">
        <v>4579</v>
      </c>
      <c r="BL16" s="12">
        <v>6.7000000000000004E-2</v>
      </c>
      <c r="BM16" s="10" t="s">
        <v>1131</v>
      </c>
      <c r="BN16" s="11">
        <v>188680</v>
      </c>
      <c r="BO16" s="10" t="s">
        <v>4580</v>
      </c>
      <c r="BP16" s="12">
        <v>6.4000000000000001E-2</v>
      </c>
      <c r="BQ16" s="10" t="s">
        <v>1131</v>
      </c>
      <c r="BR16" s="11">
        <v>298415</v>
      </c>
      <c r="BS16" s="10" t="s">
        <v>2665</v>
      </c>
      <c r="BT16" s="12">
        <v>6.6000000000000003E-2</v>
      </c>
      <c r="BU16" s="10" t="s">
        <v>1131</v>
      </c>
      <c r="BV16" s="11">
        <v>300852</v>
      </c>
      <c r="BW16" s="10" t="s">
        <v>4581</v>
      </c>
      <c r="BX16" s="12">
        <v>6.6000000000000003E-2</v>
      </c>
      <c r="BY16" s="10" t="s">
        <v>1131</v>
      </c>
      <c r="BZ16" s="11">
        <v>112193</v>
      </c>
      <c r="CA16" s="10" t="s">
        <v>3883</v>
      </c>
      <c r="CB16" s="12">
        <v>0.08</v>
      </c>
      <c r="CC16" s="10" t="s">
        <v>1131</v>
      </c>
      <c r="CD16" s="11">
        <v>414661</v>
      </c>
      <c r="CE16" s="10" t="s">
        <v>4582</v>
      </c>
      <c r="CF16" s="12">
        <v>6.7000000000000004E-2</v>
      </c>
      <c r="CG16" s="10" t="s">
        <v>1140</v>
      </c>
      <c r="CH16" s="11">
        <v>489124</v>
      </c>
      <c r="CI16" s="10" t="s">
        <v>4583</v>
      </c>
      <c r="CJ16" s="12">
        <v>7.0000000000000007E-2</v>
      </c>
      <c r="CK16" s="10" t="s">
        <v>1140</v>
      </c>
      <c r="CL16" s="11">
        <v>697295</v>
      </c>
      <c r="CM16" s="10" t="s">
        <v>4584</v>
      </c>
      <c r="CN16" s="12">
        <v>6.9000000000000006E-2</v>
      </c>
      <c r="CO16" s="10" t="s">
        <v>1140</v>
      </c>
      <c r="CP16" s="11">
        <v>386838</v>
      </c>
      <c r="CQ16" s="10" t="s">
        <v>4585</v>
      </c>
      <c r="CR16" s="12">
        <v>6.7000000000000004E-2</v>
      </c>
      <c r="CS16" s="10" t="s">
        <v>1140</v>
      </c>
      <c r="CT16" s="11">
        <v>196201</v>
      </c>
      <c r="CU16" s="10" t="s">
        <v>3332</v>
      </c>
      <c r="CV16" s="12">
        <v>6.7000000000000004E-2</v>
      </c>
      <c r="CW16" s="10" t="s">
        <v>1131</v>
      </c>
      <c r="CX16" s="11">
        <v>422544</v>
      </c>
      <c r="CY16" s="10" t="s">
        <v>4586</v>
      </c>
      <c r="CZ16" s="12">
        <v>6.8000000000000005E-2</v>
      </c>
      <c r="DA16" s="10" t="s">
        <v>1140</v>
      </c>
      <c r="DB16" s="11">
        <v>77926</v>
      </c>
      <c r="DC16" s="10" t="s">
        <v>4553</v>
      </c>
      <c r="DD16" s="12">
        <v>6.9000000000000006E-2</v>
      </c>
      <c r="DE16" s="10" t="s">
        <v>1155</v>
      </c>
      <c r="DF16" s="11">
        <v>126757</v>
      </c>
      <c r="DG16" s="10" t="s">
        <v>4587</v>
      </c>
      <c r="DH16" s="12">
        <v>6.4000000000000001E-2</v>
      </c>
      <c r="DI16" s="10" t="s">
        <v>1131</v>
      </c>
      <c r="DJ16" s="11">
        <v>202489</v>
      </c>
      <c r="DK16" s="10" t="s">
        <v>4588</v>
      </c>
      <c r="DL16" s="12">
        <v>6.3E-2</v>
      </c>
      <c r="DM16" s="10" t="s">
        <v>1140</v>
      </c>
      <c r="DN16" s="11">
        <v>118757</v>
      </c>
      <c r="DO16" s="10" t="s">
        <v>4353</v>
      </c>
      <c r="DP16" s="12">
        <v>8.5000000000000006E-2</v>
      </c>
      <c r="DQ16" s="10" t="s">
        <v>1155</v>
      </c>
      <c r="DR16" s="11">
        <v>632849</v>
      </c>
      <c r="DS16" s="10" t="s">
        <v>4589</v>
      </c>
      <c r="DT16" s="12">
        <v>6.8000000000000005E-2</v>
      </c>
      <c r="DU16" s="10" t="s">
        <v>1140</v>
      </c>
      <c r="DV16" s="11">
        <v>144698</v>
      </c>
      <c r="DW16" s="10" t="s">
        <v>4590</v>
      </c>
      <c r="DX16" s="12">
        <v>6.8000000000000005E-2</v>
      </c>
      <c r="DY16" s="10" t="s">
        <v>1131</v>
      </c>
      <c r="DZ16" s="11">
        <v>1315200</v>
      </c>
      <c r="EA16" s="10" t="s">
        <v>4591</v>
      </c>
      <c r="EB16" s="12">
        <v>6.7000000000000004E-2</v>
      </c>
      <c r="EC16" s="10" t="s">
        <v>1140</v>
      </c>
      <c r="ED16" s="11">
        <v>695066</v>
      </c>
      <c r="EE16" s="10" t="s">
        <v>4592</v>
      </c>
      <c r="EF16" s="12">
        <v>6.4000000000000001E-2</v>
      </c>
      <c r="EG16" s="10" t="s">
        <v>1140</v>
      </c>
      <c r="EH16" s="11">
        <v>48407</v>
      </c>
      <c r="EI16" s="10" t="s">
        <v>2337</v>
      </c>
      <c r="EJ16" s="12">
        <v>6.2E-2</v>
      </c>
      <c r="EK16" s="10" t="s">
        <v>1155</v>
      </c>
      <c r="EL16" s="11">
        <v>799249</v>
      </c>
      <c r="EM16" s="10" t="s">
        <v>4593</v>
      </c>
      <c r="EN16" s="12">
        <v>6.8000000000000005E-2</v>
      </c>
      <c r="EO16" s="10" t="s">
        <v>1140</v>
      </c>
      <c r="EP16" s="11">
        <v>248691</v>
      </c>
      <c r="EQ16" s="10" t="s">
        <v>4594</v>
      </c>
      <c r="ER16" s="12">
        <v>6.0999999999999999E-2</v>
      </c>
      <c r="ES16" s="10" t="s">
        <v>1140</v>
      </c>
      <c r="ET16" s="11">
        <v>267973</v>
      </c>
      <c r="EU16" s="10" t="s">
        <v>4595</v>
      </c>
      <c r="EV16" s="12">
        <v>6.3E-2</v>
      </c>
      <c r="EW16" s="10" t="s">
        <v>1131</v>
      </c>
      <c r="EX16" s="11">
        <v>901515</v>
      </c>
      <c r="EY16" s="10" t="s">
        <v>4596</v>
      </c>
      <c r="EZ16" s="12">
        <v>7.0000000000000007E-2</v>
      </c>
      <c r="FA16" s="10" t="s">
        <v>1140</v>
      </c>
      <c r="FB16" s="11">
        <v>77491</v>
      </c>
      <c r="FC16" s="10" t="s">
        <v>4597</v>
      </c>
      <c r="FD16" s="12">
        <v>7.0999999999999994E-2</v>
      </c>
      <c r="FE16" s="10" t="s">
        <v>1155</v>
      </c>
      <c r="FF16" s="11">
        <v>370330</v>
      </c>
      <c r="FG16" s="10" t="s">
        <v>4598</v>
      </c>
      <c r="FH16" s="12">
        <v>6.9000000000000006E-2</v>
      </c>
      <c r="FI16" s="10" t="s">
        <v>1131</v>
      </c>
      <c r="FJ16" s="11">
        <v>58878</v>
      </c>
      <c r="FK16" s="10" t="s">
        <v>3708</v>
      </c>
      <c r="FL16" s="12">
        <v>6.4000000000000001E-2</v>
      </c>
      <c r="FM16" s="10" t="s">
        <v>1155</v>
      </c>
      <c r="FN16" s="11">
        <v>467303</v>
      </c>
      <c r="FO16" s="10" t="s">
        <v>4599</v>
      </c>
      <c r="FP16" s="12">
        <v>6.6000000000000003E-2</v>
      </c>
      <c r="FQ16" s="10" t="s">
        <v>1140</v>
      </c>
      <c r="FR16" s="11">
        <v>1694592</v>
      </c>
      <c r="FS16" s="10" t="s">
        <v>4600</v>
      </c>
      <c r="FT16" s="12">
        <v>5.6000000000000001E-2</v>
      </c>
      <c r="FU16" s="10" t="s">
        <v>1140</v>
      </c>
      <c r="FV16" s="11">
        <v>156425</v>
      </c>
      <c r="FW16" s="10" t="s">
        <v>4601</v>
      </c>
      <c r="FX16" s="12">
        <v>4.5999999999999999E-2</v>
      </c>
      <c r="FY16" s="10" t="s">
        <v>1131</v>
      </c>
      <c r="FZ16" s="11">
        <v>51088</v>
      </c>
      <c r="GA16" s="10" t="s">
        <v>3232</v>
      </c>
      <c r="GB16" s="12">
        <v>7.9000000000000001E-2</v>
      </c>
      <c r="GC16" s="10" t="s">
        <v>1147</v>
      </c>
      <c r="GD16" s="11">
        <v>561608</v>
      </c>
      <c r="GE16" s="10" t="s">
        <v>4602</v>
      </c>
      <c r="GF16" s="12">
        <v>6.4000000000000001E-2</v>
      </c>
      <c r="GG16" s="10" t="s">
        <v>1140</v>
      </c>
      <c r="GH16" s="11">
        <v>483339</v>
      </c>
      <c r="GI16" s="10" t="s">
        <v>4603</v>
      </c>
      <c r="GJ16" s="12">
        <v>6.2E-2</v>
      </c>
      <c r="GK16" s="10" t="s">
        <v>1140</v>
      </c>
      <c r="GL16" s="11">
        <v>121201</v>
      </c>
      <c r="GM16" s="10" t="s">
        <v>4604</v>
      </c>
      <c r="GN16" s="12">
        <v>6.8000000000000005E-2</v>
      </c>
      <c r="GO16" s="10" t="s">
        <v>1131</v>
      </c>
      <c r="GP16" s="11">
        <v>419185</v>
      </c>
      <c r="GQ16" s="10" t="s">
        <v>4605</v>
      </c>
      <c r="GR16" s="12">
        <v>7.0999999999999994E-2</v>
      </c>
      <c r="GS16" s="10" t="s">
        <v>1140</v>
      </c>
      <c r="GT16" s="11">
        <v>40775</v>
      </c>
      <c r="GU16" s="10" t="s">
        <v>3145</v>
      </c>
      <c r="GV16" s="12">
        <v>7.0000000000000007E-2</v>
      </c>
      <c r="GW16" s="10" t="s">
        <v>1134</v>
      </c>
      <c r="GX16" s="11">
        <v>221864</v>
      </c>
      <c r="GY16" s="10" t="s">
        <v>4606</v>
      </c>
      <c r="GZ16" s="12">
        <v>6.9000000000000006E-2</v>
      </c>
      <c r="HA16" s="10" t="s">
        <v>1131</v>
      </c>
    </row>
    <row r="17" spans="1:209" ht="15.75" customHeight="1" x14ac:dyDescent="0.25">
      <c r="A17" s="10" t="s">
        <v>4607</v>
      </c>
      <c r="B17" s="11">
        <v>554008</v>
      </c>
      <c r="C17" s="10" t="s">
        <v>4608</v>
      </c>
      <c r="D17" s="12">
        <v>0.108</v>
      </c>
      <c r="E17" s="10" t="s">
        <v>1140</v>
      </c>
      <c r="F17" s="11">
        <v>66638</v>
      </c>
      <c r="G17" s="10" t="s">
        <v>2953</v>
      </c>
      <c r="H17" s="12">
        <v>9.0999999999999998E-2</v>
      </c>
      <c r="I17" s="10" t="s">
        <v>1131</v>
      </c>
      <c r="J17" s="11">
        <v>808232</v>
      </c>
      <c r="K17" s="10" t="s">
        <v>4469</v>
      </c>
      <c r="L17" s="12">
        <v>0.109</v>
      </c>
      <c r="M17" s="10" t="s">
        <v>1140</v>
      </c>
      <c r="N17" s="11">
        <v>321230</v>
      </c>
      <c r="O17" s="10" t="s">
        <v>1036</v>
      </c>
      <c r="P17" s="12">
        <v>0.105</v>
      </c>
      <c r="Q17" s="10" t="s">
        <v>1140</v>
      </c>
      <c r="R17" s="11">
        <v>3662353</v>
      </c>
      <c r="S17" s="10" t="s">
        <v>4609</v>
      </c>
      <c r="T17" s="12">
        <v>9.4E-2</v>
      </c>
      <c r="U17" s="10" t="s">
        <v>1140</v>
      </c>
      <c r="V17" s="11">
        <v>579146</v>
      </c>
      <c r="W17" s="10" t="s">
        <v>4610</v>
      </c>
      <c r="X17" s="12">
        <v>9.9000000000000005E-2</v>
      </c>
      <c r="Y17" s="10" t="s">
        <v>1140</v>
      </c>
      <c r="Z17" s="11">
        <v>394923</v>
      </c>
      <c r="AA17" s="10" t="s">
        <v>2457</v>
      </c>
      <c r="AB17" s="12">
        <v>0.109</v>
      </c>
      <c r="AC17" s="10" t="s">
        <v>1140</v>
      </c>
      <c r="AD17" s="11">
        <v>132870</v>
      </c>
      <c r="AE17" s="10" t="s">
        <v>2047</v>
      </c>
      <c r="AF17" s="12">
        <v>0.129</v>
      </c>
      <c r="AG17" s="10" t="s">
        <v>1140</v>
      </c>
      <c r="AH17" s="11">
        <v>51071</v>
      </c>
      <c r="AI17" s="10" t="s">
        <v>2260</v>
      </c>
      <c r="AJ17" s="12">
        <v>7.4999999999999997E-2</v>
      </c>
      <c r="AK17" s="10" t="s">
        <v>1140</v>
      </c>
      <c r="AL17" s="11">
        <v>2681522</v>
      </c>
      <c r="AM17" s="10" t="s">
        <v>4611</v>
      </c>
      <c r="AN17" s="12">
        <v>0.11899999999999999</v>
      </c>
      <c r="AO17" s="10" t="s">
        <v>1140</v>
      </c>
      <c r="AP17" s="11">
        <v>1031064</v>
      </c>
      <c r="AQ17" s="10" t="s">
        <v>4612</v>
      </c>
      <c r="AR17" s="12">
        <v>9.2999999999999999E-2</v>
      </c>
      <c r="AS17" s="10" t="s">
        <v>1140</v>
      </c>
      <c r="AT17" s="11">
        <v>166206</v>
      </c>
      <c r="AU17" s="10" t="s">
        <v>1794</v>
      </c>
      <c r="AV17" s="12">
        <v>0.11600000000000001</v>
      </c>
      <c r="AW17" s="10" t="s">
        <v>1140</v>
      </c>
      <c r="AX17" s="11">
        <v>207695</v>
      </c>
      <c r="AY17" s="10" t="s">
        <v>3791</v>
      </c>
      <c r="AZ17" s="12">
        <v>0.106</v>
      </c>
      <c r="BA17" s="10" t="s">
        <v>1140</v>
      </c>
      <c r="BB17" s="11">
        <v>1295604</v>
      </c>
      <c r="BC17" s="10" t="s">
        <v>1350</v>
      </c>
      <c r="BD17" s="12">
        <v>0.10299999999999999</v>
      </c>
      <c r="BE17" s="10" t="s">
        <v>1140</v>
      </c>
      <c r="BF17" s="11">
        <v>704321</v>
      </c>
      <c r="BG17" s="10" t="s">
        <v>3145</v>
      </c>
      <c r="BH17" s="12">
        <v>0.10299999999999999</v>
      </c>
      <c r="BI17" s="10" t="s">
        <v>1140</v>
      </c>
      <c r="BJ17" s="11">
        <v>345223</v>
      </c>
      <c r="BK17" s="10" t="s">
        <v>4241</v>
      </c>
      <c r="BL17" s="12">
        <v>0.108</v>
      </c>
      <c r="BM17" s="10" t="s">
        <v>1140</v>
      </c>
      <c r="BN17" s="11">
        <v>306990</v>
      </c>
      <c r="BO17" s="10" t="s">
        <v>4613</v>
      </c>
      <c r="BP17" s="12">
        <v>0.104</v>
      </c>
      <c r="BQ17" s="10" t="s">
        <v>1140</v>
      </c>
      <c r="BR17" s="11">
        <v>484578</v>
      </c>
      <c r="BS17" s="10" t="s">
        <v>2787</v>
      </c>
      <c r="BT17" s="12">
        <v>0.107</v>
      </c>
      <c r="BU17" s="10" t="s">
        <v>1140</v>
      </c>
      <c r="BV17" s="11">
        <v>483863</v>
      </c>
      <c r="BW17" s="10" t="s">
        <v>4614</v>
      </c>
      <c r="BX17" s="12">
        <v>0.106</v>
      </c>
      <c r="BY17" s="10" t="s">
        <v>1140</v>
      </c>
      <c r="BZ17" s="11">
        <v>189807</v>
      </c>
      <c r="CA17" s="10" t="s">
        <v>2197</v>
      </c>
      <c r="CB17" s="12">
        <v>0.13600000000000001</v>
      </c>
      <c r="CC17" s="10" t="s">
        <v>1140</v>
      </c>
      <c r="CD17" s="11">
        <v>626076</v>
      </c>
      <c r="CE17" s="10" t="s">
        <v>4610</v>
      </c>
      <c r="CF17" s="12">
        <v>0.10100000000000001</v>
      </c>
      <c r="CG17" s="10" t="s">
        <v>1140</v>
      </c>
      <c r="CH17" s="11">
        <v>753079</v>
      </c>
      <c r="CI17" s="10" t="s">
        <v>2698</v>
      </c>
      <c r="CJ17" s="12">
        <v>0.108</v>
      </c>
      <c r="CK17" s="10" t="s">
        <v>1140</v>
      </c>
      <c r="CL17" s="11">
        <v>1160000</v>
      </c>
      <c r="CM17" s="10" t="s">
        <v>4297</v>
      </c>
      <c r="CN17" s="12">
        <v>0.11600000000000001</v>
      </c>
      <c r="CO17" s="10" t="s">
        <v>1140</v>
      </c>
      <c r="CP17" s="11">
        <v>606461</v>
      </c>
      <c r="CQ17" s="10" t="s">
        <v>4476</v>
      </c>
      <c r="CR17" s="12">
        <v>0.106</v>
      </c>
      <c r="CS17" s="10" t="s">
        <v>1140</v>
      </c>
      <c r="CT17" s="11">
        <v>311653</v>
      </c>
      <c r="CU17" s="10" t="s">
        <v>4615</v>
      </c>
      <c r="CV17" s="12">
        <v>0.106</v>
      </c>
      <c r="CW17" s="10" t="s">
        <v>1140</v>
      </c>
      <c r="CX17" s="11">
        <v>671687</v>
      </c>
      <c r="CY17" s="10" t="s">
        <v>2155</v>
      </c>
      <c r="CZ17" s="12">
        <v>0.108</v>
      </c>
      <c r="DA17" s="10" t="s">
        <v>1140</v>
      </c>
      <c r="DB17" s="11">
        <v>141131</v>
      </c>
      <c r="DC17" s="10" t="s">
        <v>4616</v>
      </c>
      <c r="DD17" s="12">
        <v>0.125</v>
      </c>
      <c r="DE17" s="10" t="s">
        <v>1140</v>
      </c>
      <c r="DF17" s="11">
        <v>201646</v>
      </c>
      <c r="DG17" s="10" t="s">
        <v>3371</v>
      </c>
      <c r="DH17" s="12">
        <v>0.10199999999999999</v>
      </c>
      <c r="DI17" s="10" t="s">
        <v>1140</v>
      </c>
      <c r="DJ17" s="11">
        <v>332418</v>
      </c>
      <c r="DK17" s="10" t="s">
        <v>2797</v>
      </c>
      <c r="DL17" s="12">
        <v>0.104</v>
      </c>
      <c r="DM17" s="10" t="s">
        <v>1140</v>
      </c>
      <c r="DN17" s="11">
        <v>175148</v>
      </c>
      <c r="DO17" s="10" t="s">
        <v>4617</v>
      </c>
      <c r="DP17" s="12">
        <v>0.125</v>
      </c>
      <c r="DQ17" s="10" t="s">
        <v>1140</v>
      </c>
      <c r="DR17" s="11">
        <v>954259</v>
      </c>
      <c r="DS17" s="10" t="s">
        <v>2207</v>
      </c>
      <c r="DT17" s="12">
        <v>0.10299999999999999</v>
      </c>
      <c r="DU17" s="10" t="s">
        <v>1140</v>
      </c>
      <c r="DV17" s="11">
        <v>249033</v>
      </c>
      <c r="DW17" s="10" t="s">
        <v>4618</v>
      </c>
      <c r="DX17" s="12">
        <v>0.11799999999999999</v>
      </c>
      <c r="DY17" s="10" t="s">
        <v>1140</v>
      </c>
      <c r="DZ17" s="11">
        <v>2083076</v>
      </c>
      <c r="EA17" s="10" t="s">
        <v>2540</v>
      </c>
      <c r="EB17" s="12">
        <v>0.106</v>
      </c>
      <c r="EC17" s="10" t="s">
        <v>1140</v>
      </c>
      <c r="ED17" s="11">
        <v>1141720</v>
      </c>
      <c r="EE17" s="10" t="s">
        <v>4619</v>
      </c>
      <c r="EF17" s="12">
        <v>0.105</v>
      </c>
      <c r="EG17" s="10" t="s">
        <v>1140</v>
      </c>
      <c r="EH17" s="11">
        <v>77639</v>
      </c>
      <c r="EI17" s="10" t="s">
        <v>4620</v>
      </c>
      <c r="EJ17" s="12">
        <v>9.9000000000000005E-2</v>
      </c>
      <c r="EK17" s="10" t="s">
        <v>1140</v>
      </c>
      <c r="EL17" s="11">
        <v>1318323</v>
      </c>
      <c r="EM17" s="10" t="s">
        <v>4483</v>
      </c>
      <c r="EN17" s="12">
        <v>0.112</v>
      </c>
      <c r="EO17" s="10" t="s">
        <v>1140</v>
      </c>
      <c r="EP17" s="11">
        <v>401013</v>
      </c>
      <c r="EQ17" s="10" t="s">
        <v>1668</v>
      </c>
      <c r="ER17" s="12">
        <v>9.9000000000000005E-2</v>
      </c>
      <c r="ES17" s="10" t="s">
        <v>1140</v>
      </c>
      <c r="ET17" s="11">
        <v>492499</v>
      </c>
      <c r="EU17" s="10" t="s">
        <v>1382</v>
      </c>
      <c r="EV17" s="12">
        <v>0.11600000000000001</v>
      </c>
      <c r="EW17" s="10" t="s">
        <v>1140</v>
      </c>
      <c r="EX17" s="11">
        <v>1510584</v>
      </c>
      <c r="EY17" s="10" t="s">
        <v>2915</v>
      </c>
      <c r="EZ17" s="12">
        <v>0.11700000000000001</v>
      </c>
      <c r="FA17" s="10" t="s">
        <v>1140</v>
      </c>
      <c r="FB17" s="11">
        <v>123761</v>
      </c>
      <c r="FC17" s="10" t="s">
        <v>4621</v>
      </c>
      <c r="FD17" s="12">
        <v>0.113</v>
      </c>
      <c r="FE17" s="10" t="s">
        <v>1140</v>
      </c>
      <c r="FF17" s="11">
        <v>621496</v>
      </c>
      <c r="FG17" s="10" t="s">
        <v>4622</v>
      </c>
      <c r="FH17" s="12">
        <v>0.11600000000000001</v>
      </c>
      <c r="FI17" s="10" t="s">
        <v>1140</v>
      </c>
      <c r="FJ17" s="11">
        <v>103558</v>
      </c>
      <c r="FK17" s="10" t="s">
        <v>4623</v>
      </c>
      <c r="FL17" s="12">
        <v>0.113</v>
      </c>
      <c r="FM17" s="10" t="s">
        <v>1140</v>
      </c>
      <c r="FN17" s="11">
        <v>749345</v>
      </c>
      <c r="FO17" s="10" t="s">
        <v>4624</v>
      </c>
      <c r="FP17" s="12">
        <v>0.105</v>
      </c>
      <c r="FQ17" s="10" t="s">
        <v>1140</v>
      </c>
      <c r="FR17" s="11">
        <v>2548046</v>
      </c>
      <c r="FS17" s="10" t="s">
        <v>4340</v>
      </c>
      <c r="FT17" s="12">
        <v>8.4000000000000005E-2</v>
      </c>
      <c r="FU17" s="10" t="s">
        <v>1140</v>
      </c>
      <c r="FV17" s="11">
        <v>254612</v>
      </c>
      <c r="FW17" s="10" t="s">
        <v>4625</v>
      </c>
      <c r="FX17" s="12">
        <v>7.3999999999999996E-2</v>
      </c>
      <c r="FY17" s="10" t="s">
        <v>1140</v>
      </c>
      <c r="FZ17" s="11">
        <v>85810</v>
      </c>
      <c r="GA17" s="10" t="s">
        <v>2645</v>
      </c>
      <c r="GB17" s="12">
        <v>0.13300000000000001</v>
      </c>
      <c r="GC17" s="10" t="s">
        <v>1140</v>
      </c>
      <c r="GD17" s="11">
        <v>880968</v>
      </c>
      <c r="GE17" s="10" t="s">
        <v>4626</v>
      </c>
      <c r="GF17" s="12">
        <v>0.10100000000000001</v>
      </c>
      <c r="GG17" s="10" t="s">
        <v>1140</v>
      </c>
      <c r="GH17" s="11">
        <v>802069</v>
      </c>
      <c r="GI17" s="10" t="s">
        <v>3281</v>
      </c>
      <c r="GJ17" s="12">
        <v>0.10299999999999999</v>
      </c>
      <c r="GK17" s="10" t="s">
        <v>1140</v>
      </c>
      <c r="GL17" s="11">
        <v>225417</v>
      </c>
      <c r="GM17" s="10" t="s">
        <v>1026</v>
      </c>
      <c r="GN17" s="12">
        <v>0.127</v>
      </c>
      <c r="GO17" s="10" t="s">
        <v>1140</v>
      </c>
      <c r="GP17" s="11">
        <v>684685</v>
      </c>
      <c r="GQ17" s="10" t="s">
        <v>4627</v>
      </c>
      <c r="GR17" s="12">
        <v>0.11600000000000001</v>
      </c>
      <c r="GS17" s="10" t="s">
        <v>1140</v>
      </c>
      <c r="GT17" s="11">
        <v>70262</v>
      </c>
      <c r="GU17" s="10" t="s">
        <v>3524</v>
      </c>
      <c r="GV17" s="12">
        <v>0.12</v>
      </c>
      <c r="GW17" s="10" t="s">
        <v>1131</v>
      </c>
      <c r="GX17" s="11">
        <v>384375</v>
      </c>
      <c r="GY17" s="10" t="s">
        <v>4182</v>
      </c>
      <c r="GZ17" s="12">
        <v>0.12</v>
      </c>
      <c r="HA17" s="10" t="s">
        <v>4182</v>
      </c>
    </row>
    <row r="18" spans="1:209" ht="15.75" customHeight="1" x14ac:dyDescent="0.25">
      <c r="A18" s="10" t="s">
        <v>4628</v>
      </c>
      <c r="B18" s="11">
        <v>289199</v>
      </c>
      <c r="C18" s="10" t="s">
        <v>4629</v>
      </c>
      <c r="D18" s="12">
        <v>5.7000000000000002E-2</v>
      </c>
      <c r="E18" s="10" t="s">
        <v>1140</v>
      </c>
      <c r="F18" s="11">
        <v>29123</v>
      </c>
      <c r="G18" s="10" t="s">
        <v>4630</v>
      </c>
      <c r="H18" s="12">
        <v>0.04</v>
      </c>
      <c r="I18" s="10" t="s">
        <v>1155</v>
      </c>
      <c r="J18" s="11">
        <v>490401</v>
      </c>
      <c r="K18" s="10" t="s">
        <v>4631</v>
      </c>
      <c r="L18" s="12">
        <v>6.6000000000000003E-2</v>
      </c>
      <c r="M18" s="10" t="s">
        <v>1140</v>
      </c>
      <c r="N18" s="11">
        <v>174793</v>
      </c>
      <c r="O18" s="10" t="s">
        <v>3433</v>
      </c>
      <c r="P18" s="12">
        <v>5.7000000000000002E-2</v>
      </c>
      <c r="Q18" s="10" t="s">
        <v>1140</v>
      </c>
      <c r="R18" s="11">
        <v>1935061</v>
      </c>
      <c r="S18" s="10" t="s">
        <v>4632</v>
      </c>
      <c r="T18" s="12">
        <v>0.05</v>
      </c>
      <c r="U18" s="10" t="s">
        <v>1140</v>
      </c>
      <c r="V18" s="11">
        <v>279605</v>
      </c>
      <c r="W18" s="10" t="s">
        <v>4633</v>
      </c>
      <c r="X18" s="12">
        <v>4.8000000000000001E-2</v>
      </c>
      <c r="Y18" s="10" t="s">
        <v>1140</v>
      </c>
      <c r="Z18" s="11">
        <v>214253</v>
      </c>
      <c r="AA18" s="10" t="s">
        <v>4503</v>
      </c>
      <c r="AB18" s="12">
        <v>5.8999999999999997E-2</v>
      </c>
      <c r="AC18" s="10" t="s">
        <v>1140</v>
      </c>
      <c r="AD18" s="11">
        <v>65556</v>
      </c>
      <c r="AE18" s="10" t="s">
        <v>4634</v>
      </c>
      <c r="AF18" s="12">
        <v>6.4000000000000001E-2</v>
      </c>
      <c r="AG18" s="10" t="s">
        <v>1131</v>
      </c>
      <c r="AH18" s="11">
        <v>28985</v>
      </c>
      <c r="AI18" s="10" t="s">
        <v>4635</v>
      </c>
      <c r="AJ18" s="12">
        <v>4.2999999999999997E-2</v>
      </c>
      <c r="AK18" s="10" t="s">
        <v>1131</v>
      </c>
      <c r="AL18" s="11">
        <v>1689430</v>
      </c>
      <c r="AM18" s="10" t="s">
        <v>4636</v>
      </c>
      <c r="AN18" s="12">
        <v>7.4999999999999997E-2</v>
      </c>
      <c r="AO18" s="10" t="s">
        <v>1140</v>
      </c>
      <c r="AP18" s="11">
        <v>521864</v>
      </c>
      <c r="AQ18" s="10" t="s">
        <v>4637</v>
      </c>
      <c r="AR18" s="12">
        <v>4.7E-2</v>
      </c>
      <c r="AS18" s="10" t="s">
        <v>1140</v>
      </c>
      <c r="AT18" s="11">
        <v>101195</v>
      </c>
      <c r="AU18" s="10" t="s">
        <v>4638</v>
      </c>
      <c r="AV18" s="12">
        <v>7.0999999999999994E-2</v>
      </c>
      <c r="AW18" s="10" t="s">
        <v>1131</v>
      </c>
      <c r="AX18" s="11">
        <v>104450</v>
      </c>
      <c r="AY18" s="10" t="s">
        <v>1642</v>
      </c>
      <c r="AZ18" s="12">
        <v>5.2999999999999999E-2</v>
      </c>
      <c r="BA18" s="10" t="s">
        <v>1140</v>
      </c>
      <c r="BB18" s="11">
        <v>663658</v>
      </c>
      <c r="BC18" s="10" t="s">
        <v>3119</v>
      </c>
      <c r="BD18" s="12">
        <v>5.2999999999999999E-2</v>
      </c>
      <c r="BE18" s="10" t="s">
        <v>1140</v>
      </c>
      <c r="BF18" s="11">
        <v>357960</v>
      </c>
      <c r="BG18" s="10" t="s">
        <v>4461</v>
      </c>
      <c r="BH18" s="12">
        <v>5.1999999999999998E-2</v>
      </c>
      <c r="BI18" s="10" t="s">
        <v>1140</v>
      </c>
      <c r="BJ18" s="11">
        <v>178640</v>
      </c>
      <c r="BK18" s="10" t="s">
        <v>4639</v>
      </c>
      <c r="BL18" s="12">
        <v>5.6000000000000001E-2</v>
      </c>
      <c r="BM18" s="10" t="s">
        <v>1140</v>
      </c>
      <c r="BN18" s="11">
        <v>155046</v>
      </c>
      <c r="BO18" s="10" t="s">
        <v>3140</v>
      </c>
      <c r="BP18" s="12">
        <v>5.2999999999999999E-2</v>
      </c>
      <c r="BQ18" s="10" t="s">
        <v>1140</v>
      </c>
      <c r="BR18" s="11">
        <v>249142</v>
      </c>
      <c r="BS18" s="10" t="s">
        <v>1658</v>
      </c>
      <c r="BT18" s="12">
        <v>5.5E-2</v>
      </c>
      <c r="BU18" s="10" t="s">
        <v>1140</v>
      </c>
      <c r="BV18" s="11">
        <v>238016</v>
      </c>
      <c r="BW18" s="10" t="s">
        <v>1137</v>
      </c>
      <c r="BX18" s="12">
        <v>5.1999999999999998E-2</v>
      </c>
      <c r="BY18" s="10" t="s">
        <v>1140</v>
      </c>
      <c r="BZ18" s="11">
        <v>99817</v>
      </c>
      <c r="CA18" s="10" t="s">
        <v>2681</v>
      </c>
      <c r="CB18" s="12">
        <v>7.1999999999999995E-2</v>
      </c>
      <c r="CC18" s="10" t="s">
        <v>1131</v>
      </c>
      <c r="CD18" s="11">
        <v>331257</v>
      </c>
      <c r="CE18" s="10" t="s">
        <v>4640</v>
      </c>
      <c r="CF18" s="12">
        <v>5.3999999999999999E-2</v>
      </c>
      <c r="CG18" s="10" t="s">
        <v>1140</v>
      </c>
      <c r="CH18" s="11">
        <v>399222</v>
      </c>
      <c r="CI18" s="10" t="s">
        <v>4641</v>
      </c>
      <c r="CJ18" s="12">
        <v>5.7000000000000002E-2</v>
      </c>
      <c r="CK18" s="10" t="s">
        <v>1140</v>
      </c>
      <c r="CL18" s="11">
        <v>576975</v>
      </c>
      <c r="CM18" s="10" t="s">
        <v>4642</v>
      </c>
      <c r="CN18" s="12">
        <v>5.7000000000000002E-2</v>
      </c>
      <c r="CO18" s="10" t="s">
        <v>1140</v>
      </c>
      <c r="CP18" s="11">
        <v>305637</v>
      </c>
      <c r="CQ18" s="10" t="s">
        <v>4643</v>
      </c>
      <c r="CR18" s="12">
        <v>5.2999999999999999E-2</v>
      </c>
      <c r="CS18" s="10" t="s">
        <v>1140</v>
      </c>
      <c r="CT18" s="11">
        <v>157255</v>
      </c>
      <c r="CU18" s="10" t="s">
        <v>4644</v>
      </c>
      <c r="CV18" s="12">
        <v>5.2999999999999999E-2</v>
      </c>
      <c r="CW18" s="10" t="s">
        <v>1140</v>
      </c>
      <c r="CX18" s="11">
        <v>348571</v>
      </c>
      <c r="CY18" s="10" t="s">
        <v>4645</v>
      </c>
      <c r="CZ18" s="12">
        <v>5.6000000000000001E-2</v>
      </c>
      <c r="DA18" s="10" t="s">
        <v>1140</v>
      </c>
      <c r="DB18" s="11">
        <v>69608</v>
      </c>
      <c r="DC18" s="10" t="s">
        <v>2698</v>
      </c>
      <c r="DD18" s="12">
        <v>6.0999999999999999E-2</v>
      </c>
      <c r="DE18" s="10" t="s">
        <v>1131</v>
      </c>
      <c r="DF18" s="11">
        <v>103097</v>
      </c>
      <c r="DG18" s="10" t="s">
        <v>3300</v>
      </c>
      <c r="DH18" s="12">
        <v>5.1999999999999998E-2</v>
      </c>
      <c r="DI18" s="10" t="s">
        <v>1140</v>
      </c>
      <c r="DJ18" s="11">
        <v>178911</v>
      </c>
      <c r="DK18" s="10" t="s">
        <v>1693</v>
      </c>
      <c r="DL18" s="12">
        <v>5.6000000000000001E-2</v>
      </c>
      <c r="DM18" s="10" t="s">
        <v>1140</v>
      </c>
      <c r="DN18" s="11">
        <v>89356</v>
      </c>
      <c r="DO18" s="10" t="s">
        <v>3317</v>
      </c>
      <c r="DP18" s="12">
        <v>6.4000000000000001E-2</v>
      </c>
      <c r="DQ18" s="10" t="s">
        <v>1140</v>
      </c>
      <c r="DR18" s="11">
        <v>514301</v>
      </c>
      <c r="DS18" s="10" t="s">
        <v>4646</v>
      </c>
      <c r="DT18" s="12">
        <v>5.5E-2</v>
      </c>
      <c r="DU18" s="10" t="s">
        <v>1140</v>
      </c>
      <c r="DV18" s="11">
        <v>130891</v>
      </c>
      <c r="DW18" s="10" t="s">
        <v>2622</v>
      </c>
      <c r="DX18" s="12">
        <v>6.2E-2</v>
      </c>
      <c r="DY18" s="10" t="s">
        <v>1131</v>
      </c>
      <c r="DZ18" s="11">
        <v>1134122</v>
      </c>
      <c r="EA18" s="10" t="s">
        <v>4647</v>
      </c>
      <c r="EB18" s="12">
        <v>5.8000000000000003E-2</v>
      </c>
      <c r="EC18" s="10" t="s">
        <v>1140</v>
      </c>
      <c r="ED18" s="11">
        <v>595660</v>
      </c>
      <c r="EE18" s="10" t="s">
        <v>4648</v>
      </c>
      <c r="EF18" s="12">
        <v>5.5E-2</v>
      </c>
      <c r="EG18" s="10" t="s">
        <v>1140</v>
      </c>
      <c r="EH18" s="11">
        <v>39372</v>
      </c>
      <c r="EI18" s="10" t="s">
        <v>1466</v>
      </c>
      <c r="EJ18" s="12">
        <v>0.05</v>
      </c>
      <c r="EK18" s="10" t="s">
        <v>1131</v>
      </c>
      <c r="EL18" s="11">
        <v>657025</v>
      </c>
      <c r="EM18" s="10" t="s">
        <v>4649</v>
      </c>
      <c r="EN18" s="12">
        <v>5.6000000000000001E-2</v>
      </c>
      <c r="EO18" s="10" t="s">
        <v>1140</v>
      </c>
      <c r="EP18" s="11">
        <v>210983</v>
      </c>
      <c r="EQ18" s="10" t="s">
        <v>4650</v>
      </c>
      <c r="ER18" s="12">
        <v>5.1999999999999998E-2</v>
      </c>
      <c r="ES18" s="10" t="s">
        <v>1140</v>
      </c>
      <c r="ET18" s="11">
        <v>254325</v>
      </c>
      <c r="EU18" s="10" t="s">
        <v>3375</v>
      </c>
      <c r="EV18" s="12">
        <v>0.06</v>
      </c>
      <c r="EW18" s="10" t="s">
        <v>1140</v>
      </c>
      <c r="EX18" s="11">
        <v>789048</v>
      </c>
      <c r="EY18" s="10" t="s">
        <v>4651</v>
      </c>
      <c r="EZ18" s="12">
        <v>6.0999999999999999E-2</v>
      </c>
      <c r="FA18" s="10" t="s">
        <v>1140</v>
      </c>
      <c r="FB18" s="11">
        <v>65227</v>
      </c>
      <c r="FC18" s="10" t="s">
        <v>4652</v>
      </c>
      <c r="FD18" s="12">
        <v>0.06</v>
      </c>
      <c r="FE18" s="10" t="s">
        <v>1131</v>
      </c>
      <c r="FF18" s="11">
        <v>330663</v>
      </c>
      <c r="FG18" s="10" t="s">
        <v>2418</v>
      </c>
      <c r="FH18" s="12">
        <v>6.2E-2</v>
      </c>
      <c r="FI18" s="10" t="s">
        <v>1140</v>
      </c>
      <c r="FJ18" s="11">
        <v>46809</v>
      </c>
      <c r="FK18" s="10" t="s">
        <v>4653</v>
      </c>
      <c r="FL18" s="12">
        <v>5.0999999999999997E-2</v>
      </c>
      <c r="FM18" s="10" t="s">
        <v>1131</v>
      </c>
      <c r="FN18" s="11">
        <v>384222</v>
      </c>
      <c r="FO18" s="10" t="s">
        <v>3856</v>
      </c>
      <c r="FP18" s="12">
        <v>5.3999999999999999E-2</v>
      </c>
      <c r="FQ18" s="10" t="s">
        <v>1140</v>
      </c>
      <c r="FR18" s="11">
        <v>1259303</v>
      </c>
      <c r="FS18" s="10" t="s">
        <v>4338</v>
      </c>
      <c r="FT18" s="12">
        <v>4.1000000000000002E-2</v>
      </c>
      <c r="FU18" s="10" t="s">
        <v>1140</v>
      </c>
      <c r="FV18" s="11">
        <v>119533</v>
      </c>
      <c r="FW18" s="10" t="s">
        <v>4654</v>
      </c>
      <c r="FX18" s="12">
        <v>3.5000000000000003E-2</v>
      </c>
      <c r="FY18" s="10" t="s">
        <v>1140</v>
      </c>
      <c r="FZ18" s="11">
        <v>44819</v>
      </c>
      <c r="GA18" s="10" t="s">
        <v>4655</v>
      </c>
      <c r="GB18" s="12">
        <v>6.9000000000000006E-2</v>
      </c>
      <c r="GC18" s="10" t="s">
        <v>1131</v>
      </c>
      <c r="GD18" s="11">
        <v>471406</v>
      </c>
      <c r="GE18" s="10" t="s">
        <v>4656</v>
      </c>
      <c r="GF18" s="12">
        <v>5.3999999999999999E-2</v>
      </c>
      <c r="GG18" s="10" t="s">
        <v>1140</v>
      </c>
      <c r="GH18" s="11">
        <v>405092</v>
      </c>
      <c r="GI18" s="10" t="s">
        <v>4657</v>
      </c>
      <c r="GJ18" s="12">
        <v>5.1999999999999998E-2</v>
      </c>
      <c r="GK18" s="10" t="s">
        <v>1140</v>
      </c>
      <c r="GL18" s="11">
        <v>119715</v>
      </c>
      <c r="GM18" s="10" t="s">
        <v>4658</v>
      </c>
      <c r="GN18" s="12">
        <v>6.8000000000000005E-2</v>
      </c>
      <c r="GO18" s="10" t="s">
        <v>1131</v>
      </c>
      <c r="GP18" s="11">
        <v>331373</v>
      </c>
      <c r="GQ18" s="10" t="s">
        <v>4659</v>
      </c>
      <c r="GR18" s="12">
        <v>5.6000000000000001E-2</v>
      </c>
      <c r="GS18" s="10" t="s">
        <v>1140</v>
      </c>
      <c r="GT18" s="11">
        <v>30198</v>
      </c>
      <c r="GU18" s="10" t="s">
        <v>2808</v>
      </c>
      <c r="GV18" s="12">
        <v>5.1999999999999998E-2</v>
      </c>
      <c r="GW18" s="10" t="s">
        <v>1155</v>
      </c>
      <c r="GX18" s="11">
        <v>283967</v>
      </c>
      <c r="GY18" s="10" t="s">
        <v>3690</v>
      </c>
      <c r="GZ18" s="12">
        <v>8.8999999999999996E-2</v>
      </c>
      <c r="HA18" s="10" t="s">
        <v>1131</v>
      </c>
    </row>
    <row r="19" spans="1:209" ht="15.75" customHeight="1" x14ac:dyDescent="0.25">
      <c r="A19" s="10" t="s">
        <v>4660</v>
      </c>
      <c r="B19" s="11">
        <v>88912</v>
      </c>
      <c r="C19" s="10" t="s">
        <v>1180</v>
      </c>
      <c r="D19" s="12">
        <v>1.7000000000000001E-2</v>
      </c>
      <c r="E19" s="10" t="s">
        <v>1140</v>
      </c>
      <c r="F19" s="11">
        <v>7237</v>
      </c>
      <c r="G19" s="10" t="s">
        <v>2179</v>
      </c>
      <c r="H19" s="12">
        <v>0.01</v>
      </c>
      <c r="I19" s="10" t="s">
        <v>1131</v>
      </c>
      <c r="J19" s="11">
        <v>139098</v>
      </c>
      <c r="K19" s="10" t="s">
        <v>4661</v>
      </c>
      <c r="L19" s="12">
        <v>1.9E-2</v>
      </c>
      <c r="M19" s="10" t="s">
        <v>1140</v>
      </c>
      <c r="N19" s="11">
        <v>54883</v>
      </c>
      <c r="O19" s="10" t="s">
        <v>2031</v>
      </c>
      <c r="P19" s="12">
        <v>1.7999999999999999E-2</v>
      </c>
      <c r="Q19" s="10" t="s">
        <v>1140</v>
      </c>
      <c r="R19" s="11">
        <v>714505</v>
      </c>
      <c r="S19" s="10" t="s">
        <v>4662</v>
      </c>
      <c r="T19" s="12">
        <v>1.7999999999999999E-2</v>
      </c>
      <c r="U19" s="10" t="s">
        <v>1140</v>
      </c>
      <c r="V19" s="11">
        <v>85791</v>
      </c>
      <c r="W19" s="10" t="s">
        <v>4663</v>
      </c>
      <c r="X19" s="12">
        <v>1.4999999999999999E-2</v>
      </c>
      <c r="Y19" s="10" t="s">
        <v>1140</v>
      </c>
      <c r="Z19" s="11">
        <v>80855</v>
      </c>
      <c r="AA19" s="10" t="s">
        <v>4664</v>
      </c>
      <c r="AB19" s="12">
        <v>2.1999999999999999E-2</v>
      </c>
      <c r="AC19" s="10" t="s">
        <v>1140</v>
      </c>
      <c r="AD19" s="11">
        <v>21531</v>
      </c>
      <c r="AE19" s="10" t="s">
        <v>4665</v>
      </c>
      <c r="AF19" s="12">
        <v>2.1000000000000001E-2</v>
      </c>
      <c r="AG19" s="10" t="s">
        <v>1131</v>
      </c>
      <c r="AH19" s="11">
        <v>8940</v>
      </c>
      <c r="AI19" s="10" t="s">
        <v>3282</v>
      </c>
      <c r="AJ19" s="12">
        <v>1.2999999999999999E-2</v>
      </c>
      <c r="AK19" s="10" t="s">
        <v>1131</v>
      </c>
      <c r="AL19" s="11">
        <v>546830</v>
      </c>
      <c r="AM19" s="10" t="s">
        <v>4666</v>
      </c>
      <c r="AN19" s="12">
        <v>2.4E-2</v>
      </c>
      <c r="AO19" s="10" t="s">
        <v>1140</v>
      </c>
      <c r="AP19" s="11">
        <v>146322</v>
      </c>
      <c r="AQ19" s="10" t="s">
        <v>4667</v>
      </c>
      <c r="AR19" s="12">
        <v>1.2999999999999999E-2</v>
      </c>
      <c r="AS19" s="10" t="s">
        <v>1140</v>
      </c>
      <c r="AT19" s="11">
        <v>35951</v>
      </c>
      <c r="AU19" s="10" t="s">
        <v>3502</v>
      </c>
      <c r="AV19" s="12">
        <v>2.5000000000000001E-2</v>
      </c>
      <c r="AW19" s="10" t="s">
        <v>1131</v>
      </c>
      <c r="AX19" s="11">
        <v>30114</v>
      </c>
      <c r="AY19" s="10" t="s">
        <v>4668</v>
      </c>
      <c r="AZ19" s="12">
        <v>1.4999999999999999E-2</v>
      </c>
      <c r="BA19" s="10" t="s">
        <v>1140</v>
      </c>
      <c r="BB19" s="11">
        <v>246568</v>
      </c>
      <c r="BC19" s="10" t="s">
        <v>4669</v>
      </c>
      <c r="BD19" s="12">
        <v>0.02</v>
      </c>
      <c r="BE19" s="10" t="s">
        <v>1140</v>
      </c>
      <c r="BF19" s="11">
        <v>119287</v>
      </c>
      <c r="BG19" s="10" t="s">
        <v>4670</v>
      </c>
      <c r="BH19" s="12">
        <v>1.7000000000000001E-2</v>
      </c>
      <c r="BI19" s="10" t="s">
        <v>1140</v>
      </c>
      <c r="BJ19" s="11">
        <v>71025</v>
      </c>
      <c r="BK19" s="10" t="s">
        <v>1223</v>
      </c>
      <c r="BL19" s="12">
        <v>2.1999999999999999E-2</v>
      </c>
      <c r="BM19" s="10" t="s">
        <v>1140</v>
      </c>
      <c r="BN19" s="11">
        <v>56329</v>
      </c>
      <c r="BO19" s="10" t="s">
        <v>4671</v>
      </c>
      <c r="BP19" s="12">
        <v>1.9E-2</v>
      </c>
      <c r="BQ19" s="10" t="s">
        <v>1140</v>
      </c>
      <c r="BR19" s="11">
        <v>71048</v>
      </c>
      <c r="BS19" s="10" t="s">
        <v>4672</v>
      </c>
      <c r="BT19" s="12">
        <v>1.6E-2</v>
      </c>
      <c r="BU19" s="10" t="s">
        <v>1140</v>
      </c>
      <c r="BV19" s="11">
        <v>72712</v>
      </c>
      <c r="BW19" s="10" t="s">
        <v>1342</v>
      </c>
      <c r="BX19" s="12">
        <v>1.6E-2</v>
      </c>
      <c r="BY19" s="10" t="s">
        <v>1140</v>
      </c>
      <c r="BZ19" s="11">
        <v>30496</v>
      </c>
      <c r="CA19" s="10" t="s">
        <v>4673</v>
      </c>
      <c r="CB19" s="12">
        <v>2.1999999999999999E-2</v>
      </c>
      <c r="CC19" s="10" t="s">
        <v>1131</v>
      </c>
      <c r="CD19" s="11">
        <v>109305</v>
      </c>
      <c r="CE19" s="10" t="s">
        <v>4674</v>
      </c>
      <c r="CF19" s="12">
        <v>1.7999999999999999E-2</v>
      </c>
      <c r="CG19" s="10" t="s">
        <v>1140</v>
      </c>
      <c r="CH19" s="11">
        <v>140583</v>
      </c>
      <c r="CI19" s="10" t="s">
        <v>3923</v>
      </c>
      <c r="CJ19" s="12">
        <v>0.02</v>
      </c>
      <c r="CK19" s="10" t="s">
        <v>1140</v>
      </c>
      <c r="CL19" s="11">
        <v>195250</v>
      </c>
      <c r="CM19" s="10" t="s">
        <v>4675</v>
      </c>
      <c r="CN19" s="12">
        <v>1.9E-2</v>
      </c>
      <c r="CO19" s="10" t="s">
        <v>1140</v>
      </c>
      <c r="CP19" s="11">
        <v>113830</v>
      </c>
      <c r="CQ19" s="10" t="s">
        <v>4676</v>
      </c>
      <c r="CR19" s="12">
        <v>0.02</v>
      </c>
      <c r="CS19" s="10" t="s">
        <v>1140</v>
      </c>
      <c r="CT19" s="11">
        <v>47584</v>
      </c>
      <c r="CU19" s="10" t="s">
        <v>4677</v>
      </c>
      <c r="CV19" s="12">
        <v>1.6E-2</v>
      </c>
      <c r="CW19" s="10" t="s">
        <v>1140</v>
      </c>
      <c r="CX19" s="11">
        <v>118239</v>
      </c>
      <c r="CY19" s="10" t="s">
        <v>4678</v>
      </c>
      <c r="CZ19" s="12">
        <v>1.9E-2</v>
      </c>
      <c r="DA19" s="10" t="s">
        <v>1140</v>
      </c>
      <c r="DB19" s="11">
        <v>21211</v>
      </c>
      <c r="DC19" s="10" t="s">
        <v>3013</v>
      </c>
      <c r="DD19" s="12">
        <v>1.9E-2</v>
      </c>
      <c r="DE19" s="10" t="s">
        <v>1131</v>
      </c>
      <c r="DF19" s="11">
        <v>36182</v>
      </c>
      <c r="DG19" s="10" t="s">
        <v>4679</v>
      </c>
      <c r="DH19" s="12">
        <v>1.7999999999999999E-2</v>
      </c>
      <c r="DI19" s="10" t="s">
        <v>1140</v>
      </c>
      <c r="DJ19" s="11">
        <v>43530</v>
      </c>
      <c r="DK19" s="10" t="s">
        <v>4680</v>
      </c>
      <c r="DL19" s="12">
        <v>1.4E-2</v>
      </c>
      <c r="DM19" s="10" t="s">
        <v>1140</v>
      </c>
      <c r="DN19" s="11">
        <v>25454</v>
      </c>
      <c r="DO19" s="10" t="s">
        <v>2475</v>
      </c>
      <c r="DP19" s="12">
        <v>1.7999999999999999E-2</v>
      </c>
      <c r="DQ19" s="10" t="s">
        <v>1140</v>
      </c>
      <c r="DR19" s="11">
        <v>178217</v>
      </c>
      <c r="DS19" s="10" t="s">
        <v>4681</v>
      </c>
      <c r="DT19" s="12">
        <v>1.9E-2</v>
      </c>
      <c r="DU19" s="10" t="s">
        <v>1140</v>
      </c>
      <c r="DV19" s="11">
        <v>41848</v>
      </c>
      <c r="DW19" s="10" t="s">
        <v>2000</v>
      </c>
      <c r="DX19" s="12">
        <v>0.02</v>
      </c>
      <c r="DY19" s="10" t="s">
        <v>1131</v>
      </c>
      <c r="DZ19" s="11">
        <v>418303</v>
      </c>
      <c r="EA19" s="10" t="s">
        <v>4682</v>
      </c>
      <c r="EB19" s="12">
        <v>2.1000000000000001E-2</v>
      </c>
      <c r="EC19" s="10" t="s">
        <v>1140</v>
      </c>
      <c r="ED19" s="11">
        <v>177976</v>
      </c>
      <c r="EE19" s="10" t="s">
        <v>4683</v>
      </c>
      <c r="EF19" s="12">
        <v>1.6E-2</v>
      </c>
      <c r="EG19" s="10" t="s">
        <v>1140</v>
      </c>
      <c r="EH19" s="11">
        <v>16944</v>
      </c>
      <c r="EI19" s="10" t="s">
        <v>4684</v>
      </c>
      <c r="EJ19" s="12">
        <v>2.1999999999999999E-2</v>
      </c>
      <c r="EK19" s="10" t="s">
        <v>1131</v>
      </c>
      <c r="EL19" s="11">
        <v>238649</v>
      </c>
      <c r="EM19" s="10" t="s">
        <v>4685</v>
      </c>
      <c r="EN19" s="12">
        <v>0.02</v>
      </c>
      <c r="EO19" s="10" t="s">
        <v>1140</v>
      </c>
      <c r="EP19" s="11">
        <v>64989</v>
      </c>
      <c r="EQ19" s="10" t="s">
        <v>4686</v>
      </c>
      <c r="ER19" s="12">
        <v>1.6E-2</v>
      </c>
      <c r="ES19" s="10" t="s">
        <v>1140</v>
      </c>
      <c r="ET19" s="11">
        <v>81050</v>
      </c>
      <c r="EU19" s="10" t="s">
        <v>1982</v>
      </c>
      <c r="EV19" s="12">
        <v>1.9E-2</v>
      </c>
      <c r="EW19" s="10" t="s">
        <v>1140</v>
      </c>
      <c r="EX19" s="11">
        <v>298322</v>
      </c>
      <c r="EY19" s="10" t="s">
        <v>4687</v>
      </c>
      <c r="EZ19" s="12">
        <v>2.3E-2</v>
      </c>
      <c r="FA19" s="10" t="s">
        <v>1140</v>
      </c>
      <c r="FB19" s="11">
        <v>23388</v>
      </c>
      <c r="FC19" s="10" t="s">
        <v>4688</v>
      </c>
      <c r="FD19" s="12">
        <v>2.1000000000000001E-2</v>
      </c>
      <c r="FE19" s="10" t="s">
        <v>1131</v>
      </c>
      <c r="FF19" s="11">
        <v>85935</v>
      </c>
      <c r="FG19" s="10" t="s">
        <v>4689</v>
      </c>
      <c r="FH19" s="12">
        <v>1.6E-2</v>
      </c>
      <c r="FI19" s="10" t="s">
        <v>1140</v>
      </c>
      <c r="FJ19" s="11">
        <v>19219</v>
      </c>
      <c r="FK19" s="10" t="s">
        <v>4690</v>
      </c>
      <c r="FL19" s="12">
        <v>2.1000000000000001E-2</v>
      </c>
      <c r="FM19" s="10" t="s">
        <v>1131</v>
      </c>
      <c r="FN19" s="11">
        <v>113029</v>
      </c>
      <c r="FO19" s="10" t="s">
        <v>2492</v>
      </c>
      <c r="FP19" s="12">
        <v>1.6E-2</v>
      </c>
      <c r="FQ19" s="10" t="s">
        <v>1140</v>
      </c>
      <c r="FR19" s="11">
        <v>387641</v>
      </c>
      <c r="FS19" s="10" t="s">
        <v>4691</v>
      </c>
      <c r="FT19" s="12">
        <v>1.2999999999999999E-2</v>
      </c>
      <c r="FU19" s="10" t="s">
        <v>1140</v>
      </c>
      <c r="FV19" s="11">
        <v>41604</v>
      </c>
      <c r="FW19" s="10" t="s">
        <v>2589</v>
      </c>
      <c r="FX19" s="12">
        <v>1.2E-2</v>
      </c>
      <c r="FY19" s="10" t="s">
        <v>1140</v>
      </c>
      <c r="FZ19" s="11">
        <v>12792</v>
      </c>
      <c r="GA19" s="10" t="s">
        <v>3576</v>
      </c>
      <c r="GB19" s="12">
        <v>0.02</v>
      </c>
      <c r="GC19" s="10" t="s">
        <v>1131</v>
      </c>
      <c r="GD19" s="11">
        <v>146557</v>
      </c>
      <c r="GE19" s="10" t="s">
        <v>4692</v>
      </c>
      <c r="GF19" s="12">
        <v>1.7000000000000001E-2</v>
      </c>
      <c r="GG19" s="10" t="s">
        <v>1140</v>
      </c>
      <c r="GH19" s="11">
        <v>131969</v>
      </c>
      <c r="GI19" s="10" t="s">
        <v>4693</v>
      </c>
      <c r="GJ19" s="12">
        <v>1.7000000000000001E-2</v>
      </c>
      <c r="GK19" s="10" t="s">
        <v>1140</v>
      </c>
      <c r="GL19" s="11">
        <v>35060</v>
      </c>
      <c r="GM19" s="10" t="s">
        <v>4694</v>
      </c>
      <c r="GN19" s="12">
        <v>0.02</v>
      </c>
      <c r="GO19" s="10" t="s">
        <v>1131</v>
      </c>
      <c r="GP19" s="11">
        <v>117337</v>
      </c>
      <c r="GQ19" s="10" t="s">
        <v>4695</v>
      </c>
      <c r="GR19" s="12">
        <v>0.02</v>
      </c>
      <c r="GS19" s="10" t="s">
        <v>1140</v>
      </c>
      <c r="GT19" s="11">
        <v>11637</v>
      </c>
      <c r="GU19" s="10" t="s">
        <v>3800</v>
      </c>
      <c r="GV19" s="12">
        <v>0.02</v>
      </c>
      <c r="GW19" s="10" t="s">
        <v>1155</v>
      </c>
      <c r="GX19" s="11">
        <v>102519</v>
      </c>
      <c r="GY19" s="10" t="s">
        <v>3690</v>
      </c>
      <c r="GZ19" s="12">
        <v>3.2000000000000001E-2</v>
      </c>
      <c r="HA19" s="10" t="s">
        <v>1131</v>
      </c>
    </row>
    <row r="20" spans="1:209" ht="15.75" customHeight="1" x14ac:dyDescent="0.25">
      <c r="A20" s="10" t="s">
        <v>4696</v>
      </c>
      <c r="B20" s="13">
        <v>39.6</v>
      </c>
      <c r="C20" s="10" t="s">
        <v>1131</v>
      </c>
      <c r="D20" s="10" t="s">
        <v>4183</v>
      </c>
      <c r="E20" s="10" t="s">
        <v>4183</v>
      </c>
      <c r="F20" s="13">
        <v>36.5</v>
      </c>
      <c r="G20" s="10" t="s">
        <v>1155</v>
      </c>
      <c r="H20" s="10" t="s">
        <v>4183</v>
      </c>
      <c r="I20" s="10" t="s">
        <v>4183</v>
      </c>
      <c r="J20" s="13">
        <v>39.299999999999997</v>
      </c>
      <c r="K20" s="10" t="s">
        <v>1131</v>
      </c>
      <c r="L20" s="10" t="s">
        <v>4183</v>
      </c>
      <c r="M20" s="10" t="s">
        <v>4183</v>
      </c>
      <c r="N20" s="13">
        <v>38.9</v>
      </c>
      <c r="O20" s="10" t="s">
        <v>1131</v>
      </c>
      <c r="P20" s="10" t="s">
        <v>4183</v>
      </c>
      <c r="Q20" s="10" t="s">
        <v>4183</v>
      </c>
      <c r="R20" s="13">
        <v>38.200000000000003</v>
      </c>
      <c r="S20" s="10" t="s">
        <v>1140</v>
      </c>
      <c r="T20" s="10" t="s">
        <v>4183</v>
      </c>
      <c r="U20" s="10" t="s">
        <v>4183</v>
      </c>
      <c r="V20" s="13">
        <v>37.9</v>
      </c>
      <c r="W20" s="10" t="s">
        <v>1131</v>
      </c>
      <c r="X20" s="10" t="s">
        <v>4183</v>
      </c>
      <c r="Y20" s="10" t="s">
        <v>4183</v>
      </c>
      <c r="Z20" s="13">
        <v>41.5</v>
      </c>
      <c r="AA20" s="10" t="s">
        <v>1155</v>
      </c>
      <c r="AB20" s="10" t="s">
        <v>4183</v>
      </c>
      <c r="AC20" s="10" t="s">
        <v>4183</v>
      </c>
      <c r="AD20" s="13">
        <v>42</v>
      </c>
      <c r="AE20" s="10" t="s">
        <v>1155</v>
      </c>
      <c r="AF20" s="10" t="s">
        <v>4183</v>
      </c>
      <c r="AG20" s="10" t="s">
        <v>4183</v>
      </c>
      <c r="AH20" s="13">
        <v>34.9</v>
      </c>
      <c r="AI20" s="10" t="s">
        <v>1140</v>
      </c>
      <c r="AJ20" s="10" t="s">
        <v>4183</v>
      </c>
      <c r="AK20" s="10" t="s">
        <v>4183</v>
      </c>
      <c r="AL20" s="13">
        <v>42.8</v>
      </c>
      <c r="AM20" s="10" t="s">
        <v>1131</v>
      </c>
      <c r="AN20" s="10" t="s">
        <v>4183</v>
      </c>
      <c r="AO20" s="10" t="s">
        <v>4183</v>
      </c>
      <c r="AP20" s="13">
        <v>37.9</v>
      </c>
      <c r="AQ20" s="10" t="s">
        <v>1131</v>
      </c>
      <c r="AR20" s="10" t="s">
        <v>4183</v>
      </c>
      <c r="AS20" s="10" t="s">
        <v>4183</v>
      </c>
      <c r="AT20" s="13">
        <v>41.4</v>
      </c>
      <c r="AU20" s="10" t="s">
        <v>1131</v>
      </c>
      <c r="AV20" s="10" t="s">
        <v>4183</v>
      </c>
      <c r="AW20" s="10" t="s">
        <v>4183</v>
      </c>
      <c r="AX20" s="13">
        <v>37.799999999999997</v>
      </c>
      <c r="AY20" s="10" t="s">
        <v>1131</v>
      </c>
      <c r="AZ20" s="10" t="s">
        <v>4183</v>
      </c>
      <c r="BA20" s="10" t="s">
        <v>4183</v>
      </c>
      <c r="BB20" s="13">
        <v>39.5</v>
      </c>
      <c r="BC20" s="10" t="s">
        <v>1140</v>
      </c>
      <c r="BD20" s="10" t="s">
        <v>4183</v>
      </c>
      <c r="BE20" s="10" t="s">
        <v>4183</v>
      </c>
      <c r="BF20" s="13">
        <v>38.299999999999997</v>
      </c>
      <c r="BG20" s="10" t="s">
        <v>1131</v>
      </c>
      <c r="BH20" s="10" t="s">
        <v>4183</v>
      </c>
      <c r="BI20" s="10" t="s">
        <v>4183</v>
      </c>
      <c r="BJ20" s="13">
        <v>39.1</v>
      </c>
      <c r="BK20" s="10" t="s">
        <v>1131</v>
      </c>
      <c r="BL20" s="10" t="s">
        <v>4183</v>
      </c>
      <c r="BM20" s="10" t="s">
        <v>4183</v>
      </c>
      <c r="BN20" s="13">
        <v>37.9</v>
      </c>
      <c r="BO20" s="10" t="s">
        <v>1131</v>
      </c>
      <c r="BP20" s="10" t="s">
        <v>4183</v>
      </c>
      <c r="BQ20" s="10" t="s">
        <v>4183</v>
      </c>
      <c r="BR20" s="13">
        <v>39.200000000000003</v>
      </c>
      <c r="BS20" s="10" t="s">
        <v>1131</v>
      </c>
      <c r="BT20" s="10" t="s">
        <v>4183</v>
      </c>
      <c r="BU20" s="10" t="s">
        <v>4183</v>
      </c>
      <c r="BV20" s="13">
        <v>38.700000000000003</v>
      </c>
      <c r="BW20" s="10" t="s">
        <v>1131</v>
      </c>
      <c r="BX20" s="10" t="s">
        <v>4183</v>
      </c>
      <c r="BY20" s="10" t="s">
        <v>4183</v>
      </c>
      <c r="BZ20" s="13">
        <v>44.9</v>
      </c>
      <c r="CA20" s="10" t="s">
        <v>1131</v>
      </c>
      <c r="CB20" s="10" t="s">
        <v>4183</v>
      </c>
      <c r="CC20" s="10" t="s">
        <v>4183</v>
      </c>
      <c r="CD20" s="13">
        <v>39.799999999999997</v>
      </c>
      <c r="CE20" s="10" t="s">
        <v>1131</v>
      </c>
      <c r="CF20" s="10" t="s">
        <v>4183</v>
      </c>
      <c r="CG20" s="10" t="s">
        <v>4183</v>
      </c>
      <c r="CH20" s="13">
        <v>40.299999999999997</v>
      </c>
      <c r="CI20" s="10" t="s">
        <v>1140</v>
      </c>
      <c r="CJ20" s="10" t="s">
        <v>4183</v>
      </c>
      <c r="CK20" s="10" t="s">
        <v>4183</v>
      </c>
      <c r="CL20" s="13">
        <v>40.5</v>
      </c>
      <c r="CM20" s="10" t="s">
        <v>1131</v>
      </c>
      <c r="CN20" s="10" t="s">
        <v>4183</v>
      </c>
      <c r="CO20" s="10" t="s">
        <v>4183</v>
      </c>
      <c r="CP20" s="13">
        <v>39.1</v>
      </c>
      <c r="CQ20" s="10" t="s">
        <v>1140</v>
      </c>
      <c r="CR20" s="10" t="s">
        <v>4183</v>
      </c>
      <c r="CS20" s="10" t="s">
        <v>4183</v>
      </c>
      <c r="CT20" s="13">
        <v>39.299999999999997</v>
      </c>
      <c r="CU20" s="10" t="s">
        <v>1155</v>
      </c>
      <c r="CV20" s="10" t="s">
        <v>4183</v>
      </c>
      <c r="CW20" s="10" t="s">
        <v>4183</v>
      </c>
      <c r="CX20" s="13">
        <v>39.299999999999997</v>
      </c>
      <c r="CY20" s="10" t="s">
        <v>1131</v>
      </c>
      <c r="CZ20" s="10" t="s">
        <v>4183</v>
      </c>
      <c r="DA20" s="10" t="s">
        <v>4183</v>
      </c>
      <c r="DB20" s="13">
        <v>40.6</v>
      </c>
      <c r="DC20" s="10" t="s">
        <v>1147</v>
      </c>
      <c r="DD20" s="10" t="s">
        <v>4183</v>
      </c>
      <c r="DE20" s="10" t="s">
        <v>4183</v>
      </c>
      <c r="DF20" s="13">
        <v>37.4</v>
      </c>
      <c r="DG20" s="10" t="s">
        <v>1155</v>
      </c>
      <c r="DH20" s="10" t="s">
        <v>4183</v>
      </c>
      <c r="DI20" s="10" t="s">
        <v>4183</v>
      </c>
      <c r="DJ20" s="13">
        <v>39.4</v>
      </c>
      <c r="DK20" s="10" t="s">
        <v>1131</v>
      </c>
      <c r="DL20" s="10" t="s">
        <v>4183</v>
      </c>
      <c r="DM20" s="10" t="s">
        <v>4183</v>
      </c>
      <c r="DN20" s="13">
        <v>43.4</v>
      </c>
      <c r="DO20" s="10" t="s">
        <v>1155</v>
      </c>
      <c r="DP20" s="10" t="s">
        <v>4183</v>
      </c>
      <c r="DQ20" s="10" t="s">
        <v>4183</v>
      </c>
      <c r="DR20" s="13">
        <v>40.4</v>
      </c>
      <c r="DS20" s="10" t="s">
        <v>1131</v>
      </c>
      <c r="DT20" s="10" t="s">
        <v>4183</v>
      </c>
      <c r="DU20" s="10" t="s">
        <v>4183</v>
      </c>
      <c r="DV20" s="13">
        <v>39.9</v>
      </c>
      <c r="DW20" s="10" t="s">
        <v>1155</v>
      </c>
      <c r="DX20" s="10" t="s">
        <v>4183</v>
      </c>
      <c r="DY20" s="10" t="s">
        <v>4183</v>
      </c>
      <c r="DZ20" s="13">
        <v>40.200000000000003</v>
      </c>
      <c r="EA20" s="10" t="s">
        <v>1131</v>
      </c>
      <c r="EB20" s="10" t="s">
        <v>4183</v>
      </c>
      <c r="EC20" s="10" t="s">
        <v>4183</v>
      </c>
      <c r="ED20" s="13">
        <v>39.4</v>
      </c>
      <c r="EE20" s="10" t="s">
        <v>1131</v>
      </c>
      <c r="EF20" s="10" t="s">
        <v>4183</v>
      </c>
      <c r="EG20" s="10" t="s">
        <v>4183</v>
      </c>
      <c r="EH20" s="13">
        <v>36.299999999999997</v>
      </c>
      <c r="EI20" s="10" t="s">
        <v>1155</v>
      </c>
      <c r="EJ20" s="10" t="s">
        <v>4183</v>
      </c>
      <c r="EK20" s="10" t="s">
        <v>4183</v>
      </c>
      <c r="EL20" s="13">
        <v>39.9</v>
      </c>
      <c r="EM20" s="10" t="s">
        <v>1131</v>
      </c>
      <c r="EN20" s="10" t="s">
        <v>4183</v>
      </c>
      <c r="EO20" s="10" t="s">
        <v>4183</v>
      </c>
      <c r="EP20" s="13">
        <v>37.1</v>
      </c>
      <c r="EQ20" s="10" t="s">
        <v>1131</v>
      </c>
      <c r="ER20" s="10" t="s">
        <v>4183</v>
      </c>
      <c r="ES20" s="10" t="s">
        <v>4183</v>
      </c>
      <c r="ET20" s="13">
        <v>40.700000000000003</v>
      </c>
      <c r="EU20" s="10" t="s">
        <v>1131</v>
      </c>
      <c r="EV20" s="10" t="s">
        <v>4183</v>
      </c>
      <c r="EW20" s="10" t="s">
        <v>4183</v>
      </c>
      <c r="EX20" s="13">
        <v>41.1</v>
      </c>
      <c r="EY20" s="10" t="s">
        <v>1140</v>
      </c>
      <c r="EZ20" s="10" t="s">
        <v>4183</v>
      </c>
      <c r="FA20" s="10" t="s">
        <v>4183</v>
      </c>
      <c r="FB20" s="13">
        <v>40.799999999999997</v>
      </c>
      <c r="FC20" s="10" t="s">
        <v>1155</v>
      </c>
      <c r="FD20" s="10" t="s">
        <v>4183</v>
      </c>
      <c r="FE20" s="10" t="s">
        <v>4183</v>
      </c>
      <c r="FF20" s="13">
        <v>40.5</v>
      </c>
      <c r="FG20" s="10" t="s">
        <v>1140</v>
      </c>
      <c r="FH20" s="10" t="s">
        <v>4183</v>
      </c>
      <c r="FI20" s="10" t="s">
        <v>4183</v>
      </c>
      <c r="FJ20" s="13">
        <v>38.5</v>
      </c>
      <c r="FK20" s="10" t="s">
        <v>1155</v>
      </c>
      <c r="FL20" s="10" t="s">
        <v>4183</v>
      </c>
      <c r="FM20" s="10" t="s">
        <v>4183</v>
      </c>
      <c r="FN20" s="13">
        <v>39.1</v>
      </c>
      <c r="FO20" s="10" t="s">
        <v>1131</v>
      </c>
      <c r="FP20" s="10" t="s">
        <v>4183</v>
      </c>
      <c r="FQ20" s="10" t="s">
        <v>4183</v>
      </c>
      <c r="FR20" s="13">
        <v>35.9</v>
      </c>
      <c r="FS20" s="10" t="s">
        <v>1140</v>
      </c>
      <c r="FT20" s="10" t="s">
        <v>4183</v>
      </c>
      <c r="FU20" s="10" t="s">
        <v>4183</v>
      </c>
      <c r="FV20" s="13">
        <v>32.299999999999997</v>
      </c>
      <c r="FW20" s="10" t="s">
        <v>1131</v>
      </c>
      <c r="FX20" s="10" t="s">
        <v>4183</v>
      </c>
      <c r="FY20" s="10" t="s">
        <v>4183</v>
      </c>
      <c r="FZ20" s="13">
        <v>43.7</v>
      </c>
      <c r="GA20" s="10" t="s">
        <v>1155</v>
      </c>
      <c r="GB20" s="10" t="s">
        <v>4183</v>
      </c>
      <c r="GC20" s="10" t="s">
        <v>4183</v>
      </c>
      <c r="GD20" s="13">
        <v>39.299999999999997</v>
      </c>
      <c r="GE20" s="10" t="s">
        <v>1140</v>
      </c>
      <c r="GF20" s="10" t="s">
        <v>4183</v>
      </c>
      <c r="GG20" s="10" t="s">
        <v>4183</v>
      </c>
      <c r="GH20" s="13">
        <v>38.6</v>
      </c>
      <c r="GI20" s="10" t="s">
        <v>1140</v>
      </c>
      <c r="GJ20" s="10" t="s">
        <v>4183</v>
      </c>
      <c r="GK20" s="10" t="s">
        <v>4183</v>
      </c>
      <c r="GL20" s="13">
        <v>42.8</v>
      </c>
      <c r="GM20" s="10" t="s">
        <v>1155</v>
      </c>
      <c r="GN20" s="10" t="s">
        <v>4183</v>
      </c>
      <c r="GO20" s="10" t="s">
        <v>4183</v>
      </c>
      <c r="GP20" s="13">
        <v>40.5</v>
      </c>
      <c r="GQ20" s="10" t="s">
        <v>1140</v>
      </c>
      <c r="GR20" s="10" t="s">
        <v>4183</v>
      </c>
      <c r="GS20" s="10" t="s">
        <v>4183</v>
      </c>
      <c r="GT20" s="13">
        <v>39.299999999999997</v>
      </c>
      <c r="GU20" s="10" t="s">
        <v>1147</v>
      </c>
      <c r="GV20" s="10" t="s">
        <v>4183</v>
      </c>
      <c r="GW20" s="10" t="s">
        <v>4183</v>
      </c>
      <c r="GX20" s="13">
        <v>45</v>
      </c>
      <c r="GY20" s="10" t="s">
        <v>1131</v>
      </c>
      <c r="GZ20" s="10" t="s">
        <v>4183</v>
      </c>
      <c r="HA20" s="10" t="s">
        <v>4183</v>
      </c>
    </row>
    <row r="21" spans="1:209" ht="15.75" customHeight="1" x14ac:dyDescent="0.25">
      <c r="A21" s="10" t="s">
        <v>4697</v>
      </c>
      <c r="B21" s="11">
        <v>1129646</v>
      </c>
      <c r="C21" s="10" t="s">
        <v>4698</v>
      </c>
      <c r="D21" s="12">
        <v>0.221</v>
      </c>
      <c r="E21" s="10" t="s">
        <v>1140</v>
      </c>
      <c r="F21" s="11">
        <v>174366</v>
      </c>
      <c r="G21" s="10" t="s">
        <v>2382</v>
      </c>
      <c r="H21" s="12">
        <v>0.23799999999999999</v>
      </c>
      <c r="I21" s="10" t="s">
        <v>1131</v>
      </c>
      <c r="J21" s="11">
        <v>1580079</v>
      </c>
      <c r="K21" s="10" t="s">
        <v>1210</v>
      </c>
      <c r="L21" s="12">
        <v>0.21299999999999999</v>
      </c>
      <c r="M21" s="10" t="s">
        <v>1140</v>
      </c>
      <c r="N21" s="11">
        <v>700988</v>
      </c>
      <c r="O21" s="10" t="s">
        <v>2053</v>
      </c>
      <c r="P21" s="12">
        <v>0.22900000000000001</v>
      </c>
      <c r="Q21" s="10" t="s">
        <v>1140</v>
      </c>
      <c r="R21" s="11">
        <v>8437329</v>
      </c>
      <c r="S21" s="10" t="s">
        <v>4699</v>
      </c>
      <c r="T21" s="12">
        <v>0.217</v>
      </c>
      <c r="U21" s="10" t="s">
        <v>1140</v>
      </c>
      <c r="V21" s="11">
        <v>1210680</v>
      </c>
      <c r="W21" s="10" t="s">
        <v>1492</v>
      </c>
      <c r="X21" s="12">
        <v>0.20599999999999999</v>
      </c>
      <c r="Y21" s="10" t="s">
        <v>1140</v>
      </c>
      <c r="Z21" s="11">
        <v>722624</v>
      </c>
      <c r="AA21" s="10" t="s">
        <v>3642</v>
      </c>
      <c r="AB21" s="12">
        <v>0.2</v>
      </c>
      <c r="AC21" s="10" t="s">
        <v>1140</v>
      </c>
      <c r="AD21" s="11">
        <v>211925</v>
      </c>
      <c r="AE21" s="10" t="s">
        <v>4700</v>
      </c>
      <c r="AF21" s="12">
        <v>0.20499999999999999</v>
      </c>
      <c r="AG21" s="10" t="s">
        <v>1140</v>
      </c>
      <c r="AH21" s="11">
        <v>126526</v>
      </c>
      <c r="AI21" s="10" t="s">
        <v>4701</v>
      </c>
      <c r="AJ21" s="12">
        <v>0.186</v>
      </c>
      <c r="AK21" s="10" t="s">
        <v>1140</v>
      </c>
      <c r="AL21" s="11">
        <v>4379016</v>
      </c>
      <c r="AM21" s="10" t="s">
        <v>4702</v>
      </c>
      <c r="AN21" s="12">
        <v>0.19400000000000001</v>
      </c>
      <c r="AO21" s="10" t="s">
        <v>1140</v>
      </c>
      <c r="AP21" s="11">
        <v>2534348</v>
      </c>
      <c r="AQ21" s="10" t="s">
        <v>4703</v>
      </c>
      <c r="AR21" s="12">
        <v>0.23</v>
      </c>
      <c r="AS21" s="10" t="s">
        <v>1140</v>
      </c>
      <c r="AT21" s="11">
        <v>293887</v>
      </c>
      <c r="AU21" s="10" t="s">
        <v>2225</v>
      </c>
      <c r="AV21" s="12">
        <v>0.20499999999999999</v>
      </c>
      <c r="AW21" s="10" t="s">
        <v>1140</v>
      </c>
      <c r="AX21" s="11">
        <v>466391</v>
      </c>
      <c r="AY21" s="10" t="s">
        <v>4704</v>
      </c>
      <c r="AZ21" s="12">
        <v>0.23699999999999999</v>
      </c>
      <c r="BA21" s="10" t="s">
        <v>1140</v>
      </c>
      <c r="BB21" s="11">
        <v>2701627</v>
      </c>
      <c r="BC21" s="10" t="s">
        <v>4705</v>
      </c>
      <c r="BD21" s="12">
        <v>0.215</v>
      </c>
      <c r="BE21" s="10" t="s">
        <v>1140</v>
      </c>
      <c r="BF21" s="11">
        <v>1580906</v>
      </c>
      <c r="BG21" s="10" t="s">
        <v>4706</v>
      </c>
      <c r="BH21" s="12">
        <v>0.23</v>
      </c>
      <c r="BI21" s="10" t="s">
        <v>1140</v>
      </c>
      <c r="BJ21" s="11">
        <v>725547</v>
      </c>
      <c r="BK21" s="10" t="s">
        <v>4707</v>
      </c>
      <c r="BL21" s="12">
        <v>0.22600000000000001</v>
      </c>
      <c r="BM21" s="10" t="s">
        <v>1140</v>
      </c>
      <c r="BN21" s="11">
        <v>686764</v>
      </c>
      <c r="BO21" s="10" t="s">
        <v>4708</v>
      </c>
      <c r="BP21" s="12">
        <v>0.23400000000000001</v>
      </c>
      <c r="BQ21" s="10" t="s">
        <v>1140</v>
      </c>
      <c r="BR21" s="11">
        <v>1011737</v>
      </c>
      <c r="BS21" s="10" t="s">
        <v>4709</v>
      </c>
      <c r="BT21" s="12">
        <v>0.224</v>
      </c>
      <c r="BU21" s="10" t="s">
        <v>1140</v>
      </c>
      <c r="BV21" s="11">
        <v>1063436</v>
      </c>
      <c r="BW21" s="10" t="s">
        <v>4573</v>
      </c>
      <c r="BX21" s="12">
        <v>0.23300000000000001</v>
      </c>
      <c r="BY21" s="10" t="s">
        <v>1140</v>
      </c>
      <c r="BZ21" s="11">
        <v>245778</v>
      </c>
      <c r="CA21" s="10" t="s">
        <v>4710</v>
      </c>
      <c r="CB21" s="12">
        <v>0.17599999999999999</v>
      </c>
      <c r="CC21" s="10" t="s">
        <v>1140</v>
      </c>
      <c r="CD21" s="11">
        <v>1358921</v>
      </c>
      <c r="CE21" s="10" t="s">
        <v>3451</v>
      </c>
      <c r="CF21" s="12">
        <v>0.22</v>
      </c>
      <c r="CG21" s="10" t="s">
        <v>1140</v>
      </c>
      <c r="CH21" s="11">
        <v>1341439</v>
      </c>
      <c r="CI21" s="10" t="s">
        <v>3621</v>
      </c>
      <c r="CJ21" s="12">
        <v>0.192</v>
      </c>
      <c r="CK21" s="10" t="s">
        <v>1140</v>
      </c>
      <c r="CL21" s="11">
        <v>2110471</v>
      </c>
      <c r="CM21" s="10" t="s">
        <v>1325</v>
      </c>
      <c r="CN21" s="12">
        <v>0.21</v>
      </c>
      <c r="CO21" s="10" t="s">
        <v>1140</v>
      </c>
      <c r="CP21" s="11">
        <v>1294975</v>
      </c>
      <c r="CQ21" s="10" t="s">
        <v>4711</v>
      </c>
      <c r="CR21" s="12">
        <v>0.22600000000000001</v>
      </c>
      <c r="CS21" s="10" t="s">
        <v>1140</v>
      </c>
      <c r="CT21" s="11">
        <v>675234</v>
      </c>
      <c r="CU21" s="10" t="s">
        <v>1719</v>
      </c>
      <c r="CV21" s="12">
        <v>0.23</v>
      </c>
      <c r="CW21" s="10" t="s">
        <v>1140</v>
      </c>
      <c r="CX21" s="11">
        <v>1371339</v>
      </c>
      <c r="CY21" s="10" t="s">
        <v>4712</v>
      </c>
      <c r="CZ21" s="12">
        <v>0.221</v>
      </c>
      <c r="DA21" s="10" t="s">
        <v>1140</v>
      </c>
      <c r="DB21" s="11">
        <v>235562</v>
      </c>
      <c r="DC21" s="10" t="s">
        <v>1083</v>
      </c>
      <c r="DD21" s="12">
        <v>0.20799999999999999</v>
      </c>
      <c r="DE21" s="10" t="s">
        <v>1140</v>
      </c>
      <c r="DF21" s="11">
        <v>478594</v>
      </c>
      <c r="DG21" s="10" t="s">
        <v>3246</v>
      </c>
      <c r="DH21" s="12">
        <v>0.24199999999999999</v>
      </c>
      <c r="DI21" s="10" t="s">
        <v>1140</v>
      </c>
      <c r="DJ21" s="11">
        <v>684516</v>
      </c>
      <c r="DK21" s="10" t="s">
        <v>1794</v>
      </c>
      <c r="DL21" s="12">
        <v>0.214</v>
      </c>
      <c r="DM21" s="10" t="s">
        <v>1140</v>
      </c>
      <c r="DN21" s="11">
        <v>250715</v>
      </c>
      <c r="DO21" s="10" t="s">
        <v>4713</v>
      </c>
      <c r="DP21" s="12">
        <v>0.17899999999999999</v>
      </c>
      <c r="DQ21" s="10" t="s">
        <v>1140</v>
      </c>
      <c r="DR21" s="11">
        <v>2009165</v>
      </c>
      <c r="DS21" s="10" t="s">
        <v>1961</v>
      </c>
      <c r="DT21" s="12">
        <v>0.216</v>
      </c>
      <c r="DU21" s="10" t="s">
        <v>1140</v>
      </c>
      <c r="DV21" s="11">
        <v>448558</v>
      </c>
      <c r="DW21" s="10" t="s">
        <v>2735</v>
      </c>
      <c r="DX21" s="12">
        <v>0.21199999999999999</v>
      </c>
      <c r="DY21" s="10" t="s">
        <v>1140</v>
      </c>
      <c r="DZ21" s="11">
        <v>3950749</v>
      </c>
      <c r="EA21" s="10" t="s">
        <v>3312</v>
      </c>
      <c r="EB21" s="12">
        <v>0.20200000000000001</v>
      </c>
      <c r="EC21" s="10" t="s">
        <v>1140</v>
      </c>
      <c r="ED21" s="11">
        <v>2322499</v>
      </c>
      <c r="EE21" s="10" t="s">
        <v>4714</v>
      </c>
      <c r="EF21" s="12">
        <v>0.214</v>
      </c>
      <c r="EG21" s="10" t="s">
        <v>1140</v>
      </c>
      <c r="EH21" s="11">
        <v>179600</v>
      </c>
      <c r="EI21" s="10" t="s">
        <v>2787</v>
      </c>
      <c r="EJ21" s="12">
        <v>0.22900000000000001</v>
      </c>
      <c r="EK21" s="10" t="s">
        <v>1155</v>
      </c>
      <c r="EL21" s="11">
        <v>2570621</v>
      </c>
      <c r="EM21" s="10" t="s">
        <v>4715</v>
      </c>
      <c r="EN21" s="12">
        <v>0.218</v>
      </c>
      <c r="EO21" s="10" t="s">
        <v>1140</v>
      </c>
      <c r="EP21" s="11">
        <v>965744</v>
      </c>
      <c r="EQ21" s="10" t="s">
        <v>2047</v>
      </c>
      <c r="ER21" s="12">
        <v>0.23799999999999999</v>
      </c>
      <c r="ES21" s="10" t="s">
        <v>1140</v>
      </c>
      <c r="ET21" s="11">
        <v>829801</v>
      </c>
      <c r="EU21" s="10" t="s">
        <v>3109</v>
      </c>
      <c r="EV21" s="12">
        <v>0.19600000000000001</v>
      </c>
      <c r="EW21" s="10" t="s">
        <v>1140</v>
      </c>
      <c r="EX21" s="11">
        <v>2624629</v>
      </c>
      <c r="EY21" s="10" t="s">
        <v>3331</v>
      </c>
      <c r="EZ21" s="12">
        <v>0.20200000000000001</v>
      </c>
      <c r="FA21" s="10" t="s">
        <v>1140</v>
      </c>
      <c r="FB21" s="11">
        <v>203257</v>
      </c>
      <c r="FC21" s="10" t="s">
        <v>3288</v>
      </c>
      <c r="FD21" s="12">
        <v>0.185</v>
      </c>
      <c r="FE21" s="10" t="s">
        <v>1140</v>
      </c>
      <c r="FF21" s="11">
        <v>1142238</v>
      </c>
      <c r="FG21" s="10" t="s">
        <v>3791</v>
      </c>
      <c r="FH21" s="12">
        <v>0.21299999999999999</v>
      </c>
      <c r="FI21" s="10" t="s">
        <v>1140</v>
      </c>
      <c r="FJ21" s="11">
        <v>218807</v>
      </c>
      <c r="FK21" s="10" t="s">
        <v>1285</v>
      </c>
      <c r="FL21" s="12">
        <v>0.23799999999999999</v>
      </c>
      <c r="FM21" s="10" t="s">
        <v>1131</v>
      </c>
      <c r="FN21" s="11">
        <v>1563360</v>
      </c>
      <c r="FO21" s="10" t="s">
        <v>4716</v>
      </c>
      <c r="FP21" s="12">
        <v>0.219</v>
      </c>
      <c r="FQ21" s="10" t="s">
        <v>1140</v>
      </c>
      <c r="FR21" s="11">
        <v>7540257</v>
      </c>
      <c r="FS21" s="10" t="s">
        <v>4717</v>
      </c>
      <c r="FT21" s="12">
        <v>0.247</v>
      </c>
      <c r="FU21" s="10" t="s">
        <v>1140</v>
      </c>
      <c r="FV21" s="11">
        <v>933905</v>
      </c>
      <c r="FW21" s="10" t="s">
        <v>1265</v>
      </c>
      <c r="FX21" s="12">
        <v>0.27300000000000002</v>
      </c>
      <c r="FY21" s="10" t="s">
        <v>1140</v>
      </c>
      <c r="FZ21" s="11">
        <v>114826</v>
      </c>
      <c r="GA21" s="10" t="s">
        <v>2821</v>
      </c>
      <c r="GB21" s="12">
        <v>0.17699999999999999</v>
      </c>
      <c r="GC21" s="10" t="s">
        <v>1131</v>
      </c>
      <c r="GD21" s="11">
        <v>1872177</v>
      </c>
      <c r="GE21" s="10" t="s">
        <v>1258</v>
      </c>
      <c r="GF21" s="12">
        <v>0.215</v>
      </c>
      <c r="GG21" s="10" t="s">
        <v>1140</v>
      </c>
      <c r="GH21" s="11">
        <v>1647192</v>
      </c>
      <c r="GI21" s="10" t="s">
        <v>1664</v>
      </c>
      <c r="GJ21" s="12">
        <v>0.21099999999999999</v>
      </c>
      <c r="GK21" s="10" t="s">
        <v>1140</v>
      </c>
      <c r="GL21" s="11">
        <v>351642</v>
      </c>
      <c r="GM21" s="10" t="s">
        <v>2090</v>
      </c>
      <c r="GN21" s="12">
        <v>0.19900000000000001</v>
      </c>
      <c r="GO21" s="10" t="s">
        <v>1140</v>
      </c>
      <c r="GP21" s="11">
        <v>1244078</v>
      </c>
      <c r="GQ21" s="10" t="s">
        <v>3956</v>
      </c>
      <c r="GR21" s="12">
        <v>0.21</v>
      </c>
      <c r="GS21" s="10" t="s">
        <v>1140</v>
      </c>
      <c r="GT21" s="11">
        <v>129965</v>
      </c>
      <c r="GU21" s="10" t="s">
        <v>2844</v>
      </c>
      <c r="GV21" s="12">
        <v>0.223</v>
      </c>
      <c r="GW21" s="10" t="s">
        <v>1131</v>
      </c>
      <c r="GX21" s="11">
        <v>498687</v>
      </c>
      <c r="GY21" s="10" t="s">
        <v>4182</v>
      </c>
      <c r="GZ21" s="12">
        <v>0.156</v>
      </c>
      <c r="HA21" s="10" t="s">
        <v>4182</v>
      </c>
    </row>
    <row r="22" spans="1:209" ht="15.75" customHeight="1" x14ac:dyDescent="0.25">
      <c r="A22" s="10" t="s">
        <v>4718</v>
      </c>
      <c r="B22" s="11">
        <v>4115279</v>
      </c>
      <c r="C22" s="10" t="s">
        <v>4279</v>
      </c>
      <c r="D22" s="12">
        <v>0.80600000000000005</v>
      </c>
      <c r="E22" s="10" t="s">
        <v>1140</v>
      </c>
      <c r="F22" s="11">
        <v>577598</v>
      </c>
      <c r="G22" s="10" t="s">
        <v>4698</v>
      </c>
      <c r="H22" s="12">
        <v>0.78800000000000003</v>
      </c>
      <c r="I22" s="10" t="s">
        <v>1155</v>
      </c>
      <c r="J22" s="11">
        <v>6049109</v>
      </c>
      <c r="K22" s="10" t="s">
        <v>4719</v>
      </c>
      <c r="L22" s="12">
        <v>0.81399999999999995</v>
      </c>
      <c r="M22" s="10" t="s">
        <v>1140</v>
      </c>
      <c r="N22" s="11">
        <v>2452773</v>
      </c>
      <c r="O22" s="10" t="s">
        <v>4720</v>
      </c>
      <c r="P22" s="12">
        <v>0.8</v>
      </c>
      <c r="Q22" s="10" t="s">
        <v>1140</v>
      </c>
      <c r="R22" s="11">
        <v>31584340</v>
      </c>
      <c r="S22" s="10" t="s">
        <v>4721</v>
      </c>
      <c r="T22" s="12">
        <v>0.81100000000000005</v>
      </c>
      <c r="U22" s="10" t="s">
        <v>1140</v>
      </c>
      <c r="V22" s="11">
        <v>4818044</v>
      </c>
      <c r="W22" s="10" t="s">
        <v>4722</v>
      </c>
      <c r="X22" s="12">
        <v>0.82</v>
      </c>
      <c r="Y22" s="10" t="s">
        <v>1140</v>
      </c>
      <c r="Z22" s="11">
        <v>2987218</v>
      </c>
      <c r="AA22" s="10" t="s">
        <v>4723</v>
      </c>
      <c r="AB22" s="12">
        <v>0.82599999999999996</v>
      </c>
      <c r="AC22" s="10" t="s">
        <v>1140</v>
      </c>
      <c r="AD22" s="11">
        <v>846414</v>
      </c>
      <c r="AE22" s="10" t="s">
        <v>1476</v>
      </c>
      <c r="AF22" s="12">
        <v>0.82</v>
      </c>
      <c r="AG22" s="10" t="s">
        <v>1131</v>
      </c>
      <c r="AH22" s="11">
        <v>564543</v>
      </c>
      <c r="AI22" s="10" t="s">
        <v>1466</v>
      </c>
      <c r="AJ22" s="12">
        <v>0.83099999999999996</v>
      </c>
      <c r="AK22" s="10" t="s">
        <v>1131</v>
      </c>
      <c r="AL22" s="11">
        <v>18768460</v>
      </c>
      <c r="AM22" s="10" t="s">
        <v>3510</v>
      </c>
      <c r="AN22" s="12">
        <v>0.83</v>
      </c>
      <c r="AO22" s="10" t="s">
        <v>1140</v>
      </c>
      <c r="AP22" s="11">
        <v>8818867</v>
      </c>
      <c r="AQ22" s="10" t="s">
        <v>4724</v>
      </c>
      <c r="AR22" s="12">
        <v>0.8</v>
      </c>
      <c r="AS22" s="10" t="s">
        <v>1140</v>
      </c>
      <c r="AT22" s="11">
        <v>1172357</v>
      </c>
      <c r="AU22" s="10" t="s">
        <v>1154</v>
      </c>
      <c r="AV22" s="12">
        <v>0.81699999999999995</v>
      </c>
      <c r="AW22" s="10" t="s">
        <v>1140</v>
      </c>
      <c r="AX22" s="11">
        <v>1558313</v>
      </c>
      <c r="AY22" s="10" t="s">
        <v>4725</v>
      </c>
      <c r="AZ22" s="12">
        <v>0.79300000000000004</v>
      </c>
      <c r="BA22" s="10" t="s">
        <v>1140</v>
      </c>
      <c r="BB22" s="11">
        <v>10192179</v>
      </c>
      <c r="BC22" s="10" t="s">
        <v>4726</v>
      </c>
      <c r="BD22" s="12">
        <v>0.81200000000000006</v>
      </c>
      <c r="BE22" s="10" t="s">
        <v>1140</v>
      </c>
      <c r="BF22" s="11">
        <v>5470753</v>
      </c>
      <c r="BG22" s="10" t="s">
        <v>3310</v>
      </c>
      <c r="BH22" s="12">
        <v>0.79700000000000004</v>
      </c>
      <c r="BI22" s="10" t="s">
        <v>1140</v>
      </c>
      <c r="BJ22" s="11">
        <v>2570587</v>
      </c>
      <c r="BK22" s="10" t="s">
        <v>4727</v>
      </c>
      <c r="BL22" s="12">
        <v>0.80200000000000005</v>
      </c>
      <c r="BM22" s="10" t="s">
        <v>1140</v>
      </c>
      <c r="BN22" s="11">
        <v>2339516</v>
      </c>
      <c r="BO22" s="10" t="s">
        <v>1806</v>
      </c>
      <c r="BP22" s="12">
        <v>0.79600000000000004</v>
      </c>
      <c r="BQ22" s="10" t="s">
        <v>1140</v>
      </c>
      <c r="BR22" s="11">
        <v>3633664</v>
      </c>
      <c r="BS22" s="10" t="s">
        <v>2672</v>
      </c>
      <c r="BT22" s="12">
        <v>0.80300000000000005</v>
      </c>
      <c r="BU22" s="10" t="s">
        <v>1140</v>
      </c>
      <c r="BV22" s="11">
        <v>3635137</v>
      </c>
      <c r="BW22" s="10" t="s">
        <v>4728</v>
      </c>
      <c r="BX22" s="12">
        <v>0.79500000000000004</v>
      </c>
      <c r="BY22" s="10" t="s">
        <v>1140</v>
      </c>
      <c r="BZ22" s="11">
        <v>1180683</v>
      </c>
      <c r="CA22" s="10" t="s">
        <v>4729</v>
      </c>
      <c r="CB22" s="12">
        <v>0.84599999999999997</v>
      </c>
      <c r="CC22" s="10" t="s">
        <v>1131</v>
      </c>
      <c r="CD22" s="11">
        <v>4979552</v>
      </c>
      <c r="CE22" s="10" t="s">
        <v>4730</v>
      </c>
      <c r="CF22" s="12">
        <v>0.80600000000000005</v>
      </c>
      <c r="CG22" s="10" t="s">
        <v>1140</v>
      </c>
      <c r="CH22" s="11">
        <v>5828175</v>
      </c>
      <c r="CI22" s="10" t="s">
        <v>1974</v>
      </c>
      <c r="CJ22" s="12">
        <v>0.83199999999999996</v>
      </c>
      <c r="CK22" s="10" t="s">
        <v>1140</v>
      </c>
      <c r="CL22" s="11">
        <v>8186295</v>
      </c>
      <c r="CM22" s="10" t="s">
        <v>4731</v>
      </c>
      <c r="CN22" s="12">
        <v>0.81599999999999995</v>
      </c>
      <c r="CO22" s="10" t="s">
        <v>1140</v>
      </c>
      <c r="CP22" s="11">
        <v>4602443</v>
      </c>
      <c r="CQ22" s="10" t="s">
        <v>2838</v>
      </c>
      <c r="CR22" s="12">
        <v>0.80200000000000005</v>
      </c>
      <c r="CS22" s="10" t="s">
        <v>1140</v>
      </c>
      <c r="CT22" s="11">
        <v>2354139</v>
      </c>
      <c r="CU22" s="10" t="s">
        <v>4732</v>
      </c>
      <c r="CV22" s="12">
        <v>0.80100000000000005</v>
      </c>
      <c r="CW22" s="10" t="s">
        <v>1140</v>
      </c>
      <c r="CX22" s="11">
        <v>4997010</v>
      </c>
      <c r="CY22" s="10" t="s">
        <v>4733</v>
      </c>
      <c r="CZ22" s="12">
        <v>0.80600000000000005</v>
      </c>
      <c r="DA22" s="10" t="s">
        <v>1140</v>
      </c>
      <c r="DB22" s="11">
        <v>924869</v>
      </c>
      <c r="DC22" s="10" t="s">
        <v>1972</v>
      </c>
      <c r="DD22" s="12">
        <v>0.81599999999999995</v>
      </c>
      <c r="DE22" s="10" t="s">
        <v>1131</v>
      </c>
      <c r="DF22" s="11">
        <v>1558006</v>
      </c>
      <c r="DG22" s="10" t="s">
        <v>4734</v>
      </c>
      <c r="DH22" s="12">
        <v>0.78800000000000003</v>
      </c>
      <c r="DI22" s="10" t="s">
        <v>1140</v>
      </c>
      <c r="DJ22" s="11">
        <v>2594279</v>
      </c>
      <c r="DK22" s="10" t="s">
        <v>4735</v>
      </c>
      <c r="DL22" s="12">
        <v>0.81200000000000006</v>
      </c>
      <c r="DM22" s="10" t="s">
        <v>1140</v>
      </c>
      <c r="DN22" s="11">
        <v>1184596</v>
      </c>
      <c r="DO22" s="10" t="s">
        <v>2685</v>
      </c>
      <c r="DP22" s="12">
        <v>0.84499999999999997</v>
      </c>
      <c r="DQ22" s="10" t="s">
        <v>1131</v>
      </c>
      <c r="DR22" s="11">
        <v>7520182</v>
      </c>
      <c r="DS22" s="10" t="s">
        <v>4736</v>
      </c>
      <c r="DT22" s="12">
        <v>0.80900000000000005</v>
      </c>
      <c r="DU22" s="10" t="s">
        <v>1140</v>
      </c>
      <c r="DV22" s="11">
        <v>1723938</v>
      </c>
      <c r="DW22" s="10" t="s">
        <v>3206</v>
      </c>
      <c r="DX22" s="12">
        <v>0.81499999999999995</v>
      </c>
      <c r="DY22" s="10" t="s">
        <v>1140</v>
      </c>
      <c r="DZ22" s="11">
        <v>16085030</v>
      </c>
      <c r="EA22" s="10" t="s">
        <v>4737</v>
      </c>
      <c r="EB22" s="12">
        <v>0.82199999999999995</v>
      </c>
      <c r="EC22" s="10" t="s">
        <v>1140</v>
      </c>
      <c r="ED22" s="11">
        <v>8792430</v>
      </c>
      <c r="EE22" s="10" t="s">
        <v>4738</v>
      </c>
      <c r="EF22" s="12">
        <v>0.81100000000000005</v>
      </c>
      <c r="EG22" s="10" t="s">
        <v>1140</v>
      </c>
      <c r="EH22" s="11">
        <v>622500</v>
      </c>
      <c r="EI22" s="10" t="s">
        <v>3933</v>
      </c>
      <c r="EJ22" s="12">
        <v>0.79400000000000004</v>
      </c>
      <c r="EK22" s="10" t="s">
        <v>1155</v>
      </c>
      <c r="EL22" s="11">
        <v>9520298</v>
      </c>
      <c r="EM22" s="10" t="s">
        <v>4739</v>
      </c>
      <c r="EN22" s="12">
        <v>0.80800000000000005</v>
      </c>
      <c r="EO22" s="10" t="s">
        <v>1140</v>
      </c>
      <c r="EP22" s="11">
        <v>3201739</v>
      </c>
      <c r="EQ22" s="10" t="s">
        <v>4332</v>
      </c>
      <c r="ER22" s="12">
        <v>0.79</v>
      </c>
      <c r="ES22" s="10" t="s">
        <v>1140</v>
      </c>
      <c r="ET22" s="11">
        <v>3506067</v>
      </c>
      <c r="EU22" s="10" t="s">
        <v>4740</v>
      </c>
      <c r="EV22" s="12">
        <v>0.82799999999999996</v>
      </c>
      <c r="EW22" s="10" t="s">
        <v>1140</v>
      </c>
      <c r="EX22" s="11">
        <v>10658635</v>
      </c>
      <c r="EY22" s="10" t="s">
        <v>4741</v>
      </c>
      <c r="EZ22" s="12">
        <v>0.82199999999999995</v>
      </c>
      <c r="FA22" s="10" t="s">
        <v>1140</v>
      </c>
      <c r="FB22" s="11">
        <v>916988</v>
      </c>
      <c r="FC22" s="10" t="s">
        <v>4742</v>
      </c>
      <c r="FD22" s="12">
        <v>0.83699999999999997</v>
      </c>
      <c r="FE22" s="10" t="s">
        <v>1131</v>
      </c>
      <c r="FF22" s="11">
        <v>4370726</v>
      </c>
      <c r="FG22" s="10" t="s">
        <v>4743</v>
      </c>
      <c r="FH22" s="12">
        <v>0.81299999999999994</v>
      </c>
      <c r="FI22" s="10" t="s">
        <v>1140</v>
      </c>
      <c r="FJ22" s="11">
        <v>725788</v>
      </c>
      <c r="FK22" s="10" t="s">
        <v>1822</v>
      </c>
      <c r="FL22" s="12">
        <v>0.78900000000000003</v>
      </c>
      <c r="FM22" s="10" t="s">
        <v>1131</v>
      </c>
      <c r="FN22" s="11">
        <v>5747865</v>
      </c>
      <c r="FO22" s="10" t="s">
        <v>4744</v>
      </c>
      <c r="FP22" s="12">
        <v>0.80700000000000005</v>
      </c>
      <c r="FQ22" s="10" t="s">
        <v>1140</v>
      </c>
      <c r="FR22" s="11">
        <v>23857262</v>
      </c>
      <c r="FS22" s="10" t="s">
        <v>4745</v>
      </c>
      <c r="FT22" s="12">
        <v>0.78200000000000003</v>
      </c>
      <c r="FU22" s="10" t="s">
        <v>1140</v>
      </c>
      <c r="FV22" s="11">
        <v>2600950</v>
      </c>
      <c r="FW22" s="10" t="s">
        <v>4622</v>
      </c>
      <c r="FX22" s="12">
        <v>0.76100000000000001</v>
      </c>
      <c r="FY22" s="10" t="s">
        <v>1140</v>
      </c>
      <c r="FZ22" s="11">
        <v>547286</v>
      </c>
      <c r="GA22" s="10" t="s">
        <v>3070</v>
      </c>
      <c r="GB22" s="12">
        <v>0.84499999999999997</v>
      </c>
      <c r="GC22" s="10" t="s">
        <v>1131</v>
      </c>
      <c r="GD22" s="11">
        <v>7066427</v>
      </c>
      <c r="GE22" s="10" t="s">
        <v>4477</v>
      </c>
      <c r="GF22" s="12">
        <v>0.81100000000000005</v>
      </c>
      <c r="GG22" s="10" t="s">
        <v>1140</v>
      </c>
      <c r="GH22" s="11">
        <v>6357108</v>
      </c>
      <c r="GI22" s="10" t="s">
        <v>4746</v>
      </c>
      <c r="GJ22" s="12">
        <v>0.81399999999999995</v>
      </c>
      <c r="GK22" s="10" t="s">
        <v>1140</v>
      </c>
      <c r="GL22" s="11">
        <v>1464056</v>
      </c>
      <c r="GM22" s="10" t="s">
        <v>4652</v>
      </c>
      <c r="GN22" s="12">
        <v>0.82699999999999996</v>
      </c>
      <c r="GO22" s="10" t="s">
        <v>1140</v>
      </c>
      <c r="GP22" s="11">
        <v>4822901</v>
      </c>
      <c r="GQ22" s="10" t="s">
        <v>4747</v>
      </c>
      <c r="GR22" s="12">
        <v>0.81599999999999995</v>
      </c>
      <c r="GS22" s="10" t="s">
        <v>1140</v>
      </c>
      <c r="GT22" s="11">
        <v>469355</v>
      </c>
      <c r="GU22" s="10" t="s">
        <v>4748</v>
      </c>
      <c r="GV22" s="12">
        <v>0.80400000000000005</v>
      </c>
      <c r="GW22" s="10" t="s">
        <v>1155</v>
      </c>
      <c r="GX22" s="11">
        <v>2777060</v>
      </c>
      <c r="GY22" s="10" t="s">
        <v>4749</v>
      </c>
      <c r="GZ22" s="12">
        <v>0.86599999999999999</v>
      </c>
      <c r="HA22" s="10" t="s">
        <v>1140</v>
      </c>
    </row>
    <row r="23" spans="1:209" ht="12.5" x14ac:dyDescent="0.25">
      <c r="A23" s="10" t="s">
        <v>4750</v>
      </c>
      <c r="B23" s="11">
        <v>3978822</v>
      </c>
      <c r="C23" s="10" t="s">
        <v>4698</v>
      </c>
      <c r="D23" s="12">
        <v>0.77900000000000003</v>
      </c>
      <c r="E23" s="10" t="s">
        <v>1140</v>
      </c>
      <c r="F23" s="11">
        <v>559040</v>
      </c>
      <c r="G23" s="10" t="s">
        <v>2382</v>
      </c>
      <c r="H23" s="12">
        <v>0.76200000000000001</v>
      </c>
      <c r="I23" s="10" t="s">
        <v>1131</v>
      </c>
      <c r="J23" s="11">
        <v>5851265</v>
      </c>
      <c r="K23" s="10" t="s">
        <v>1210</v>
      </c>
      <c r="L23" s="12">
        <v>0.78700000000000003</v>
      </c>
      <c r="M23" s="10" t="s">
        <v>1140</v>
      </c>
      <c r="N23" s="11">
        <v>2366744</v>
      </c>
      <c r="O23" s="10" t="s">
        <v>2053</v>
      </c>
      <c r="P23" s="12">
        <v>0.77100000000000002</v>
      </c>
      <c r="Q23" s="10" t="s">
        <v>1140</v>
      </c>
      <c r="R23" s="11">
        <v>30527864</v>
      </c>
      <c r="S23" s="10" t="s">
        <v>4699</v>
      </c>
      <c r="T23" s="12">
        <v>0.78300000000000003</v>
      </c>
      <c r="U23" s="10" t="s">
        <v>1140</v>
      </c>
      <c r="V23" s="11">
        <v>4666930</v>
      </c>
      <c r="W23" s="10" t="s">
        <v>1492</v>
      </c>
      <c r="X23" s="12">
        <v>0.79400000000000004</v>
      </c>
      <c r="Y23" s="10" t="s">
        <v>1140</v>
      </c>
      <c r="Z23" s="11">
        <v>2894552</v>
      </c>
      <c r="AA23" s="10" t="s">
        <v>3642</v>
      </c>
      <c r="AB23" s="12">
        <v>0.8</v>
      </c>
      <c r="AC23" s="10" t="s">
        <v>1140</v>
      </c>
      <c r="AD23" s="11">
        <v>819965</v>
      </c>
      <c r="AE23" s="10" t="s">
        <v>4700</v>
      </c>
      <c r="AF23" s="12">
        <v>0.79500000000000004</v>
      </c>
      <c r="AG23" s="10" t="s">
        <v>1140</v>
      </c>
      <c r="AH23" s="11">
        <v>552446</v>
      </c>
      <c r="AI23" s="10" t="s">
        <v>4701</v>
      </c>
      <c r="AJ23" s="12">
        <v>0.81399999999999995</v>
      </c>
      <c r="AK23" s="10" t="s">
        <v>1140</v>
      </c>
      <c r="AL23" s="11">
        <v>18231710</v>
      </c>
      <c r="AM23" s="10" t="s">
        <v>4702</v>
      </c>
      <c r="AN23" s="12">
        <v>0.80600000000000005</v>
      </c>
      <c r="AO23" s="10" t="s">
        <v>1140</v>
      </c>
      <c r="AP23" s="11">
        <v>8494879</v>
      </c>
      <c r="AQ23" s="10" t="s">
        <v>4703</v>
      </c>
      <c r="AR23" s="12">
        <v>0.77</v>
      </c>
      <c r="AS23" s="10" t="s">
        <v>1140</v>
      </c>
      <c r="AT23" s="11">
        <v>1141251</v>
      </c>
      <c r="AU23" s="10" t="s">
        <v>2225</v>
      </c>
      <c r="AV23" s="12">
        <v>0.79500000000000004</v>
      </c>
      <c r="AW23" s="10" t="s">
        <v>1140</v>
      </c>
      <c r="AX23" s="11">
        <v>1498335</v>
      </c>
      <c r="AY23" s="10" t="s">
        <v>4704</v>
      </c>
      <c r="AZ23" s="12">
        <v>0.76300000000000001</v>
      </c>
      <c r="BA23" s="10" t="s">
        <v>1140</v>
      </c>
      <c r="BB23" s="11">
        <v>9848062</v>
      </c>
      <c r="BC23" s="10" t="s">
        <v>4705</v>
      </c>
      <c r="BD23" s="12">
        <v>0.78500000000000003</v>
      </c>
      <c r="BE23" s="10" t="s">
        <v>1140</v>
      </c>
      <c r="BF23" s="11">
        <v>5281293</v>
      </c>
      <c r="BG23" s="10" t="s">
        <v>4706</v>
      </c>
      <c r="BH23" s="12">
        <v>0.77</v>
      </c>
      <c r="BI23" s="10" t="s">
        <v>1140</v>
      </c>
      <c r="BJ23" s="11">
        <v>2481457</v>
      </c>
      <c r="BK23" s="10" t="s">
        <v>4707</v>
      </c>
      <c r="BL23" s="12">
        <v>0.77400000000000002</v>
      </c>
      <c r="BM23" s="10" t="s">
        <v>1140</v>
      </c>
      <c r="BN23" s="11">
        <v>2253783</v>
      </c>
      <c r="BO23" s="10" t="s">
        <v>4751</v>
      </c>
      <c r="BP23" s="12">
        <v>0.76600000000000001</v>
      </c>
      <c r="BQ23" s="10" t="s">
        <v>1140</v>
      </c>
      <c r="BR23" s="11">
        <v>3514417</v>
      </c>
      <c r="BS23" s="10" t="s">
        <v>4709</v>
      </c>
      <c r="BT23" s="12">
        <v>0.77600000000000002</v>
      </c>
      <c r="BU23" s="10" t="s">
        <v>1140</v>
      </c>
      <c r="BV23" s="11">
        <v>3510313</v>
      </c>
      <c r="BW23" s="10" t="s">
        <v>4573</v>
      </c>
      <c r="BX23" s="12">
        <v>0.76700000000000002</v>
      </c>
      <c r="BY23" s="10" t="s">
        <v>1140</v>
      </c>
      <c r="BZ23" s="11">
        <v>1149944</v>
      </c>
      <c r="CA23" s="10" t="s">
        <v>4710</v>
      </c>
      <c r="CB23" s="12">
        <v>0.82399999999999995</v>
      </c>
      <c r="CC23" s="10" t="s">
        <v>1140</v>
      </c>
      <c r="CD23" s="11">
        <v>4821332</v>
      </c>
      <c r="CE23" s="10" t="s">
        <v>3451</v>
      </c>
      <c r="CF23" s="12">
        <v>0.78</v>
      </c>
      <c r="CG23" s="10" t="s">
        <v>1140</v>
      </c>
      <c r="CH23" s="11">
        <v>5659960</v>
      </c>
      <c r="CI23" s="10" t="s">
        <v>3621</v>
      </c>
      <c r="CJ23" s="12">
        <v>0.80800000000000005</v>
      </c>
      <c r="CK23" s="10" t="s">
        <v>1140</v>
      </c>
      <c r="CL23" s="11">
        <v>7926790</v>
      </c>
      <c r="CM23" s="10" t="s">
        <v>1325</v>
      </c>
      <c r="CN23" s="12">
        <v>0.79</v>
      </c>
      <c r="CO23" s="10" t="s">
        <v>1140</v>
      </c>
      <c r="CP23" s="11">
        <v>4442940</v>
      </c>
      <c r="CQ23" s="10" t="s">
        <v>4711</v>
      </c>
      <c r="CR23" s="12">
        <v>0.77400000000000002</v>
      </c>
      <c r="CS23" s="10" t="s">
        <v>1140</v>
      </c>
      <c r="CT23" s="11">
        <v>2264456</v>
      </c>
      <c r="CU23" s="10" t="s">
        <v>1719</v>
      </c>
      <c r="CV23" s="12">
        <v>0.77</v>
      </c>
      <c r="CW23" s="10" t="s">
        <v>1140</v>
      </c>
      <c r="CX23" s="11">
        <v>4824817</v>
      </c>
      <c r="CY23" s="10" t="s">
        <v>4712</v>
      </c>
      <c r="CZ23" s="12">
        <v>0.77900000000000003</v>
      </c>
      <c r="DA23" s="10" t="s">
        <v>1140</v>
      </c>
      <c r="DB23" s="11">
        <v>897250</v>
      </c>
      <c r="DC23" s="10" t="s">
        <v>1083</v>
      </c>
      <c r="DD23" s="12">
        <v>0.79200000000000004</v>
      </c>
      <c r="DE23" s="10" t="s">
        <v>1140</v>
      </c>
      <c r="DF23" s="11">
        <v>1499785</v>
      </c>
      <c r="DG23" s="10" t="s">
        <v>3246</v>
      </c>
      <c r="DH23" s="12">
        <v>0.75800000000000001</v>
      </c>
      <c r="DI23" s="10" t="s">
        <v>1140</v>
      </c>
      <c r="DJ23" s="11">
        <v>2509660</v>
      </c>
      <c r="DK23" s="10" t="s">
        <v>1794</v>
      </c>
      <c r="DL23" s="12">
        <v>0.78600000000000003</v>
      </c>
      <c r="DM23" s="10" t="s">
        <v>1140</v>
      </c>
      <c r="DN23" s="11">
        <v>1151339</v>
      </c>
      <c r="DO23" s="10" t="s">
        <v>4713</v>
      </c>
      <c r="DP23" s="12">
        <v>0.82099999999999995</v>
      </c>
      <c r="DQ23" s="10" t="s">
        <v>1140</v>
      </c>
      <c r="DR23" s="11">
        <v>7281676</v>
      </c>
      <c r="DS23" s="10" t="s">
        <v>1961</v>
      </c>
      <c r="DT23" s="12">
        <v>0.78400000000000003</v>
      </c>
      <c r="DU23" s="10" t="s">
        <v>1140</v>
      </c>
      <c r="DV23" s="11">
        <v>1665813</v>
      </c>
      <c r="DW23" s="10" t="s">
        <v>2735</v>
      </c>
      <c r="DX23" s="12">
        <v>0.78800000000000003</v>
      </c>
      <c r="DY23" s="10" t="s">
        <v>1140</v>
      </c>
      <c r="DZ23" s="11">
        <v>15620467</v>
      </c>
      <c r="EA23" s="10" t="s">
        <v>3312</v>
      </c>
      <c r="EB23" s="12">
        <v>0.79800000000000004</v>
      </c>
      <c r="EC23" s="10" t="s">
        <v>1140</v>
      </c>
      <c r="ED23" s="11">
        <v>8512992</v>
      </c>
      <c r="EE23" s="10" t="s">
        <v>4714</v>
      </c>
      <c r="EF23" s="12">
        <v>0.78600000000000003</v>
      </c>
      <c r="EG23" s="10" t="s">
        <v>1140</v>
      </c>
      <c r="EH23" s="11">
        <v>604326</v>
      </c>
      <c r="EI23" s="10" t="s">
        <v>2787</v>
      </c>
      <c r="EJ23" s="12">
        <v>0.77100000000000002</v>
      </c>
      <c r="EK23" s="10" t="s">
        <v>1155</v>
      </c>
      <c r="EL23" s="11">
        <v>9215314</v>
      </c>
      <c r="EM23" s="10" t="s">
        <v>4715</v>
      </c>
      <c r="EN23" s="12">
        <v>0.78200000000000003</v>
      </c>
      <c r="EO23" s="10" t="s">
        <v>1140</v>
      </c>
      <c r="EP23" s="11">
        <v>3088080</v>
      </c>
      <c r="EQ23" s="10" t="s">
        <v>2047</v>
      </c>
      <c r="ER23" s="12">
        <v>0.76200000000000001</v>
      </c>
      <c r="ES23" s="10" t="s">
        <v>1140</v>
      </c>
      <c r="ET23" s="11">
        <v>3403557</v>
      </c>
      <c r="EU23" s="10" t="s">
        <v>3109</v>
      </c>
      <c r="EV23" s="12">
        <v>0.80400000000000005</v>
      </c>
      <c r="EW23" s="10" t="s">
        <v>1140</v>
      </c>
      <c r="EX23" s="11">
        <v>10337054</v>
      </c>
      <c r="EY23" s="10" t="s">
        <v>3331</v>
      </c>
      <c r="EZ23" s="12">
        <v>0.79800000000000004</v>
      </c>
      <c r="FA23" s="10" t="s">
        <v>1140</v>
      </c>
      <c r="FB23" s="11">
        <v>892705</v>
      </c>
      <c r="FC23" s="10" t="s">
        <v>3288</v>
      </c>
      <c r="FD23" s="12">
        <v>0.81499999999999995</v>
      </c>
      <c r="FE23" s="10" t="s">
        <v>1140</v>
      </c>
      <c r="FF23" s="11">
        <v>4231317</v>
      </c>
      <c r="FG23" s="10" t="s">
        <v>3791</v>
      </c>
      <c r="FH23" s="12">
        <v>0.78700000000000003</v>
      </c>
      <c r="FI23" s="10" t="s">
        <v>1140</v>
      </c>
      <c r="FJ23" s="11">
        <v>700511</v>
      </c>
      <c r="FK23" s="10" t="s">
        <v>1285</v>
      </c>
      <c r="FL23" s="12">
        <v>0.76200000000000001</v>
      </c>
      <c r="FM23" s="10" t="s">
        <v>1131</v>
      </c>
      <c r="FN23" s="11">
        <v>5563129</v>
      </c>
      <c r="FO23" s="10" t="s">
        <v>4716</v>
      </c>
      <c r="FP23" s="12">
        <v>0.78100000000000003</v>
      </c>
      <c r="FQ23" s="10" t="s">
        <v>1140</v>
      </c>
      <c r="FR23" s="11">
        <v>22963044</v>
      </c>
      <c r="FS23" s="10" t="s">
        <v>4717</v>
      </c>
      <c r="FT23" s="12">
        <v>0.753</v>
      </c>
      <c r="FU23" s="10" t="s">
        <v>1140</v>
      </c>
      <c r="FV23" s="11">
        <v>2483829</v>
      </c>
      <c r="FW23" s="10" t="s">
        <v>1265</v>
      </c>
      <c r="FX23" s="12">
        <v>0.72699999999999998</v>
      </c>
      <c r="FY23" s="10" t="s">
        <v>1140</v>
      </c>
      <c r="FZ23" s="11">
        <v>532638</v>
      </c>
      <c r="GA23" s="10" t="s">
        <v>2821</v>
      </c>
      <c r="GB23" s="12">
        <v>0.82299999999999995</v>
      </c>
      <c r="GC23" s="10" t="s">
        <v>1131</v>
      </c>
      <c r="GD23" s="11">
        <v>6843521</v>
      </c>
      <c r="GE23" s="10" t="s">
        <v>1258</v>
      </c>
      <c r="GF23" s="12">
        <v>0.78500000000000003</v>
      </c>
      <c r="GG23" s="10" t="s">
        <v>1140</v>
      </c>
      <c r="GH23" s="11">
        <v>6165688</v>
      </c>
      <c r="GI23" s="10" t="s">
        <v>1664</v>
      </c>
      <c r="GJ23" s="12">
        <v>0.78900000000000003</v>
      </c>
      <c r="GK23" s="10" t="s">
        <v>1140</v>
      </c>
      <c r="GL23" s="11">
        <v>1418429</v>
      </c>
      <c r="GM23" s="10" t="s">
        <v>2090</v>
      </c>
      <c r="GN23" s="12">
        <v>0.80100000000000005</v>
      </c>
      <c r="GO23" s="10" t="s">
        <v>1140</v>
      </c>
      <c r="GP23" s="11">
        <v>4666877</v>
      </c>
      <c r="GQ23" s="10" t="s">
        <v>3956</v>
      </c>
      <c r="GR23" s="12">
        <v>0.79</v>
      </c>
      <c r="GS23" s="10" t="s">
        <v>1140</v>
      </c>
      <c r="GT23" s="11">
        <v>454092</v>
      </c>
      <c r="GU23" s="10" t="s">
        <v>2844</v>
      </c>
      <c r="GV23" s="12">
        <v>0.77700000000000002</v>
      </c>
      <c r="GW23" s="10" t="s">
        <v>1131</v>
      </c>
      <c r="GX23" s="11">
        <v>2707004</v>
      </c>
      <c r="GY23" s="10" t="s">
        <v>4182</v>
      </c>
      <c r="GZ23" s="12">
        <v>0.84399999999999997</v>
      </c>
      <c r="HA23" s="10" t="s">
        <v>4182</v>
      </c>
    </row>
    <row r="24" spans="1:209" ht="12.5" x14ac:dyDescent="0.25">
      <c r="A24" s="10" t="s">
        <v>4752</v>
      </c>
      <c r="B24" s="11">
        <v>3763934</v>
      </c>
      <c r="C24" s="10" t="s">
        <v>4753</v>
      </c>
      <c r="D24" s="12">
        <v>0.73699999999999999</v>
      </c>
      <c r="E24" s="10" t="s">
        <v>1140</v>
      </c>
      <c r="F24" s="11">
        <v>533123</v>
      </c>
      <c r="G24" s="10" t="s">
        <v>3058</v>
      </c>
      <c r="H24" s="12">
        <v>0.72699999999999998</v>
      </c>
      <c r="I24" s="10" t="s">
        <v>1147</v>
      </c>
      <c r="J24" s="11">
        <v>5553078</v>
      </c>
      <c r="K24" s="10" t="s">
        <v>4754</v>
      </c>
      <c r="L24" s="12">
        <v>0.747</v>
      </c>
      <c r="M24" s="10" t="s">
        <v>1140</v>
      </c>
      <c r="N24" s="11">
        <v>2243142</v>
      </c>
      <c r="O24" s="10" t="s">
        <v>4755</v>
      </c>
      <c r="P24" s="12">
        <v>0.73099999999999998</v>
      </c>
      <c r="Q24" s="10" t="s">
        <v>1131</v>
      </c>
      <c r="R24" s="11">
        <v>28988643</v>
      </c>
      <c r="S24" s="10" t="s">
        <v>4756</v>
      </c>
      <c r="T24" s="12">
        <v>0.74399999999999999</v>
      </c>
      <c r="U24" s="10" t="s">
        <v>1140</v>
      </c>
      <c r="V24" s="11">
        <v>4441305</v>
      </c>
      <c r="W24" s="10" t="s">
        <v>4757</v>
      </c>
      <c r="X24" s="12">
        <v>0.75600000000000001</v>
      </c>
      <c r="Y24" s="10" t="s">
        <v>1140</v>
      </c>
      <c r="Z24" s="11">
        <v>2743788</v>
      </c>
      <c r="AA24" s="10" t="s">
        <v>3463</v>
      </c>
      <c r="AB24" s="12">
        <v>0.75900000000000001</v>
      </c>
      <c r="AC24" s="10" t="s">
        <v>1140</v>
      </c>
      <c r="AD24" s="11">
        <v>779308</v>
      </c>
      <c r="AE24" s="10" t="s">
        <v>4758</v>
      </c>
      <c r="AF24" s="12">
        <v>0.755</v>
      </c>
      <c r="AG24" s="10" t="s">
        <v>1155</v>
      </c>
      <c r="AH24" s="11">
        <v>526682</v>
      </c>
      <c r="AI24" s="10" t="s">
        <v>4759</v>
      </c>
      <c r="AJ24" s="12">
        <v>0.77600000000000002</v>
      </c>
      <c r="AK24" s="10" t="s">
        <v>1155</v>
      </c>
      <c r="AL24" s="11">
        <v>17446963</v>
      </c>
      <c r="AM24" s="10" t="s">
        <v>4760</v>
      </c>
      <c r="AN24" s="12">
        <v>0.77200000000000002</v>
      </c>
      <c r="AO24" s="10" t="s">
        <v>1140</v>
      </c>
      <c r="AP24" s="11">
        <v>8037936</v>
      </c>
      <c r="AQ24" s="10" t="s">
        <v>4761</v>
      </c>
      <c r="AR24" s="12">
        <v>0.72899999999999998</v>
      </c>
      <c r="AS24" s="10" t="s">
        <v>1140</v>
      </c>
      <c r="AT24" s="11">
        <v>1093745</v>
      </c>
      <c r="AU24" s="10" t="s">
        <v>1739</v>
      </c>
      <c r="AV24" s="12">
        <v>0.76200000000000001</v>
      </c>
      <c r="AW24" s="10" t="s">
        <v>1131</v>
      </c>
      <c r="AX24" s="11">
        <v>1409213</v>
      </c>
      <c r="AY24" s="10" t="s">
        <v>4762</v>
      </c>
      <c r="AZ24" s="12">
        <v>0.71699999999999997</v>
      </c>
      <c r="BA24" s="10" t="s">
        <v>1131</v>
      </c>
      <c r="BB24" s="11">
        <v>9374392</v>
      </c>
      <c r="BC24" s="10" t="s">
        <v>4763</v>
      </c>
      <c r="BD24" s="12">
        <v>0.747</v>
      </c>
      <c r="BE24" s="10" t="s">
        <v>1140</v>
      </c>
      <c r="BF24" s="11">
        <v>4990409</v>
      </c>
      <c r="BG24" s="10" t="s">
        <v>1402</v>
      </c>
      <c r="BH24" s="12">
        <v>0.72699999999999998</v>
      </c>
      <c r="BI24" s="10" t="s">
        <v>1140</v>
      </c>
      <c r="BJ24" s="11">
        <v>2341800</v>
      </c>
      <c r="BK24" s="10" t="s">
        <v>4764</v>
      </c>
      <c r="BL24" s="12">
        <v>0.73</v>
      </c>
      <c r="BM24" s="10" t="s">
        <v>1131</v>
      </c>
      <c r="BN24" s="11">
        <v>2127099</v>
      </c>
      <c r="BO24" s="10" t="s">
        <v>4765</v>
      </c>
      <c r="BP24" s="12">
        <v>0.72299999999999998</v>
      </c>
      <c r="BQ24" s="10" t="s">
        <v>1131</v>
      </c>
      <c r="BR24" s="11">
        <v>3356000</v>
      </c>
      <c r="BS24" s="10" t="s">
        <v>4766</v>
      </c>
      <c r="BT24" s="12">
        <v>0.74099999999999999</v>
      </c>
      <c r="BU24" s="10" t="s">
        <v>1140</v>
      </c>
      <c r="BV24" s="11">
        <v>3333349</v>
      </c>
      <c r="BW24" s="10" t="s">
        <v>4767</v>
      </c>
      <c r="BX24" s="12">
        <v>0.72899999999999998</v>
      </c>
      <c r="BY24" s="10" t="s">
        <v>1131</v>
      </c>
      <c r="BZ24" s="11">
        <v>1101376</v>
      </c>
      <c r="CA24" s="10" t="s">
        <v>1929</v>
      </c>
      <c r="CB24" s="12">
        <v>0.78900000000000003</v>
      </c>
      <c r="CC24" s="10" t="s">
        <v>1131</v>
      </c>
      <c r="CD24" s="11">
        <v>4594943</v>
      </c>
      <c r="CE24" s="10" t="s">
        <v>4768</v>
      </c>
      <c r="CF24" s="12">
        <v>0.74299999999999999</v>
      </c>
      <c r="CG24" s="10" t="s">
        <v>1140</v>
      </c>
      <c r="CH24" s="11">
        <v>5361519</v>
      </c>
      <c r="CI24" s="10" t="s">
        <v>4769</v>
      </c>
      <c r="CJ24" s="12">
        <v>0.76600000000000001</v>
      </c>
      <c r="CK24" s="10" t="s">
        <v>1140</v>
      </c>
      <c r="CL24" s="11">
        <v>7538746</v>
      </c>
      <c r="CM24" s="10" t="s">
        <v>2550</v>
      </c>
      <c r="CN24" s="12">
        <v>0.751</v>
      </c>
      <c r="CO24" s="10" t="s">
        <v>1140</v>
      </c>
      <c r="CP24" s="11">
        <v>4219096</v>
      </c>
      <c r="CQ24" s="10" t="s">
        <v>4770</v>
      </c>
      <c r="CR24" s="12">
        <v>0.73499999999999999</v>
      </c>
      <c r="CS24" s="10" t="s">
        <v>1140</v>
      </c>
      <c r="CT24" s="11">
        <v>2129084</v>
      </c>
      <c r="CU24" s="10" t="s">
        <v>4771</v>
      </c>
      <c r="CV24" s="12">
        <v>0.72399999999999998</v>
      </c>
      <c r="CW24" s="10" t="s">
        <v>1131</v>
      </c>
      <c r="CX24" s="11">
        <v>4585840</v>
      </c>
      <c r="CY24" s="10" t="s">
        <v>4772</v>
      </c>
      <c r="CZ24" s="12">
        <v>0.74</v>
      </c>
      <c r="DA24" s="10" t="s">
        <v>1140</v>
      </c>
      <c r="DB24" s="11">
        <v>852690</v>
      </c>
      <c r="DC24" s="10" t="s">
        <v>4773</v>
      </c>
      <c r="DD24" s="12">
        <v>0.753</v>
      </c>
      <c r="DE24" s="10" t="s">
        <v>1155</v>
      </c>
      <c r="DF24" s="11">
        <v>1422995</v>
      </c>
      <c r="DG24" s="10" t="s">
        <v>4774</v>
      </c>
      <c r="DH24" s="12">
        <v>0.71899999999999997</v>
      </c>
      <c r="DI24" s="10" t="s">
        <v>1131</v>
      </c>
      <c r="DJ24" s="11">
        <v>2404607</v>
      </c>
      <c r="DK24" s="10" t="s">
        <v>3818</v>
      </c>
      <c r="DL24" s="12">
        <v>0.753</v>
      </c>
      <c r="DM24" s="10" t="s">
        <v>1140</v>
      </c>
      <c r="DN24" s="11">
        <v>1098146</v>
      </c>
      <c r="DO24" s="10" t="s">
        <v>3120</v>
      </c>
      <c r="DP24" s="12">
        <v>0.78300000000000003</v>
      </c>
      <c r="DQ24" s="10" t="s">
        <v>1131</v>
      </c>
      <c r="DR24" s="11">
        <v>6961068</v>
      </c>
      <c r="DS24" s="10" t="s">
        <v>4775</v>
      </c>
      <c r="DT24" s="12">
        <v>0.749</v>
      </c>
      <c r="DU24" s="10" t="s">
        <v>1140</v>
      </c>
      <c r="DV24" s="11">
        <v>1580658</v>
      </c>
      <c r="DW24" s="10" t="s">
        <v>4776</v>
      </c>
      <c r="DX24" s="12">
        <v>0.748</v>
      </c>
      <c r="DY24" s="10" t="s">
        <v>1131</v>
      </c>
      <c r="DZ24" s="11">
        <v>14878507</v>
      </c>
      <c r="EA24" s="10" t="s">
        <v>4777</v>
      </c>
      <c r="EB24" s="12">
        <v>0.76</v>
      </c>
      <c r="EC24" s="10" t="s">
        <v>1140</v>
      </c>
      <c r="ED24" s="11">
        <v>8057665</v>
      </c>
      <c r="EE24" s="10" t="s">
        <v>4778</v>
      </c>
      <c r="EF24" s="12">
        <v>0.74399999999999999</v>
      </c>
      <c r="EG24" s="10" t="s">
        <v>1140</v>
      </c>
      <c r="EH24" s="11">
        <v>566822</v>
      </c>
      <c r="EI24" s="10" t="s">
        <v>4779</v>
      </c>
      <c r="EJ24" s="12">
        <v>0.72299999999999998</v>
      </c>
      <c r="EK24" s="10" t="s">
        <v>1134</v>
      </c>
      <c r="EL24" s="11">
        <v>8760422</v>
      </c>
      <c r="EM24" s="10" t="s">
        <v>4780</v>
      </c>
      <c r="EN24" s="12">
        <v>0.74299999999999999</v>
      </c>
      <c r="EO24" s="10" t="s">
        <v>1140</v>
      </c>
      <c r="EP24" s="11">
        <v>2911256</v>
      </c>
      <c r="EQ24" s="10" t="s">
        <v>3209</v>
      </c>
      <c r="ER24" s="12">
        <v>0.71799999999999997</v>
      </c>
      <c r="ES24" s="10" t="s">
        <v>1140</v>
      </c>
      <c r="ET24" s="11">
        <v>3259500</v>
      </c>
      <c r="EU24" s="10" t="s">
        <v>4781</v>
      </c>
      <c r="EV24" s="12">
        <v>0.77</v>
      </c>
      <c r="EW24" s="10" t="s">
        <v>1140</v>
      </c>
      <c r="EX24" s="11">
        <v>9803793</v>
      </c>
      <c r="EY24" s="10" t="s">
        <v>4782</v>
      </c>
      <c r="EZ24" s="12">
        <v>0.75600000000000001</v>
      </c>
      <c r="FA24" s="10" t="s">
        <v>1140</v>
      </c>
      <c r="FB24" s="11">
        <v>840348</v>
      </c>
      <c r="FC24" s="10" t="s">
        <v>1774</v>
      </c>
      <c r="FD24" s="12">
        <v>0.76700000000000002</v>
      </c>
      <c r="FE24" s="10" t="s">
        <v>1131</v>
      </c>
      <c r="FF24" s="11">
        <v>4016679</v>
      </c>
      <c r="FG24" s="10" t="s">
        <v>4783</v>
      </c>
      <c r="FH24" s="12">
        <v>0.747</v>
      </c>
      <c r="FI24" s="10" t="s">
        <v>1140</v>
      </c>
      <c r="FJ24" s="11">
        <v>661415</v>
      </c>
      <c r="FK24" s="10" t="s">
        <v>4784</v>
      </c>
      <c r="FL24" s="12">
        <v>0.71899999999999997</v>
      </c>
      <c r="FM24" s="10" t="s">
        <v>1155</v>
      </c>
      <c r="FN24" s="11">
        <v>5301999</v>
      </c>
      <c r="FO24" s="10" t="s">
        <v>4785</v>
      </c>
      <c r="FP24" s="12">
        <v>0.74399999999999999</v>
      </c>
      <c r="FQ24" s="10" t="s">
        <v>1140</v>
      </c>
      <c r="FR24" s="11">
        <v>21706890</v>
      </c>
      <c r="FS24" s="10" t="s">
        <v>4786</v>
      </c>
      <c r="FT24" s="12">
        <v>0.71199999999999997</v>
      </c>
      <c r="FU24" s="10" t="s">
        <v>1140</v>
      </c>
      <c r="FV24" s="11">
        <v>2323601</v>
      </c>
      <c r="FW24" s="10" t="s">
        <v>4787</v>
      </c>
      <c r="FX24" s="12">
        <v>0.68</v>
      </c>
      <c r="FY24" s="10" t="s">
        <v>1140</v>
      </c>
      <c r="FZ24" s="11">
        <v>501345</v>
      </c>
      <c r="GA24" s="10" t="s">
        <v>3485</v>
      </c>
      <c r="GB24" s="12">
        <v>0.77400000000000002</v>
      </c>
      <c r="GC24" s="10" t="s">
        <v>1155</v>
      </c>
      <c r="GD24" s="11">
        <v>6493085</v>
      </c>
      <c r="GE24" s="10" t="s">
        <v>4788</v>
      </c>
      <c r="GF24" s="12">
        <v>0.745</v>
      </c>
      <c r="GG24" s="10" t="s">
        <v>1140</v>
      </c>
      <c r="GH24" s="11">
        <v>5897062</v>
      </c>
      <c r="GI24" s="10" t="s">
        <v>4789</v>
      </c>
      <c r="GJ24" s="12">
        <v>0.755</v>
      </c>
      <c r="GK24" s="10" t="s">
        <v>1140</v>
      </c>
      <c r="GL24" s="11">
        <v>1345507</v>
      </c>
      <c r="GM24" s="10" t="s">
        <v>4210</v>
      </c>
      <c r="GN24" s="12">
        <v>0.76</v>
      </c>
      <c r="GO24" s="10" t="s">
        <v>1131</v>
      </c>
      <c r="GP24" s="11">
        <v>4432759</v>
      </c>
      <c r="GQ24" s="10" t="s">
        <v>4790</v>
      </c>
      <c r="GR24" s="12">
        <v>0.75</v>
      </c>
      <c r="GS24" s="10" t="s">
        <v>1140</v>
      </c>
      <c r="GT24" s="11">
        <v>431053</v>
      </c>
      <c r="GU24" s="10" t="s">
        <v>4791</v>
      </c>
      <c r="GV24" s="12">
        <v>0.73799999999999999</v>
      </c>
      <c r="GW24" s="10" t="s">
        <v>1134</v>
      </c>
      <c r="GX24" s="11">
        <v>2584911</v>
      </c>
      <c r="GY24" s="10" t="s">
        <v>4765</v>
      </c>
      <c r="GZ24" s="12">
        <v>0.80600000000000005</v>
      </c>
      <c r="HA24" s="10" t="s">
        <v>1131</v>
      </c>
    </row>
    <row r="25" spans="1:209" ht="12.5" x14ac:dyDescent="0.25">
      <c r="A25" s="10" t="s">
        <v>4792</v>
      </c>
      <c r="B25" s="11">
        <v>1142062</v>
      </c>
      <c r="C25" s="10" t="s">
        <v>4793</v>
      </c>
      <c r="D25" s="12">
        <v>0.224</v>
      </c>
      <c r="E25" s="10" t="s">
        <v>1140</v>
      </c>
      <c r="F25" s="11">
        <v>129718</v>
      </c>
      <c r="G25" s="10" t="s">
        <v>4794</v>
      </c>
      <c r="H25" s="12">
        <v>0.17699999999999999</v>
      </c>
      <c r="I25" s="10" t="s">
        <v>1155</v>
      </c>
      <c r="J25" s="11">
        <v>1713108</v>
      </c>
      <c r="K25" s="10" t="s">
        <v>4795</v>
      </c>
      <c r="L25" s="12">
        <v>0.23100000000000001</v>
      </c>
      <c r="M25" s="10" t="s">
        <v>1140</v>
      </c>
      <c r="N25" s="11">
        <v>674532</v>
      </c>
      <c r="O25" s="10" t="s">
        <v>4796</v>
      </c>
      <c r="P25" s="12">
        <v>0.22</v>
      </c>
      <c r="Q25" s="10" t="s">
        <v>1131</v>
      </c>
      <c r="R25" s="11">
        <v>7678315</v>
      </c>
      <c r="S25" s="10" t="s">
        <v>4797</v>
      </c>
      <c r="T25" s="12">
        <v>0.19700000000000001</v>
      </c>
      <c r="U25" s="10" t="s">
        <v>1140</v>
      </c>
      <c r="V25" s="11">
        <v>1164621</v>
      </c>
      <c r="W25" s="10" t="s">
        <v>3457</v>
      </c>
      <c r="X25" s="12">
        <v>0.19800000000000001</v>
      </c>
      <c r="Y25" s="10" t="s">
        <v>1140</v>
      </c>
      <c r="Z25" s="11">
        <v>848914</v>
      </c>
      <c r="AA25" s="10" t="s">
        <v>1594</v>
      </c>
      <c r="AB25" s="12">
        <v>0.23499999999999999</v>
      </c>
      <c r="AC25" s="10" t="s">
        <v>1131</v>
      </c>
      <c r="AD25" s="11">
        <v>267282</v>
      </c>
      <c r="AE25" s="10" t="s">
        <v>4798</v>
      </c>
      <c r="AF25" s="12">
        <v>0.25900000000000001</v>
      </c>
      <c r="AG25" s="10" t="s">
        <v>1155</v>
      </c>
      <c r="AH25" s="11">
        <v>106908</v>
      </c>
      <c r="AI25" s="10" t="s">
        <v>4799</v>
      </c>
      <c r="AJ25" s="12">
        <v>0.157</v>
      </c>
      <c r="AK25" s="10" t="s">
        <v>1147</v>
      </c>
      <c r="AL25" s="11">
        <v>5861513</v>
      </c>
      <c r="AM25" s="10" t="s">
        <v>4800</v>
      </c>
      <c r="AN25" s="12">
        <v>0.25900000000000001</v>
      </c>
      <c r="AO25" s="10" t="s">
        <v>1140</v>
      </c>
      <c r="AP25" s="11">
        <v>2098607</v>
      </c>
      <c r="AQ25" s="10" t="s">
        <v>4801</v>
      </c>
      <c r="AR25" s="12">
        <v>0.19</v>
      </c>
      <c r="AS25" s="10" t="s">
        <v>1140</v>
      </c>
      <c r="AT25" s="11">
        <v>357726</v>
      </c>
      <c r="AU25" s="10" t="s">
        <v>2853</v>
      </c>
      <c r="AV25" s="12">
        <v>0.249</v>
      </c>
      <c r="AW25" s="10" t="s">
        <v>1131</v>
      </c>
      <c r="AX25" s="11">
        <v>414929</v>
      </c>
      <c r="AY25" s="10" t="s">
        <v>2238</v>
      </c>
      <c r="AZ25" s="12">
        <v>0.21099999999999999</v>
      </c>
      <c r="BA25" s="10" t="s">
        <v>1131</v>
      </c>
      <c r="BB25" s="11">
        <v>2699874</v>
      </c>
      <c r="BC25" s="10" t="s">
        <v>4802</v>
      </c>
      <c r="BD25" s="12">
        <v>0.215</v>
      </c>
      <c r="BE25" s="10" t="s">
        <v>1140</v>
      </c>
      <c r="BF25" s="11">
        <v>1445099</v>
      </c>
      <c r="BG25" s="10" t="s">
        <v>4803</v>
      </c>
      <c r="BH25" s="12">
        <v>0.21099999999999999</v>
      </c>
      <c r="BI25" s="10" t="s">
        <v>1140</v>
      </c>
      <c r="BJ25" s="11">
        <v>724702</v>
      </c>
      <c r="BK25" s="10" t="s">
        <v>4804</v>
      </c>
      <c r="BL25" s="12">
        <v>0.22600000000000001</v>
      </c>
      <c r="BM25" s="10" t="s">
        <v>1131</v>
      </c>
      <c r="BN25" s="11">
        <v>631620</v>
      </c>
      <c r="BO25" s="10" t="s">
        <v>4805</v>
      </c>
      <c r="BP25" s="12">
        <v>0.215</v>
      </c>
      <c r="BQ25" s="10" t="s">
        <v>1131</v>
      </c>
      <c r="BR25" s="11">
        <v>978479</v>
      </c>
      <c r="BS25" s="10" t="s">
        <v>4806</v>
      </c>
      <c r="BT25" s="12">
        <v>0.216</v>
      </c>
      <c r="BU25" s="10" t="s">
        <v>1131</v>
      </c>
      <c r="BV25" s="11">
        <v>973703</v>
      </c>
      <c r="BW25" s="10" t="s">
        <v>4807</v>
      </c>
      <c r="BX25" s="12">
        <v>0.21299999999999999</v>
      </c>
      <c r="BY25" s="10" t="s">
        <v>1131</v>
      </c>
      <c r="BZ25" s="11">
        <v>389031</v>
      </c>
      <c r="CA25" s="10" t="s">
        <v>4808</v>
      </c>
      <c r="CB25" s="12">
        <v>0.27900000000000003</v>
      </c>
      <c r="CC25" s="10" t="s">
        <v>1131</v>
      </c>
      <c r="CD25" s="11">
        <v>1313309</v>
      </c>
      <c r="CE25" s="10" t="s">
        <v>4809</v>
      </c>
      <c r="CF25" s="12">
        <v>0.21299999999999999</v>
      </c>
      <c r="CG25" s="10" t="s">
        <v>1140</v>
      </c>
      <c r="CH25" s="11">
        <v>1580798</v>
      </c>
      <c r="CI25" s="10" t="s">
        <v>4810</v>
      </c>
      <c r="CJ25" s="12">
        <v>0.22600000000000001</v>
      </c>
      <c r="CK25" s="10" t="s">
        <v>1140</v>
      </c>
      <c r="CL25" s="11">
        <v>2352480</v>
      </c>
      <c r="CM25" s="10" t="s">
        <v>4811</v>
      </c>
      <c r="CN25" s="12">
        <v>0.23400000000000001</v>
      </c>
      <c r="CO25" s="10" t="s">
        <v>1140</v>
      </c>
      <c r="CP25" s="11">
        <v>1254373</v>
      </c>
      <c r="CQ25" s="10" t="s">
        <v>4812</v>
      </c>
      <c r="CR25" s="12">
        <v>0.219</v>
      </c>
      <c r="CS25" s="10" t="s">
        <v>1140</v>
      </c>
      <c r="CT25" s="11">
        <v>636624</v>
      </c>
      <c r="CU25" s="10" t="s">
        <v>4657</v>
      </c>
      <c r="CV25" s="12">
        <v>0.217</v>
      </c>
      <c r="CW25" s="10" t="s">
        <v>1131</v>
      </c>
      <c r="CX25" s="11">
        <v>1389238</v>
      </c>
      <c r="CY25" s="10" t="s">
        <v>4813</v>
      </c>
      <c r="CZ25" s="12">
        <v>0.224</v>
      </c>
      <c r="DA25" s="10" t="s">
        <v>1140</v>
      </c>
      <c r="DB25" s="11">
        <v>278365</v>
      </c>
      <c r="DC25" s="10" t="s">
        <v>4677</v>
      </c>
      <c r="DD25" s="12">
        <v>0.246</v>
      </c>
      <c r="DE25" s="10" t="s">
        <v>1155</v>
      </c>
      <c r="DF25" s="11">
        <v>416043</v>
      </c>
      <c r="DG25" s="10" t="s">
        <v>4716</v>
      </c>
      <c r="DH25" s="12">
        <v>0.21</v>
      </c>
      <c r="DI25" s="10" t="s">
        <v>1131</v>
      </c>
      <c r="DJ25" s="11">
        <v>677990</v>
      </c>
      <c r="DK25" s="10" t="s">
        <v>4814</v>
      </c>
      <c r="DL25" s="12">
        <v>0.21199999999999999</v>
      </c>
      <c r="DM25" s="10" t="s">
        <v>1131</v>
      </c>
      <c r="DN25" s="11">
        <v>360546</v>
      </c>
      <c r="DO25" s="10" t="s">
        <v>4815</v>
      </c>
      <c r="DP25" s="12">
        <v>0.25700000000000001</v>
      </c>
      <c r="DQ25" s="10" t="s">
        <v>1155</v>
      </c>
      <c r="DR25" s="11">
        <v>2033734</v>
      </c>
      <c r="DS25" s="10" t="s">
        <v>4816</v>
      </c>
      <c r="DT25" s="12">
        <v>0.219</v>
      </c>
      <c r="DU25" s="10" t="s">
        <v>1140</v>
      </c>
      <c r="DV25" s="11">
        <v>508241</v>
      </c>
      <c r="DW25" s="10" t="s">
        <v>4817</v>
      </c>
      <c r="DX25" s="12">
        <v>0.24</v>
      </c>
      <c r="DY25" s="10" t="s">
        <v>1131</v>
      </c>
      <c r="DZ25" s="11">
        <v>4427300</v>
      </c>
      <c r="EA25" s="10" t="s">
        <v>4818</v>
      </c>
      <c r="EB25" s="12">
        <v>0.22600000000000001</v>
      </c>
      <c r="EC25" s="10" t="s">
        <v>1140</v>
      </c>
      <c r="ED25" s="11">
        <v>2324497</v>
      </c>
      <c r="EE25" s="10" t="s">
        <v>4819</v>
      </c>
      <c r="EF25" s="12">
        <v>0.215</v>
      </c>
      <c r="EG25" s="10" t="s">
        <v>1140</v>
      </c>
      <c r="EH25" s="11">
        <v>163294</v>
      </c>
      <c r="EI25" s="10" t="s">
        <v>1911</v>
      </c>
      <c r="EJ25" s="12">
        <v>0.20799999999999999</v>
      </c>
      <c r="EK25" s="10" t="s">
        <v>1155</v>
      </c>
      <c r="EL25" s="11">
        <v>2702601</v>
      </c>
      <c r="EM25" s="10" t="s">
        <v>4820</v>
      </c>
      <c r="EN25" s="12">
        <v>0.22900000000000001</v>
      </c>
      <c r="EO25" s="10" t="s">
        <v>1140</v>
      </c>
      <c r="EP25" s="11">
        <v>827486</v>
      </c>
      <c r="EQ25" s="10" t="s">
        <v>1712</v>
      </c>
      <c r="ER25" s="12">
        <v>0.20399999999999999</v>
      </c>
      <c r="ES25" s="10" t="s">
        <v>1140</v>
      </c>
      <c r="ET25" s="11">
        <v>989317</v>
      </c>
      <c r="EU25" s="10" t="s">
        <v>4821</v>
      </c>
      <c r="EV25" s="12">
        <v>0.23400000000000001</v>
      </c>
      <c r="EW25" s="10" t="s">
        <v>1131</v>
      </c>
      <c r="EX25" s="11">
        <v>3143340</v>
      </c>
      <c r="EY25" s="10" t="s">
        <v>4822</v>
      </c>
      <c r="EZ25" s="12">
        <v>0.24299999999999999</v>
      </c>
      <c r="FA25" s="10" t="s">
        <v>1140</v>
      </c>
      <c r="FB25" s="11">
        <v>257596</v>
      </c>
      <c r="FC25" s="10" t="s">
        <v>3797</v>
      </c>
      <c r="FD25" s="12">
        <v>0.23499999999999999</v>
      </c>
      <c r="FE25" s="10" t="s">
        <v>1155</v>
      </c>
      <c r="FF25" s="11">
        <v>1261863</v>
      </c>
      <c r="FG25" s="10" t="s">
        <v>4823</v>
      </c>
      <c r="FH25" s="12">
        <v>0.23499999999999999</v>
      </c>
      <c r="FI25" s="10" t="s">
        <v>1131</v>
      </c>
      <c r="FJ25" s="11">
        <v>206183</v>
      </c>
      <c r="FK25" s="10" t="s">
        <v>3324</v>
      </c>
      <c r="FL25" s="12">
        <v>0.224</v>
      </c>
      <c r="FM25" s="10" t="s">
        <v>1147</v>
      </c>
      <c r="FN25" s="11">
        <v>1527244</v>
      </c>
      <c r="FO25" s="10" t="s">
        <v>4824</v>
      </c>
      <c r="FP25" s="12">
        <v>0.214</v>
      </c>
      <c r="FQ25" s="10" t="s">
        <v>1140</v>
      </c>
      <c r="FR25" s="11">
        <v>5200569</v>
      </c>
      <c r="FS25" s="10" t="s">
        <v>4825</v>
      </c>
      <c r="FT25" s="12">
        <v>0.17</v>
      </c>
      <c r="FU25" s="10" t="s">
        <v>1140</v>
      </c>
      <c r="FV25" s="11">
        <v>512926</v>
      </c>
      <c r="FW25" s="10" t="s">
        <v>4826</v>
      </c>
      <c r="FX25" s="12">
        <v>0.15</v>
      </c>
      <c r="FY25" s="10" t="s">
        <v>1140</v>
      </c>
      <c r="FZ25" s="11">
        <v>173657</v>
      </c>
      <c r="GA25" s="10" t="s">
        <v>4827</v>
      </c>
      <c r="GB25" s="12">
        <v>0.26800000000000002</v>
      </c>
      <c r="GC25" s="10" t="s">
        <v>1147</v>
      </c>
      <c r="GD25" s="11">
        <v>1836036</v>
      </c>
      <c r="GE25" s="10" t="s">
        <v>4828</v>
      </c>
      <c r="GF25" s="12">
        <v>0.21099999999999999</v>
      </c>
      <c r="GG25" s="10" t="s">
        <v>1140</v>
      </c>
      <c r="GH25" s="11">
        <v>1625675</v>
      </c>
      <c r="GI25" s="10" t="s">
        <v>4829</v>
      </c>
      <c r="GJ25" s="12">
        <v>0.20799999999999999</v>
      </c>
      <c r="GK25" s="10" t="s">
        <v>1140</v>
      </c>
      <c r="GL25" s="11">
        <v>450145</v>
      </c>
      <c r="GM25" s="10" t="s">
        <v>4830</v>
      </c>
      <c r="GN25" s="12">
        <v>0.254</v>
      </c>
      <c r="GO25" s="10" t="s">
        <v>1131</v>
      </c>
      <c r="GP25" s="11">
        <v>1383652</v>
      </c>
      <c r="GQ25" s="10" t="s">
        <v>4831</v>
      </c>
      <c r="GR25" s="12">
        <v>0.23400000000000001</v>
      </c>
      <c r="GS25" s="10" t="s">
        <v>1140</v>
      </c>
      <c r="GT25" s="11">
        <v>138427</v>
      </c>
      <c r="GU25" s="10" t="s">
        <v>4832</v>
      </c>
      <c r="GV25" s="12">
        <v>0.23699999999999999</v>
      </c>
      <c r="GW25" s="10" t="s">
        <v>1147</v>
      </c>
      <c r="GX25" s="11">
        <v>903627</v>
      </c>
      <c r="GY25" s="10" t="s">
        <v>4833</v>
      </c>
      <c r="GZ25" s="12">
        <v>0.28199999999999997</v>
      </c>
      <c r="HA25" s="10" t="s">
        <v>1131</v>
      </c>
    </row>
    <row r="26" spans="1:209" ht="12.5" x14ac:dyDescent="0.25">
      <c r="A26" s="10" t="s">
        <v>4834</v>
      </c>
      <c r="B26" s="11">
        <v>932119</v>
      </c>
      <c r="C26" s="10" t="s">
        <v>4835</v>
      </c>
      <c r="D26" s="12">
        <v>0.182</v>
      </c>
      <c r="E26" s="10" t="s">
        <v>1140</v>
      </c>
      <c r="F26" s="11">
        <v>102998</v>
      </c>
      <c r="G26" s="10" t="s">
        <v>1944</v>
      </c>
      <c r="H26" s="12">
        <v>0.14000000000000001</v>
      </c>
      <c r="I26" s="10" t="s">
        <v>1131</v>
      </c>
      <c r="J26" s="11">
        <v>1437731</v>
      </c>
      <c r="K26" s="10" t="s">
        <v>4836</v>
      </c>
      <c r="L26" s="12">
        <v>0.193</v>
      </c>
      <c r="M26" s="10" t="s">
        <v>1140</v>
      </c>
      <c r="N26" s="11">
        <v>550906</v>
      </c>
      <c r="O26" s="10" t="s">
        <v>4837</v>
      </c>
      <c r="P26" s="12">
        <v>0.18</v>
      </c>
      <c r="Q26" s="10" t="s">
        <v>1140</v>
      </c>
      <c r="R26" s="11">
        <v>6311919</v>
      </c>
      <c r="S26" s="10" t="s">
        <v>4838</v>
      </c>
      <c r="T26" s="12">
        <v>0.16200000000000001</v>
      </c>
      <c r="U26" s="10" t="s">
        <v>1140</v>
      </c>
      <c r="V26" s="11">
        <v>944542</v>
      </c>
      <c r="W26" s="10" t="s">
        <v>1705</v>
      </c>
      <c r="X26" s="12">
        <v>0.161</v>
      </c>
      <c r="Y26" s="10" t="s">
        <v>1140</v>
      </c>
      <c r="Z26" s="11">
        <v>690031</v>
      </c>
      <c r="AA26" s="10" t="s">
        <v>4839</v>
      </c>
      <c r="AB26" s="12">
        <v>0.191</v>
      </c>
      <c r="AC26" s="10" t="s">
        <v>1140</v>
      </c>
      <c r="AD26" s="11">
        <v>219957</v>
      </c>
      <c r="AE26" s="10" t="s">
        <v>2088</v>
      </c>
      <c r="AF26" s="12">
        <v>0.21299999999999999</v>
      </c>
      <c r="AG26" s="10" t="s">
        <v>1140</v>
      </c>
      <c r="AH26" s="11">
        <v>88996</v>
      </c>
      <c r="AI26" s="10" t="s">
        <v>4840</v>
      </c>
      <c r="AJ26" s="12">
        <v>0.13100000000000001</v>
      </c>
      <c r="AK26" s="10" t="s">
        <v>1140</v>
      </c>
      <c r="AL26" s="11">
        <v>4917782</v>
      </c>
      <c r="AM26" s="10" t="s">
        <v>4841</v>
      </c>
      <c r="AN26" s="12">
        <v>0.217</v>
      </c>
      <c r="AO26" s="10" t="s">
        <v>1140</v>
      </c>
      <c r="AP26" s="11">
        <v>1699250</v>
      </c>
      <c r="AQ26" s="10" t="s">
        <v>1964</v>
      </c>
      <c r="AR26" s="12">
        <v>0.154</v>
      </c>
      <c r="AS26" s="10" t="s">
        <v>1140</v>
      </c>
      <c r="AT26" s="11">
        <v>303352</v>
      </c>
      <c r="AU26" s="10" t="s">
        <v>4842</v>
      </c>
      <c r="AV26" s="12">
        <v>0.21099999999999999</v>
      </c>
      <c r="AW26" s="10" t="s">
        <v>1140</v>
      </c>
      <c r="AX26" s="11">
        <v>342259</v>
      </c>
      <c r="AY26" s="10" t="s">
        <v>2371</v>
      </c>
      <c r="AZ26" s="12">
        <v>0.17399999999999999</v>
      </c>
      <c r="BA26" s="10" t="s">
        <v>1140</v>
      </c>
      <c r="BB26" s="11">
        <v>2205830</v>
      </c>
      <c r="BC26" s="10" t="s">
        <v>3943</v>
      </c>
      <c r="BD26" s="12">
        <v>0.17599999999999999</v>
      </c>
      <c r="BE26" s="10" t="s">
        <v>1140</v>
      </c>
      <c r="BF26" s="11">
        <v>1181568</v>
      </c>
      <c r="BG26" s="10" t="s">
        <v>3459</v>
      </c>
      <c r="BH26" s="12">
        <v>0.17199999999999999</v>
      </c>
      <c r="BI26" s="10" t="s">
        <v>1140</v>
      </c>
      <c r="BJ26" s="11">
        <v>594888</v>
      </c>
      <c r="BK26" s="10" t="s">
        <v>4843</v>
      </c>
      <c r="BL26" s="12">
        <v>0.185</v>
      </c>
      <c r="BM26" s="10" t="s">
        <v>1140</v>
      </c>
      <c r="BN26" s="11">
        <v>518365</v>
      </c>
      <c r="BO26" s="10" t="s">
        <v>1759</v>
      </c>
      <c r="BP26" s="12">
        <v>0.17599999999999999</v>
      </c>
      <c r="BQ26" s="10" t="s">
        <v>1140</v>
      </c>
      <c r="BR26" s="11">
        <v>804768</v>
      </c>
      <c r="BS26" s="10" t="s">
        <v>4844</v>
      </c>
      <c r="BT26" s="12">
        <v>0.17799999999999999</v>
      </c>
      <c r="BU26" s="10" t="s">
        <v>1140</v>
      </c>
      <c r="BV26" s="11">
        <v>794591</v>
      </c>
      <c r="BW26" s="10" t="s">
        <v>4845</v>
      </c>
      <c r="BX26" s="12">
        <v>0.17399999999999999</v>
      </c>
      <c r="BY26" s="10" t="s">
        <v>1140</v>
      </c>
      <c r="BZ26" s="11">
        <v>320120</v>
      </c>
      <c r="CA26" s="10" t="s">
        <v>4846</v>
      </c>
      <c r="CB26" s="12">
        <v>0.22900000000000001</v>
      </c>
      <c r="CC26" s="10" t="s">
        <v>1140</v>
      </c>
      <c r="CD26" s="11">
        <v>1066638</v>
      </c>
      <c r="CE26" s="10" t="s">
        <v>3128</v>
      </c>
      <c r="CF26" s="12">
        <v>0.17299999999999999</v>
      </c>
      <c r="CG26" s="10" t="s">
        <v>1140</v>
      </c>
      <c r="CH26" s="11">
        <v>1292884</v>
      </c>
      <c r="CI26" s="10" t="s">
        <v>1998</v>
      </c>
      <c r="CJ26" s="12">
        <v>0.185</v>
      </c>
      <c r="CK26" s="10" t="s">
        <v>1140</v>
      </c>
      <c r="CL26" s="11">
        <v>1932225</v>
      </c>
      <c r="CM26" s="10" t="s">
        <v>3337</v>
      </c>
      <c r="CN26" s="12">
        <v>0.193</v>
      </c>
      <c r="CO26" s="10" t="s">
        <v>1140</v>
      </c>
      <c r="CP26" s="11">
        <v>1025928</v>
      </c>
      <c r="CQ26" s="10" t="s">
        <v>1925</v>
      </c>
      <c r="CR26" s="12">
        <v>0.17899999999999999</v>
      </c>
      <c r="CS26" s="10" t="s">
        <v>1140</v>
      </c>
      <c r="CT26" s="11">
        <v>516492</v>
      </c>
      <c r="CU26" s="10" t="s">
        <v>2742</v>
      </c>
      <c r="CV26" s="12">
        <v>0.17599999999999999</v>
      </c>
      <c r="CW26" s="10" t="s">
        <v>1140</v>
      </c>
      <c r="CX26" s="11">
        <v>1138497</v>
      </c>
      <c r="CY26" s="10" t="s">
        <v>4360</v>
      </c>
      <c r="CZ26" s="12">
        <v>0.184</v>
      </c>
      <c r="DA26" s="10" t="s">
        <v>1140</v>
      </c>
      <c r="DB26" s="11">
        <v>231950</v>
      </c>
      <c r="DC26" s="10" t="s">
        <v>3911</v>
      </c>
      <c r="DD26" s="12">
        <v>0.20499999999999999</v>
      </c>
      <c r="DE26" s="10" t="s">
        <v>1140</v>
      </c>
      <c r="DF26" s="11">
        <v>340925</v>
      </c>
      <c r="DG26" s="10" t="s">
        <v>4847</v>
      </c>
      <c r="DH26" s="12">
        <v>0.17199999999999999</v>
      </c>
      <c r="DI26" s="10" t="s">
        <v>1140</v>
      </c>
      <c r="DJ26" s="11">
        <v>554859</v>
      </c>
      <c r="DK26" s="10" t="s">
        <v>1446</v>
      </c>
      <c r="DL26" s="12">
        <v>0.17399999999999999</v>
      </c>
      <c r="DM26" s="10" t="s">
        <v>1140</v>
      </c>
      <c r="DN26" s="11">
        <v>289958</v>
      </c>
      <c r="DO26" s="10" t="s">
        <v>3800</v>
      </c>
      <c r="DP26" s="12">
        <v>0.20699999999999999</v>
      </c>
      <c r="DQ26" s="10" t="s">
        <v>1140</v>
      </c>
      <c r="DR26" s="11">
        <v>1646777</v>
      </c>
      <c r="DS26" s="10" t="s">
        <v>2101</v>
      </c>
      <c r="DT26" s="12">
        <v>0.17699999999999999</v>
      </c>
      <c r="DU26" s="10" t="s">
        <v>1140</v>
      </c>
      <c r="DV26" s="11">
        <v>421772</v>
      </c>
      <c r="DW26" s="10" t="s">
        <v>4848</v>
      </c>
      <c r="DX26" s="12">
        <v>0.19900000000000001</v>
      </c>
      <c r="DY26" s="10" t="s">
        <v>1140</v>
      </c>
      <c r="DZ26" s="11">
        <v>3635501</v>
      </c>
      <c r="EA26" s="10" t="s">
        <v>4849</v>
      </c>
      <c r="EB26" s="12">
        <v>0.186</v>
      </c>
      <c r="EC26" s="10" t="s">
        <v>1140</v>
      </c>
      <c r="ED26" s="11">
        <v>1915356</v>
      </c>
      <c r="EE26" s="10" t="s">
        <v>4850</v>
      </c>
      <c r="EF26" s="12">
        <v>0.17699999999999999</v>
      </c>
      <c r="EG26" s="10" t="s">
        <v>1140</v>
      </c>
      <c r="EH26" s="11">
        <v>133955</v>
      </c>
      <c r="EI26" s="10" t="s">
        <v>1227</v>
      </c>
      <c r="EJ26" s="12">
        <v>0.17100000000000001</v>
      </c>
      <c r="EK26" s="10" t="s">
        <v>1131</v>
      </c>
      <c r="EL26" s="11">
        <v>2213997</v>
      </c>
      <c r="EM26" s="10" t="s">
        <v>4851</v>
      </c>
      <c r="EN26" s="12">
        <v>0.188</v>
      </c>
      <c r="EO26" s="10" t="s">
        <v>1140</v>
      </c>
      <c r="EP26" s="11">
        <v>676985</v>
      </c>
      <c r="EQ26" s="10" t="s">
        <v>2517</v>
      </c>
      <c r="ER26" s="12">
        <v>0.16700000000000001</v>
      </c>
      <c r="ES26" s="10" t="s">
        <v>1140</v>
      </c>
      <c r="ET26" s="11">
        <v>827874</v>
      </c>
      <c r="EU26" s="10" t="s">
        <v>4852</v>
      </c>
      <c r="EV26" s="12">
        <v>0.19600000000000001</v>
      </c>
      <c r="EW26" s="10" t="s">
        <v>1140</v>
      </c>
      <c r="EX26" s="11">
        <v>2597954</v>
      </c>
      <c r="EY26" s="10" t="s">
        <v>4853</v>
      </c>
      <c r="EZ26" s="12">
        <v>0.2</v>
      </c>
      <c r="FA26" s="10" t="s">
        <v>1140</v>
      </c>
      <c r="FB26" s="11">
        <v>212376</v>
      </c>
      <c r="FC26" s="10" t="s">
        <v>2814</v>
      </c>
      <c r="FD26" s="12">
        <v>0.19400000000000001</v>
      </c>
      <c r="FE26" s="10" t="s">
        <v>1131</v>
      </c>
      <c r="FF26" s="11">
        <v>1038094</v>
      </c>
      <c r="FG26" s="10" t="s">
        <v>2873</v>
      </c>
      <c r="FH26" s="12">
        <v>0.193</v>
      </c>
      <c r="FI26" s="10" t="s">
        <v>1140</v>
      </c>
      <c r="FJ26" s="11">
        <v>169586</v>
      </c>
      <c r="FK26" s="10" t="s">
        <v>1336</v>
      </c>
      <c r="FL26" s="12">
        <v>0.184</v>
      </c>
      <c r="FM26" s="10" t="s">
        <v>1140</v>
      </c>
      <c r="FN26" s="11">
        <v>1246596</v>
      </c>
      <c r="FO26" s="10" t="s">
        <v>4854</v>
      </c>
      <c r="FP26" s="12">
        <v>0.17499999999999999</v>
      </c>
      <c r="FQ26" s="10" t="s">
        <v>1140</v>
      </c>
      <c r="FR26" s="11">
        <v>4194990</v>
      </c>
      <c r="FS26" s="10" t="s">
        <v>4855</v>
      </c>
      <c r="FT26" s="12">
        <v>0.13800000000000001</v>
      </c>
      <c r="FU26" s="10" t="s">
        <v>1140</v>
      </c>
      <c r="FV26" s="11">
        <v>415749</v>
      </c>
      <c r="FW26" s="10" t="s">
        <v>4856</v>
      </c>
      <c r="FX26" s="12">
        <v>0.122</v>
      </c>
      <c r="FY26" s="10" t="s">
        <v>1140</v>
      </c>
      <c r="FZ26" s="11">
        <v>143421</v>
      </c>
      <c r="GA26" s="10" t="s">
        <v>4857</v>
      </c>
      <c r="GB26" s="12">
        <v>0.222</v>
      </c>
      <c r="GC26" s="10" t="s">
        <v>1131</v>
      </c>
      <c r="GD26" s="11">
        <v>1498931</v>
      </c>
      <c r="GE26" s="10" t="s">
        <v>4858</v>
      </c>
      <c r="GF26" s="12">
        <v>0.17199999999999999</v>
      </c>
      <c r="GG26" s="10" t="s">
        <v>1140</v>
      </c>
      <c r="GH26" s="11">
        <v>1339130</v>
      </c>
      <c r="GI26" s="10" t="s">
        <v>4859</v>
      </c>
      <c r="GJ26" s="12">
        <v>0.17100000000000001</v>
      </c>
      <c r="GK26" s="10" t="s">
        <v>1140</v>
      </c>
      <c r="GL26" s="11">
        <v>380192</v>
      </c>
      <c r="GM26" s="10" t="s">
        <v>4860</v>
      </c>
      <c r="GN26" s="12">
        <v>0.215</v>
      </c>
      <c r="GO26" s="10" t="s">
        <v>1140</v>
      </c>
      <c r="GP26" s="11">
        <v>1133395</v>
      </c>
      <c r="GQ26" s="10" t="s">
        <v>4407</v>
      </c>
      <c r="GR26" s="12">
        <v>0.192</v>
      </c>
      <c r="GS26" s="10" t="s">
        <v>1140</v>
      </c>
      <c r="GT26" s="11">
        <v>112097</v>
      </c>
      <c r="GU26" s="10" t="s">
        <v>4710</v>
      </c>
      <c r="GV26" s="12">
        <v>0.192</v>
      </c>
      <c r="GW26" s="10" t="s">
        <v>1131</v>
      </c>
      <c r="GX26" s="11">
        <v>770861</v>
      </c>
      <c r="GY26" s="10" t="s">
        <v>4182</v>
      </c>
      <c r="GZ26" s="12">
        <v>0.24</v>
      </c>
      <c r="HA26" s="10" t="s">
        <v>4182</v>
      </c>
    </row>
    <row r="27" spans="1:209" ht="12.5" x14ac:dyDescent="0.25">
      <c r="A27" s="10" t="s">
        <v>4750</v>
      </c>
      <c r="B27" s="11">
        <v>3978822</v>
      </c>
      <c r="C27" s="10" t="s">
        <v>4698</v>
      </c>
      <c r="D27" s="11">
        <v>3978822</v>
      </c>
      <c r="E27" s="10" t="s">
        <v>4183</v>
      </c>
      <c r="F27" s="11">
        <v>559040</v>
      </c>
      <c r="G27" s="10" t="s">
        <v>2382</v>
      </c>
      <c r="H27" s="11">
        <v>559040</v>
      </c>
      <c r="I27" s="10" t="s">
        <v>4183</v>
      </c>
      <c r="J27" s="11">
        <v>5851265</v>
      </c>
      <c r="K27" s="10" t="s">
        <v>1210</v>
      </c>
      <c r="L27" s="11">
        <v>5851265</v>
      </c>
      <c r="M27" s="10" t="s">
        <v>4183</v>
      </c>
      <c r="N27" s="11">
        <v>2366744</v>
      </c>
      <c r="O27" s="10" t="s">
        <v>2053</v>
      </c>
      <c r="P27" s="11">
        <v>2366744</v>
      </c>
      <c r="Q27" s="10" t="s">
        <v>4183</v>
      </c>
      <c r="R27" s="11">
        <v>30527864</v>
      </c>
      <c r="S27" s="10" t="s">
        <v>4699</v>
      </c>
      <c r="T27" s="11">
        <v>30527864</v>
      </c>
      <c r="U27" s="10" t="s">
        <v>4183</v>
      </c>
      <c r="V27" s="11">
        <v>4666930</v>
      </c>
      <c r="W27" s="10" t="s">
        <v>1492</v>
      </c>
      <c r="X27" s="11">
        <v>4666930</v>
      </c>
      <c r="Y27" s="10" t="s">
        <v>4183</v>
      </c>
      <c r="Z27" s="11">
        <v>2894552</v>
      </c>
      <c r="AA27" s="10" t="s">
        <v>3642</v>
      </c>
      <c r="AB27" s="11">
        <v>2894552</v>
      </c>
      <c r="AC27" s="10" t="s">
        <v>4183</v>
      </c>
      <c r="AD27" s="11">
        <v>819965</v>
      </c>
      <c r="AE27" s="10" t="s">
        <v>4700</v>
      </c>
      <c r="AF27" s="11">
        <v>819965</v>
      </c>
      <c r="AG27" s="10" t="s">
        <v>4183</v>
      </c>
      <c r="AH27" s="11">
        <v>552446</v>
      </c>
      <c r="AI27" s="10" t="s">
        <v>4701</v>
      </c>
      <c r="AJ27" s="11">
        <v>552446</v>
      </c>
      <c r="AK27" s="10" t="s">
        <v>4183</v>
      </c>
      <c r="AL27" s="11">
        <v>18231710</v>
      </c>
      <c r="AM27" s="10" t="s">
        <v>4702</v>
      </c>
      <c r="AN27" s="11">
        <v>18231710</v>
      </c>
      <c r="AO27" s="10" t="s">
        <v>4183</v>
      </c>
      <c r="AP27" s="11">
        <v>8494879</v>
      </c>
      <c r="AQ27" s="10" t="s">
        <v>4703</v>
      </c>
      <c r="AR27" s="11">
        <v>8494879</v>
      </c>
      <c r="AS27" s="10" t="s">
        <v>4183</v>
      </c>
      <c r="AT27" s="11">
        <v>1141251</v>
      </c>
      <c r="AU27" s="10" t="s">
        <v>2225</v>
      </c>
      <c r="AV27" s="11">
        <v>1141251</v>
      </c>
      <c r="AW27" s="10" t="s">
        <v>4183</v>
      </c>
      <c r="AX27" s="11">
        <v>1498335</v>
      </c>
      <c r="AY27" s="10" t="s">
        <v>4704</v>
      </c>
      <c r="AZ27" s="11">
        <v>1498335</v>
      </c>
      <c r="BA27" s="10" t="s">
        <v>4183</v>
      </c>
      <c r="BB27" s="11">
        <v>9848062</v>
      </c>
      <c r="BC27" s="10" t="s">
        <v>4705</v>
      </c>
      <c r="BD27" s="11">
        <v>9848062</v>
      </c>
      <c r="BE27" s="10" t="s">
        <v>4183</v>
      </c>
      <c r="BF27" s="11">
        <v>5281293</v>
      </c>
      <c r="BG27" s="10" t="s">
        <v>4706</v>
      </c>
      <c r="BH27" s="11">
        <v>5281293</v>
      </c>
      <c r="BI27" s="10" t="s">
        <v>4183</v>
      </c>
      <c r="BJ27" s="11">
        <v>2481457</v>
      </c>
      <c r="BK27" s="10" t="s">
        <v>4707</v>
      </c>
      <c r="BL27" s="11">
        <v>2481457</v>
      </c>
      <c r="BM27" s="10" t="s">
        <v>4183</v>
      </c>
      <c r="BN27" s="11">
        <v>2253783</v>
      </c>
      <c r="BO27" s="10" t="s">
        <v>4751</v>
      </c>
      <c r="BP27" s="11">
        <v>2253783</v>
      </c>
      <c r="BQ27" s="10" t="s">
        <v>4183</v>
      </c>
      <c r="BR27" s="11">
        <v>3514417</v>
      </c>
      <c r="BS27" s="10" t="s">
        <v>4709</v>
      </c>
      <c r="BT27" s="11">
        <v>3514417</v>
      </c>
      <c r="BU27" s="10" t="s">
        <v>4183</v>
      </c>
      <c r="BV27" s="11">
        <v>3510313</v>
      </c>
      <c r="BW27" s="10" t="s">
        <v>4573</v>
      </c>
      <c r="BX27" s="11">
        <v>3510313</v>
      </c>
      <c r="BY27" s="10" t="s">
        <v>4183</v>
      </c>
      <c r="BZ27" s="11">
        <v>1149944</v>
      </c>
      <c r="CA27" s="10" t="s">
        <v>4710</v>
      </c>
      <c r="CB27" s="11">
        <v>1149944</v>
      </c>
      <c r="CC27" s="10" t="s">
        <v>4183</v>
      </c>
      <c r="CD27" s="11">
        <v>4821332</v>
      </c>
      <c r="CE27" s="10" t="s">
        <v>3451</v>
      </c>
      <c r="CF27" s="11">
        <v>4821332</v>
      </c>
      <c r="CG27" s="10" t="s">
        <v>4183</v>
      </c>
      <c r="CH27" s="11">
        <v>5659960</v>
      </c>
      <c r="CI27" s="10" t="s">
        <v>3621</v>
      </c>
      <c r="CJ27" s="11">
        <v>5659960</v>
      </c>
      <c r="CK27" s="10" t="s">
        <v>4183</v>
      </c>
      <c r="CL27" s="11">
        <v>7926790</v>
      </c>
      <c r="CM27" s="10" t="s">
        <v>1325</v>
      </c>
      <c r="CN27" s="11">
        <v>7926790</v>
      </c>
      <c r="CO27" s="10" t="s">
        <v>4183</v>
      </c>
      <c r="CP27" s="11">
        <v>4442940</v>
      </c>
      <c r="CQ27" s="10" t="s">
        <v>4711</v>
      </c>
      <c r="CR27" s="11">
        <v>4442940</v>
      </c>
      <c r="CS27" s="10" t="s">
        <v>4183</v>
      </c>
      <c r="CT27" s="11">
        <v>2264456</v>
      </c>
      <c r="CU27" s="10" t="s">
        <v>1719</v>
      </c>
      <c r="CV27" s="11">
        <v>2264456</v>
      </c>
      <c r="CW27" s="10" t="s">
        <v>4183</v>
      </c>
      <c r="CX27" s="11">
        <v>4824817</v>
      </c>
      <c r="CY27" s="10" t="s">
        <v>4712</v>
      </c>
      <c r="CZ27" s="11">
        <v>4824817</v>
      </c>
      <c r="DA27" s="10" t="s">
        <v>4183</v>
      </c>
      <c r="DB27" s="11">
        <v>897250</v>
      </c>
      <c r="DC27" s="10" t="s">
        <v>1083</v>
      </c>
      <c r="DD27" s="11">
        <v>897250</v>
      </c>
      <c r="DE27" s="10" t="s">
        <v>4183</v>
      </c>
      <c r="DF27" s="11">
        <v>1499785</v>
      </c>
      <c r="DG27" s="10" t="s">
        <v>3246</v>
      </c>
      <c r="DH27" s="11">
        <v>1499785</v>
      </c>
      <c r="DI27" s="10" t="s">
        <v>4183</v>
      </c>
      <c r="DJ27" s="11">
        <v>2509660</v>
      </c>
      <c r="DK27" s="10" t="s">
        <v>1794</v>
      </c>
      <c r="DL27" s="11">
        <v>2509660</v>
      </c>
      <c r="DM27" s="10" t="s">
        <v>4183</v>
      </c>
      <c r="DN27" s="11">
        <v>1151339</v>
      </c>
      <c r="DO27" s="10" t="s">
        <v>4713</v>
      </c>
      <c r="DP27" s="11">
        <v>1151339</v>
      </c>
      <c r="DQ27" s="10" t="s">
        <v>4183</v>
      </c>
      <c r="DR27" s="11">
        <v>7281676</v>
      </c>
      <c r="DS27" s="10" t="s">
        <v>1961</v>
      </c>
      <c r="DT27" s="11">
        <v>7281676</v>
      </c>
      <c r="DU27" s="10" t="s">
        <v>4183</v>
      </c>
      <c r="DV27" s="11">
        <v>1665813</v>
      </c>
      <c r="DW27" s="10" t="s">
        <v>2735</v>
      </c>
      <c r="DX27" s="11">
        <v>1665813</v>
      </c>
      <c r="DY27" s="10" t="s">
        <v>4183</v>
      </c>
      <c r="DZ27" s="11">
        <v>15620467</v>
      </c>
      <c r="EA27" s="10" t="s">
        <v>3312</v>
      </c>
      <c r="EB27" s="11">
        <v>15620467</v>
      </c>
      <c r="EC27" s="10" t="s">
        <v>4183</v>
      </c>
      <c r="ED27" s="11">
        <v>8512992</v>
      </c>
      <c r="EE27" s="10" t="s">
        <v>4714</v>
      </c>
      <c r="EF27" s="11">
        <v>8512992</v>
      </c>
      <c r="EG27" s="10" t="s">
        <v>4183</v>
      </c>
      <c r="EH27" s="11">
        <v>604326</v>
      </c>
      <c r="EI27" s="10" t="s">
        <v>2787</v>
      </c>
      <c r="EJ27" s="11">
        <v>604326</v>
      </c>
      <c r="EK27" s="10" t="s">
        <v>4183</v>
      </c>
      <c r="EL27" s="11">
        <v>9215314</v>
      </c>
      <c r="EM27" s="10" t="s">
        <v>4715</v>
      </c>
      <c r="EN27" s="11">
        <v>9215314</v>
      </c>
      <c r="EO27" s="10" t="s">
        <v>4183</v>
      </c>
      <c r="EP27" s="11">
        <v>3088080</v>
      </c>
      <c r="EQ27" s="10" t="s">
        <v>2047</v>
      </c>
      <c r="ER27" s="11">
        <v>3088080</v>
      </c>
      <c r="ES27" s="10" t="s">
        <v>4183</v>
      </c>
      <c r="ET27" s="11">
        <v>3403557</v>
      </c>
      <c r="EU27" s="10" t="s">
        <v>3109</v>
      </c>
      <c r="EV27" s="11">
        <v>3403557</v>
      </c>
      <c r="EW27" s="10" t="s">
        <v>4183</v>
      </c>
      <c r="EX27" s="11">
        <v>10337054</v>
      </c>
      <c r="EY27" s="10" t="s">
        <v>3331</v>
      </c>
      <c r="EZ27" s="11">
        <v>10337054</v>
      </c>
      <c r="FA27" s="10" t="s">
        <v>4183</v>
      </c>
      <c r="FB27" s="11">
        <v>892705</v>
      </c>
      <c r="FC27" s="10" t="s">
        <v>3288</v>
      </c>
      <c r="FD27" s="11">
        <v>892705</v>
      </c>
      <c r="FE27" s="10" t="s">
        <v>4183</v>
      </c>
      <c r="FF27" s="11">
        <v>4231317</v>
      </c>
      <c r="FG27" s="10" t="s">
        <v>3791</v>
      </c>
      <c r="FH27" s="11">
        <v>4231317</v>
      </c>
      <c r="FI27" s="10" t="s">
        <v>4183</v>
      </c>
      <c r="FJ27" s="11">
        <v>700511</v>
      </c>
      <c r="FK27" s="10" t="s">
        <v>1285</v>
      </c>
      <c r="FL27" s="11">
        <v>700511</v>
      </c>
      <c r="FM27" s="10" t="s">
        <v>4183</v>
      </c>
      <c r="FN27" s="11">
        <v>5563129</v>
      </c>
      <c r="FO27" s="10" t="s">
        <v>4716</v>
      </c>
      <c r="FP27" s="11">
        <v>5563129</v>
      </c>
      <c r="FQ27" s="10" t="s">
        <v>4183</v>
      </c>
      <c r="FR27" s="11">
        <v>22963044</v>
      </c>
      <c r="FS27" s="10" t="s">
        <v>4717</v>
      </c>
      <c r="FT27" s="11">
        <v>22963044</v>
      </c>
      <c r="FU27" s="10" t="s">
        <v>4183</v>
      </c>
      <c r="FV27" s="11">
        <v>2483829</v>
      </c>
      <c r="FW27" s="10" t="s">
        <v>1265</v>
      </c>
      <c r="FX27" s="11">
        <v>2483829</v>
      </c>
      <c r="FY27" s="10" t="s">
        <v>4183</v>
      </c>
      <c r="FZ27" s="11">
        <v>532638</v>
      </c>
      <c r="GA27" s="10" t="s">
        <v>2821</v>
      </c>
      <c r="GB27" s="11">
        <v>532638</v>
      </c>
      <c r="GC27" s="10" t="s">
        <v>4183</v>
      </c>
      <c r="GD27" s="11">
        <v>6843521</v>
      </c>
      <c r="GE27" s="10" t="s">
        <v>1258</v>
      </c>
      <c r="GF27" s="11">
        <v>6843521</v>
      </c>
      <c r="GG27" s="10" t="s">
        <v>4183</v>
      </c>
      <c r="GH27" s="11">
        <v>6165688</v>
      </c>
      <c r="GI27" s="10" t="s">
        <v>1664</v>
      </c>
      <c r="GJ27" s="11">
        <v>6165688</v>
      </c>
      <c r="GK27" s="10" t="s">
        <v>4183</v>
      </c>
      <c r="GL27" s="11">
        <v>1418429</v>
      </c>
      <c r="GM27" s="10" t="s">
        <v>2090</v>
      </c>
      <c r="GN27" s="11">
        <v>1418429</v>
      </c>
      <c r="GO27" s="10" t="s">
        <v>4183</v>
      </c>
      <c r="GP27" s="11">
        <v>4666877</v>
      </c>
      <c r="GQ27" s="10" t="s">
        <v>3956</v>
      </c>
      <c r="GR27" s="11">
        <v>4666877</v>
      </c>
      <c r="GS27" s="10" t="s">
        <v>4183</v>
      </c>
      <c r="GT27" s="11">
        <v>454092</v>
      </c>
      <c r="GU27" s="10" t="s">
        <v>2844</v>
      </c>
      <c r="GV27" s="11">
        <v>454092</v>
      </c>
      <c r="GW27" s="10" t="s">
        <v>4183</v>
      </c>
      <c r="GX27" s="11">
        <v>2707004</v>
      </c>
      <c r="GY27" s="10" t="s">
        <v>4182</v>
      </c>
      <c r="GZ27" s="11">
        <v>2707004</v>
      </c>
      <c r="HA27" s="10" t="s">
        <v>4183</v>
      </c>
    </row>
    <row r="28" spans="1:209" ht="12.5" x14ac:dyDescent="0.25">
      <c r="A28" s="10" t="s">
        <v>4861</v>
      </c>
      <c r="B28" s="11">
        <v>1900395</v>
      </c>
      <c r="C28" s="10" t="s">
        <v>3298</v>
      </c>
      <c r="D28" s="12">
        <v>0.47799999999999998</v>
      </c>
      <c r="E28" s="10" t="s">
        <v>1140</v>
      </c>
      <c r="F28" s="11">
        <v>294148</v>
      </c>
      <c r="G28" s="10" t="s">
        <v>2411</v>
      </c>
      <c r="H28" s="12">
        <v>0.52600000000000002</v>
      </c>
      <c r="I28" s="10" t="s">
        <v>1131</v>
      </c>
      <c r="J28" s="11">
        <v>2899702</v>
      </c>
      <c r="K28" s="10" t="s">
        <v>3221</v>
      </c>
      <c r="L28" s="12">
        <v>0.496</v>
      </c>
      <c r="M28" s="10" t="s">
        <v>1140</v>
      </c>
      <c r="N28" s="11">
        <v>1151177</v>
      </c>
      <c r="O28" s="10" t="s">
        <v>3123</v>
      </c>
      <c r="P28" s="12">
        <v>0.48599999999999999</v>
      </c>
      <c r="Q28" s="10" t="s">
        <v>1140</v>
      </c>
      <c r="R28" s="11">
        <v>15128271</v>
      </c>
      <c r="S28" s="10" t="s">
        <v>4858</v>
      </c>
      <c r="T28" s="12">
        <v>0.496</v>
      </c>
      <c r="U28" s="10" t="s">
        <v>1140</v>
      </c>
      <c r="V28" s="11">
        <v>2355936</v>
      </c>
      <c r="W28" s="10" t="s">
        <v>4402</v>
      </c>
      <c r="X28" s="12">
        <v>0.505</v>
      </c>
      <c r="Y28" s="10" t="s">
        <v>1140</v>
      </c>
      <c r="Z28" s="11">
        <v>1405553</v>
      </c>
      <c r="AA28" s="10" t="s">
        <v>3885</v>
      </c>
      <c r="AB28" s="12">
        <v>0.48599999999999999</v>
      </c>
      <c r="AC28" s="10" t="s">
        <v>1140</v>
      </c>
      <c r="AD28" s="11">
        <v>391547</v>
      </c>
      <c r="AE28" s="10" t="s">
        <v>1383</v>
      </c>
      <c r="AF28" s="12">
        <v>0.47799999999999998</v>
      </c>
      <c r="AG28" s="10" t="s">
        <v>1140</v>
      </c>
      <c r="AH28" s="11">
        <v>257529</v>
      </c>
      <c r="AI28" s="10" t="s">
        <v>3723</v>
      </c>
      <c r="AJ28" s="12">
        <v>0.46600000000000003</v>
      </c>
      <c r="AK28" s="10" t="s">
        <v>1140</v>
      </c>
      <c r="AL28" s="11">
        <v>8865244</v>
      </c>
      <c r="AM28" s="10" t="s">
        <v>4862</v>
      </c>
      <c r="AN28" s="12">
        <v>0.48599999999999999</v>
      </c>
      <c r="AO28" s="10" t="s">
        <v>1140</v>
      </c>
      <c r="AP28" s="11">
        <v>4080457</v>
      </c>
      <c r="AQ28" s="10" t="s">
        <v>3463</v>
      </c>
      <c r="AR28" s="12">
        <v>0.48</v>
      </c>
      <c r="AS28" s="10" t="s">
        <v>1140</v>
      </c>
      <c r="AT28" s="11">
        <v>568153</v>
      </c>
      <c r="AU28" s="10" t="s">
        <v>1169</v>
      </c>
      <c r="AV28" s="12">
        <v>0.498</v>
      </c>
      <c r="AW28" s="10" t="s">
        <v>1140</v>
      </c>
      <c r="AX28" s="11">
        <v>747942</v>
      </c>
      <c r="AY28" s="10" t="s">
        <v>1241</v>
      </c>
      <c r="AZ28" s="12">
        <v>0.499</v>
      </c>
      <c r="BA28" s="10" t="s">
        <v>1140</v>
      </c>
      <c r="BB28" s="11">
        <v>4819196</v>
      </c>
      <c r="BC28" s="10" t="s">
        <v>4863</v>
      </c>
      <c r="BD28" s="12">
        <v>0.48899999999999999</v>
      </c>
      <c r="BE28" s="10" t="s">
        <v>1140</v>
      </c>
      <c r="BF28" s="11">
        <v>2594661</v>
      </c>
      <c r="BG28" s="10" t="s">
        <v>4864</v>
      </c>
      <c r="BH28" s="12">
        <v>0.49099999999999999</v>
      </c>
      <c r="BI28" s="10" t="s">
        <v>1140</v>
      </c>
      <c r="BJ28" s="11">
        <v>1233122</v>
      </c>
      <c r="BK28" s="10" t="s">
        <v>4865</v>
      </c>
      <c r="BL28" s="12">
        <v>0.497</v>
      </c>
      <c r="BM28" s="10" t="s">
        <v>1140</v>
      </c>
      <c r="BN28" s="11">
        <v>1122694</v>
      </c>
      <c r="BO28" s="10" t="s">
        <v>4866</v>
      </c>
      <c r="BP28" s="12">
        <v>0.498</v>
      </c>
      <c r="BQ28" s="10" t="s">
        <v>1140</v>
      </c>
      <c r="BR28" s="11">
        <v>1722879</v>
      </c>
      <c r="BS28" s="10" t="s">
        <v>3490</v>
      </c>
      <c r="BT28" s="12">
        <v>0.49</v>
      </c>
      <c r="BU28" s="10" t="s">
        <v>1140</v>
      </c>
      <c r="BV28" s="11">
        <v>1688024</v>
      </c>
      <c r="BW28" s="10" t="s">
        <v>4867</v>
      </c>
      <c r="BX28" s="12">
        <v>0.48099999999999998</v>
      </c>
      <c r="BY28" s="10" t="s">
        <v>1140</v>
      </c>
      <c r="BZ28" s="11">
        <v>558903</v>
      </c>
      <c r="CA28" s="10" t="s">
        <v>3238</v>
      </c>
      <c r="CB28" s="12">
        <v>0.48599999999999999</v>
      </c>
      <c r="CC28" s="10" t="s">
        <v>1140</v>
      </c>
      <c r="CD28" s="11">
        <v>2308742</v>
      </c>
      <c r="CE28" s="10" t="s">
        <v>1649</v>
      </c>
      <c r="CF28" s="12">
        <v>0.47899999999999998</v>
      </c>
      <c r="CG28" s="10" t="s">
        <v>1140</v>
      </c>
      <c r="CH28" s="11">
        <v>2731738</v>
      </c>
      <c r="CI28" s="10" t="s">
        <v>4868</v>
      </c>
      <c r="CJ28" s="12">
        <v>0.48299999999999998</v>
      </c>
      <c r="CK28" s="10" t="s">
        <v>1140</v>
      </c>
      <c r="CL28" s="11">
        <v>3887282</v>
      </c>
      <c r="CM28" s="10" t="s">
        <v>1718</v>
      </c>
      <c r="CN28" s="12">
        <v>0.49</v>
      </c>
      <c r="CO28" s="10" t="s">
        <v>1140</v>
      </c>
      <c r="CP28" s="11">
        <v>2212978</v>
      </c>
      <c r="CQ28" s="10" t="s">
        <v>4869</v>
      </c>
      <c r="CR28" s="12">
        <v>0.498</v>
      </c>
      <c r="CS28" s="10" t="s">
        <v>1140</v>
      </c>
      <c r="CT28" s="11">
        <v>1079359</v>
      </c>
      <c r="CU28" s="10" t="s">
        <v>4870</v>
      </c>
      <c r="CV28" s="12">
        <v>0.47699999999999998</v>
      </c>
      <c r="CW28" s="10" t="s">
        <v>1140</v>
      </c>
      <c r="CX28" s="11">
        <v>2348910</v>
      </c>
      <c r="CY28" s="10" t="s">
        <v>3038</v>
      </c>
      <c r="CZ28" s="12">
        <v>0.48699999999999999</v>
      </c>
      <c r="DA28" s="10" t="s">
        <v>1140</v>
      </c>
      <c r="DB28" s="11">
        <v>452501</v>
      </c>
      <c r="DC28" s="10" t="s">
        <v>3866</v>
      </c>
      <c r="DD28" s="12">
        <v>0.504</v>
      </c>
      <c r="DE28" s="10" t="s">
        <v>1131</v>
      </c>
      <c r="DF28" s="11">
        <v>746084</v>
      </c>
      <c r="DG28" s="10" t="s">
        <v>2140</v>
      </c>
      <c r="DH28" s="12">
        <v>0.497</v>
      </c>
      <c r="DI28" s="10" t="s">
        <v>1140</v>
      </c>
      <c r="DJ28" s="11">
        <v>1256922</v>
      </c>
      <c r="DK28" s="10" t="s">
        <v>1953</v>
      </c>
      <c r="DL28" s="12">
        <v>0.501</v>
      </c>
      <c r="DM28" s="10" t="s">
        <v>1140</v>
      </c>
      <c r="DN28" s="11">
        <v>571505</v>
      </c>
      <c r="DO28" s="10" t="s">
        <v>3751</v>
      </c>
      <c r="DP28" s="12">
        <v>0.496</v>
      </c>
      <c r="DQ28" s="10" t="s">
        <v>1140</v>
      </c>
      <c r="DR28" s="11">
        <v>3545032</v>
      </c>
      <c r="DS28" s="10" t="s">
        <v>4871</v>
      </c>
      <c r="DT28" s="12">
        <v>0.48699999999999999</v>
      </c>
      <c r="DU28" s="10" t="s">
        <v>1140</v>
      </c>
      <c r="DV28" s="11">
        <v>822216</v>
      </c>
      <c r="DW28" s="10" t="s">
        <v>4872</v>
      </c>
      <c r="DX28" s="12">
        <v>0.49399999999999999</v>
      </c>
      <c r="DY28" s="10" t="s">
        <v>1140</v>
      </c>
      <c r="DZ28" s="11">
        <v>7528357</v>
      </c>
      <c r="EA28" s="10" t="s">
        <v>4873</v>
      </c>
      <c r="EB28" s="12">
        <v>0.48199999999999998</v>
      </c>
      <c r="EC28" s="10" t="s">
        <v>1140</v>
      </c>
      <c r="ED28" s="11">
        <v>4105815</v>
      </c>
      <c r="EE28" s="10" t="s">
        <v>4874</v>
      </c>
      <c r="EF28" s="12">
        <v>0.48199999999999998</v>
      </c>
      <c r="EG28" s="10" t="s">
        <v>1140</v>
      </c>
      <c r="EH28" s="11">
        <v>309717</v>
      </c>
      <c r="EI28" s="10" t="s">
        <v>3698</v>
      </c>
      <c r="EJ28" s="12">
        <v>0.51200000000000001</v>
      </c>
      <c r="EK28" s="10" t="s">
        <v>1155</v>
      </c>
      <c r="EL28" s="11">
        <v>4495672</v>
      </c>
      <c r="EM28" s="10" t="s">
        <v>3696</v>
      </c>
      <c r="EN28" s="12">
        <v>0.48799999999999999</v>
      </c>
      <c r="EO28" s="10" t="s">
        <v>1140</v>
      </c>
      <c r="EP28" s="11">
        <v>1522174</v>
      </c>
      <c r="EQ28" s="10" t="s">
        <v>4875</v>
      </c>
      <c r="ER28" s="12">
        <v>0.49299999999999999</v>
      </c>
      <c r="ES28" s="10" t="s">
        <v>1140</v>
      </c>
      <c r="ET28" s="11">
        <v>1682731</v>
      </c>
      <c r="EU28" s="10" t="s">
        <v>1243</v>
      </c>
      <c r="EV28" s="12">
        <v>0.49399999999999999</v>
      </c>
      <c r="EW28" s="10" t="s">
        <v>1140</v>
      </c>
      <c r="EX28" s="11">
        <v>5042655</v>
      </c>
      <c r="EY28" s="10" t="s">
        <v>3878</v>
      </c>
      <c r="EZ28" s="12">
        <v>0.48799999999999999</v>
      </c>
      <c r="FA28" s="10" t="s">
        <v>1140</v>
      </c>
      <c r="FB28" s="11">
        <v>432072</v>
      </c>
      <c r="FC28" s="10" t="s">
        <v>4876</v>
      </c>
      <c r="FD28" s="12">
        <v>0.48399999999999999</v>
      </c>
      <c r="FE28" s="10" t="s">
        <v>1131</v>
      </c>
      <c r="FF28" s="11">
        <v>2027456</v>
      </c>
      <c r="FG28" s="10" t="s">
        <v>4877</v>
      </c>
      <c r="FH28" s="12">
        <v>0.47899999999999998</v>
      </c>
      <c r="FI28" s="10" t="s">
        <v>1140</v>
      </c>
      <c r="FJ28" s="11">
        <v>353235</v>
      </c>
      <c r="FK28" s="10" t="s">
        <v>4878</v>
      </c>
      <c r="FL28" s="12">
        <v>0.504</v>
      </c>
      <c r="FM28" s="10" t="s">
        <v>1131</v>
      </c>
      <c r="FN28" s="11">
        <v>2691715</v>
      </c>
      <c r="FO28" s="10" t="s">
        <v>4879</v>
      </c>
      <c r="FP28" s="12">
        <v>0.48399999999999999</v>
      </c>
      <c r="FQ28" s="10" t="s">
        <v>1140</v>
      </c>
      <c r="FR28" s="11">
        <v>11358170</v>
      </c>
      <c r="FS28" s="10" t="s">
        <v>4880</v>
      </c>
      <c r="FT28" s="12">
        <v>0.495</v>
      </c>
      <c r="FU28" s="10" t="s">
        <v>1140</v>
      </c>
      <c r="FV28" s="11">
        <v>1250973</v>
      </c>
      <c r="FW28" s="10" t="s">
        <v>3235</v>
      </c>
      <c r="FX28" s="12">
        <v>0.504</v>
      </c>
      <c r="FY28" s="10" t="s">
        <v>1140</v>
      </c>
      <c r="FZ28" s="11">
        <v>263193</v>
      </c>
      <c r="GA28" s="10" t="s">
        <v>2872</v>
      </c>
      <c r="GB28" s="12">
        <v>0.49399999999999999</v>
      </c>
      <c r="GC28" s="10" t="s">
        <v>1131</v>
      </c>
      <c r="GD28" s="11">
        <v>3341932</v>
      </c>
      <c r="GE28" s="10" t="s">
        <v>3272</v>
      </c>
      <c r="GF28" s="12">
        <v>0.48799999999999999</v>
      </c>
      <c r="GG28" s="10" t="s">
        <v>1140</v>
      </c>
      <c r="GH28" s="11">
        <v>3087245</v>
      </c>
      <c r="GI28" s="10" t="s">
        <v>3516</v>
      </c>
      <c r="GJ28" s="12">
        <v>0.501</v>
      </c>
      <c r="GK28" s="10" t="s">
        <v>1140</v>
      </c>
      <c r="GL28" s="11">
        <v>701979</v>
      </c>
      <c r="GM28" s="10" t="s">
        <v>4881</v>
      </c>
      <c r="GN28" s="12">
        <v>0.495</v>
      </c>
      <c r="GO28" s="10" t="s">
        <v>1131</v>
      </c>
      <c r="GP28" s="11">
        <v>2319016</v>
      </c>
      <c r="GQ28" s="10" t="s">
        <v>4882</v>
      </c>
      <c r="GR28" s="12">
        <v>0.497</v>
      </c>
      <c r="GS28" s="10" t="s">
        <v>1140</v>
      </c>
      <c r="GT28" s="11">
        <v>230130</v>
      </c>
      <c r="GU28" s="10" t="s">
        <v>4883</v>
      </c>
      <c r="GV28" s="12">
        <v>0.50700000000000001</v>
      </c>
      <c r="GW28" s="10" t="s">
        <v>1155</v>
      </c>
      <c r="GX28" s="11">
        <v>1260178</v>
      </c>
      <c r="GY28" s="10" t="s">
        <v>4182</v>
      </c>
      <c r="GZ28" s="12">
        <v>0.46600000000000003</v>
      </c>
      <c r="HA28" s="10" t="s">
        <v>4182</v>
      </c>
    </row>
    <row r="29" spans="1:209" ht="12.5" x14ac:dyDescent="0.25">
      <c r="A29" s="10" t="s">
        <v>4884</v>
      </c>
      <c r="B29" s="11">
        <v>2078427</v>
      </c>
      <c r="C29" s="10" t="s">
        <v>4885</v>
      </c>
      <c r="D29" s="12">
        <v>0.52200000000000002</v>
      </c>
      <c r="E29" s="10" t="s">
        <v>1140</v>
      </c>
      <c r="F29" s="11">
        <v>264892</v>
      </c>
      <c r="G29" s="10" t="s">
        <v>2459</v>
      </c>
      <c r="H29" s="12">
        <v>0.47399999999999998</v>
      </c>
      <c r="I29" s="10" t="s">
        <v>1131</v>
      </c>
      <c r="J29" s="11">
        <v>2951563</v>
      </c>
      <c r="K29" s="10" t="s">
        <v>4886</v>
      </c>
      <c r="L29" s="12">
        <v>0.504</v>
      </c>
      <c r="M29" s="10" t="s">
        <v>1140</v>
      </c>
      <c r="N29" s="11">
        <v>1215567</v>
      </c>
      <c r="O29" s="10" t="s">
        <v>3955</v>
      </c>
      <c r="P29" s="12">
        <v>0.51400000000000001</v>
      </c>
      <c r="Q29" s="10" t="s">
        <v>1140</v>
      </c>
      <c r="R29" s="11">
        <v>15399593</v>
      </c>
      <c r="S29" s="10" t="s">
        <v>4887</v>
      </c>
      <c r="T29" s="12">
        <v>0.504</v>
      </c>
      <c r="U29" s="10" t="s">
        <v>1140</v>
      </c>
      <c r="V29" s="11">
        <v>2310994</v>
      </c>
      <c r="W29" s="10" t="s">
        <v>4872</v>
      </c>
      <c r="X29" s="12">
        <v>0.495</v>
      </c>
      <c r="Y29" s="10" t="s">
        <v>1140</v>
      </c>
      <c r="Z29" s="11">
        <v>1488999</v>
      </c>
      <c r="AA29" s="10" t="s">
        <v>3288</v>
      </c>
      <c r="AB29" s="12">
        <v>0.51400000000000001</v>
      </c>
      <c r="AC29" s="10" t="s">
        <v>1140</v>
      </c>
      <c r="AD29" s="11">
        <v>428418</v>
      </c>
      <c r="AE29" s="10" t="s">
        <v>4888</v>
      </c>
      <c r="AF29" s="12">
        <v>0.52200000000000002</v>
      </c>
      <c r="AG29" s="10" t="s">
        <v>1140</v>
      </c>
      <c r="AH29" s="11">
        <v>294917</v>
      </c>
      <c r="AI29" s="10" t="s">
        <v>4889</v>
      </c>
      <c r="AJ29" s="12">
        <v>0.53400000000000003</v>
      </c>
      <c r="AK29" s="10" t="s">
        <v>1140</v>
      </c>
      <c r="AL29" s="11">
        <v>9366466</v>
      </c>
      <c r="AM29" s="10" t="s">
        <v>3605</v>
      </c>
      <c r="AN29" s="12">
        <v>0.51400000000000001</v>
      </c>
      <c r="AO29" s="10" t="s">
        <v>1140</v>
      </c>
      <c r="AP29" s="11">
        <v>4414422</v>
      </c>
      <c r="AQ29" s="10" t="s">
        <v>4890</v>
      </c>
      <c r="AR29" s="12">
        <v>0.52</v>
      </c>
      <c r="AS29" s="10" t="s">
        <v>1140</v>
      </c>
      <c r="AT29" s="11">
        <v>573098</v>
      </c>
      <c r="AU29" s="10" t="s">
        <v>1121</v>
      </c>
      <c r="AV29" s="12">
        <v>0.502</v>
      </c>
      <c r="AW29" s="10" t="s">
        <v>1140</v>
      </c>
      <c r="AX29" s="11">
        <v>750393</v>
      </c>
      <c r="AY29" s="10" t="s">
        <v>2705</v>
      </c>
      <c r="AZ29" s="12">
        <v>0.501</v>
      </c>
      <c r="BA29" s="10" t="s">
        <v>1140</v>
      </c>
      <c r="BB29" s="11">
        <v>5028866</v>
      </c>
      <c r="BC29" s="10" t="s">
        <v>4891</v>
      </c>
      <c r="BD29" s="12">
        <v>0.51100000000000001</v>
      </c>
      <c r="BE29" s="10" t="s">
        <v>1140</v>
      </c>
      <c r="BF29" s="11">
        <v>2686632</v>
      </c>
      <c r="BG29" s="10" t="s">
        <v>4892</v>
      </c>
      <c r="BH29" s="12">
        <v>0.50900000000000001</v>
      </c>
      <c r="BI29" s="10" t="s">
        <v>1140</v>
      </c>
      <c r="BJ29" s="11">
        <v>1248335</v>
      </c>
      <c r="BK29" s="10" t="s">
        <v>1641</v>
      </c>
      <c r="BL29" s="12">
        <v>0.503</v>
      </c>
      <c r="BM29" s="10" t="s">
        <v>1140</v>
      </c>
      <c r="BN29" s="11">
        <v>1131089</v>
      </c>
      <c r="BO29" s="10" t="s">
        <v>1676</v>
      </c>
      <c r="BP29" s="12">
        <v>0.502</v>
      </c>
      <c r="BQ29" s="10" t="s">
        <v>1140</v>
      </c>
      <c r="BR29" s="11">
        <v>1791538</v>
      </c>
      <c r="BS29" s="10" t="s">
        <v>4893</v>
      </c>
      <c r="BT29" s="12">
        <v>0.51</v>
      </c>
      <c r="BU29" s="10" t="s">
        <v>1140</v>
      </c>
      <c r="BV29" s="11">
        <v>1822289</v>
      </c>
      <c r="BW29" s="10" t="s">
        <v>4894</v>
      </c>
      <c r="BX29" s="12">
        <v>0.51900000000000002</v>
      </c>
      <c r="BY29" s="10" t="s">
        <v>1140</v>
      </c>
      <c r="BZ29" s="11">
        <v>591041</v>
      </c>
      <c r="CA29" s="10" t="s">
        <v>4895</v>
      </c>
      <c r="CB29" s="12">
        <v>0.51400000000000001</v>
      </c>
      <c r="CC29" s="10" t="s">
        <v>1140</v>
      </c>
      <c r="CD29" s="11">
        <v>2512590</v>
      </c>
      <c r="CE29" s="10" t="s">
        <v>4896</v>
      </c>
      <c r="CF29" s="12">
        <v>0.52100000000000002</v>
      </c>
      <c r="CG29" s="10" t="s">
        <v>1140</v>
      </c>
      <c r="CH29" s="11">
        <v>2928222</v>
      </c>
      <c r="CI29" s="10" t="s">
        <v>1735</v>
      </c>
      <c r="CJ29" s="12">
        <v>0.51700000000000002</v>
      </c>
      <c r="CK29" s="10" t="s">
        <v>1140</v>
      </c>
      <c r="CL29" s="11">
        <v>4039508</v>
      </c>
      <c r="CM29" s="10" t="s">
        <v>4897</v>
      </c>
      <c r="CN29" s="12">
        <v>0.51</v>
      </c>
      <c r="CO29" s="10" t="s">
        <v>1140</v>
      </c>
      <c r="CP29" s="11">
        <v>2229962</v>
      </c>
      <c r="CQ29" s="10" t="s">
        <v>4898</v>
      </c>
      <c r="CR29" s="12">
        <v>0.502</v>
      </c>
      <c r="CS29" s="10" t="s">
        <v>1140</v>
      </c>
      <c r="CT29" s="11">
        <v>1185097</v>
      </c>
      <c r="CU29" s="10" t="s">
        <v>4758</v>
      </c>
      <c r="CV29" s="12">
        <v>0.52300000000000002</v>
      </c>
      <c r="CW29" s="10" t="s">
        <v>1140</v>
      </c>
      <c r="CX29" s="11">
        <v>2475907</v>
      </c>
      <c r="CY29" s="10" t="s">
        <v>3853</v>
      </c>
      <c r="CZ29" s="12">
        <v>0.51300000000000001</v>
      </c>
      <c r="DA29" s="10" t="s">
        <v>1140</v>
      </c>
      <c r="DB29" s="11">
        <v>444749</v>
      </c>
      <c r="DC29" s="10" t="s">
        <v>4635</v>
      </c>
      <c r="DD29" s="12">
        <v>0.496</v>
      </c>
      <c r="DE29" s="10" t="s">
        <v>1131</v>
      </c>
      <c r="DF29" s="11">
        <v>753701</v>
      </c>
      <c r="DG29" s="10" t="s">
        <v>2870</v>
      </c>
      <c r="DH29" s="12">
        <v>0.503</v>
      </c>
      <c r="DI29" s="10" t="s">
        <v>1140</v>
      </c>
      <c r="DJ29" s="11">
        <v>1252738</v>
      </c>
      <c r="DK29" s="10" t="s">
        <v>2286</v>
      </c>
      <c r="DL29" s="12">
        <v>0.499</v>
      </c>
      <c r="DM29" s="10" t="s">
        <v>1140</v>
      </c>
      <c r="DN29" s="11">
        <v>579834</v>
      </c>
      <c r="DO29" s="10" t="s">
        <v>4899</v>
      </c>
      <c r="DP29" s="12">
        <v>0.504</v>
      </c>
      <c r="DQ29" s="10" t="s">
        <v>1140</v>
      </c>
      <c r="DR29" s="11">
        <v>3736644</v>
      </c>
      <c r="DS29" s="10" t="s">
        <v>1277</v>
      </c>
      <c r="DT29" s="12">
        <v>0.51300000000000001</v>
      </c>
      <c r="DU29" s="10" t="s">
        <v>1140</v>
      </c>
      <c r="DV29" s="11">
        <v>843597</v>
      </c>
      <c r="DW29" s="10" t="s">
        <v>4871</v>
      </c>
      <c r="DX29" s="12">
        <v>0.50600000000000001</v>
      </c>
      <c r="DY29" s="10" t="s">
        <v>1140</v>
      </c>
      <c r="DZ29" s="11">
        <v>8092110</v>
      </c>
      <c r="EA29" s="10" t="s">
        <v>3253</v>
      </c>
      <c r="EB29" s="12">
        <v>0.51800000000000002</v>
      </c>
      <c r="EC29" s="10" t="s">
        <v>1140</v>
      </c>
      <c r="ED29" s="11">
        <v>4407177</v>
      </c>
      <c r="EE29" s="10" t="s">
        <v>4229</v>
      </c>
      <c r="EF29" s="12">
        <v>0.51800000000000002</v>
      </c>
      <c r="EG29" s="10" t="s">
        <v>1140</v>
      </c>
      <c r="EH29" s="11">
        <v>294609</v>
      </c>
      <c r="EI29" s="10" t="s">
        <v>4900</v>
      </c>
      <c r="EJ29" s="12">
        <v>0.48799999999999999</v>
      </c>
      <c r="EK29" s="10" t="s">
        <v>1155</v>
      </c>
      <c r="EL29" s="11">
        <v>4719642</v>
      </c>
      <c r="EM29" s="10" t="s">
        <v>1906</v>
      </c>
      <c r="EN29" s="12">
        <v>0.51200000000000001</v>
      </c>
      <c r="EO29" s="10" t="s">
        <v>1140</v>
      </c>
      <c r="EP29" s="11">
        <v>1565906</v>
      </c>
      <c r="EQ29" s="10" t="s">
        <v>4901</v>
      </c>
      <c r="ER29" s="12">
        <v>0.50700000000000001</v>
      </c>
      <c r="ES29" s="10" t="s">
        <v>1140</v>
      </c>
      <c r="ET29" s="11">
        <v>1720826</v>
      </c>
      <c r="EU29" s="10" t="s">
        <v>1334</v>
      </c>
      <c r="EV29" s="12">
        <v>0.50600000000000001</v>
      </c>
      <c r="EW29" s="10" t="s">
        <v>1140</v>
      </c>
      <c r="EX29" s="11">
        <v>5294399</v>
      </c>
      <c r="EY29" s="10" t="s">
        <v>3293</v>
      </c>
      <c r="EZ29" s="12">
        <v>0.51200000000000001</v>
      </c>
      <c r="FA29" s="10" t="s">
        <v>1140</v>
      </c>
      <c r="FB29" s="11">
        <v>460633</v>
      </c>
      <c r="FC29" s="10" t="s">
        <v>2945</v>
      </c>
      <c r="FD29" s="12">
        <v>0.51600000000000001</v>
      </c>
      <c r="FE29" s="10" t="s">
        <v>1131</v>
      </c>
      <c r="FF29" s="11">
        <v>2203861</v>
      </c>
      <c r="FG29" s="10" t="s">
        <v>4902</v>
      </c>
      <c r="FH29" s="12">
        <v>0.52100000000000002</v>
      </c>
      <c r="FI29" s="10" t="s">
        <v>1140</v>
      </c>
      <c r="FJ29" s="11">
        <v>347276</v>
      </c>
      <c r="FK29" s="10" t="s">
        <v>3167</v>
      </c>
      <c r="FL29" s="12">
        <v>0.496</v>
      </c>
      <c r="FM29" s="10" t="s">
        <v>1131</v>
      </c>
      <c r="FN29" s="11">
        <v>2871414</v>
      </c>
      <c r="FO29" s="10" t="s">
        <v>4903</v>
      </c>
      <c r="FP29" s="12">
        <v>0.51600000000000001</v>
      </c>
      <c r="FQ29" s="10" t="s">
        <v>1140</v>
      </c>
      <c r="FR29" s="11">
        <v>11604874</v>
      </c>
      <c r="FS29" s="10" t="s">
        <v>4449</v>
      </c>
      <c r="FT29" s="12">
        <v>0.505</v>
      </c>
      <c r="FU29" s="10" t="s">
        <v>1140</v>
      </c>
      <c r="FV29" s="11">
        <v>1232856</v>
      </c>
      <c r="FW29" s="10" t="s">
        <v>4904</v>
      </c>
      <c r="FX29" s="12">
        <v>0.496</v>
      </c>
      <c r="FY29" s="10" t="s">
        <v>1140</v>
      </c>
      <c r="FZ29" s="11">
        <v>269445</v>
      </c>
      <c r="GA29" s="10" t="s">
        <v>1125</v>
      </c>
      <c r="GB29" s="12">
        <v>0.50600000000000001</v>
      </c>
      <c r="GC29" s="10" t="s">
        <v>1131</v>
      </c>
      <c r="GD29" s="11">
        <v>3501589</v>
      </c>
      <c r="GE29" s="10" t="s">
        <v>4905</v>
      </c>
      <c r="GF29" s="12">
        <v>0.51200000000000001</v>
      </c>
      <c r="GG29" s="10" t="s">
        <v>1140</v>
      </c>
      <c r="GH29" s="11">
        <v>3078443</v>
      </c>
      <c r="GI29" s="10" t="s">
        <v>4906</v>
      </c>
      <c r="GJ29" s="12">
        <v>0.499</v>
      </c>
      <c r="GK29" s="10" t="s">
        <v>1140</v>
      </c>
      <c r="GL29" s="11">
        <v>716450</v>
      </c>
      <c r="GM29" s="10" t="s">
        <v>4907</v>
      </c>
      <c r="GN29" s="12">
        <v>0.505</v>
      </c>
      <c r="GO29" s="10" t="s">
        <v>1131</v>
      </c>
      <c r="GP29" s="11">
        <v>2347861</v>
      </c>
      <c r="GQ29" s="10" t="s">
        <v>4549</v>
      </c>
      <c r="GR29" s="12">
        <v>0.503</v>
      </c>
      <c r="GS29" s="10" t="s">
        <v>1140</v>
      </c>
      <c r="GT29" s="11">
        <v>223962</v>
      </c>
      <c r="GU29" s="10" t="s">
        <v>1664</v>
      </c>
      <c r="GV29" s="12">
        <v>0.49299999999999999</v>
      </c>
      <c r="GW29" s="10" t="s">
        <v>1155</v>
      </c>
      <c r="GX29" s="11">
        <v>1446826</v>
      </c>
      <c r="GY29" s="10" t="s">
        <v>4182</v>
      </c>
      <c r="GZ29" s="12">
        <v>0.53400000000000003</v>
      </c>
      <c r="HA29" s="10" t="s">
        <v>4182</v>
      </c>
    </row>
    <row r="30" spans="1:209" ht="12.5" x14ac:dyDescent="0.25">
      <c r="A30" s="10" t="s">
        <v>4908</v>
      </c>
      <c r="B30" s="13">
        <v>91.4</v>
      </c>
      <c r="C30" s="10" t="s">
        <v>1131</v>
      </c>
      <c r="D30" s="10" t="s">
        <v>4183</v>
      </c>
      <c r="E30" s="10" t="s">
        <v>4183</v>
      </c>
      <c r="F30" s="13">
        <v>111</v>
      </c>
      <c r="G30" s="10" t="s">
        <v>2392</v>
      </c>
      <c r="H30" s="10" t="s">
        <v>4183</v>
      </c>
      <c r="I30" s="10" t="s">
        <v>4183</v>
      </c>
      <c r="J30" s="13">
        <v>98.2</v>
      </c>
      <c r="K30" s="10" t="s">
        <v>1140</v>
      </c>
      <c r="L30" s="10" t="s">
        <v>4183</v>
      </c>
      <c r="M30" s="10" t="s">
        <v>4183</v>
      </c>
      <c r="N30" s="13">
        <v>94.7</v>
      </c>
      <c r="O30" s="10" t="s">
        <v>1147</v>
      </c>
      <c r="P30" s="10" t="s">
        <v>4183</v>
      </c>
      <c r="Q30" s="10" t="s">
        <v>4183</v>
      </c>
      <c r="R30" s="13">
        <v>98.2</v>
      </c>
      <c r="S30" s="10" t="s">
        <v>1140</v>
      </c>
      <c r="T30" s="10" t="s">
        <v>4183</v>
      </c>
      <c r="U30" s="10" t="s">
        <v>4183</v>
      </c>
      <c r="V30" s="13">
        <v>101.9</v>
      </c>
      <c r="W30" s="10" t="s">
        <v>1131</v>
      </c>
      <c r="X30" s="10" t="s">
        <v>4183</v>
      </c>
      <c r="Y30" s="10" t="s">
        <v>4183</v>
      </c>
      <c r="Z30" s="13">
        <v>94.4</v>
      </c>
      <c r="AA30" s="10" t="s">
        <v>1140</v>
      </c>
      <c r="AB30" s="10" t="s">
        <v>4183</v>
      </c>
      <c r="AC30" s="10" t="s">
        <v>4183</v>
      </c>
      <c r="AD30" s="13">
        <v>91.4</v>
      </c>
      <c r="AE30" s="10" t="s">
        <v>1131</v>
      </c>
      <c r="AF30" s="10" t="s">
        <v>4183</v>
      </c>
      <c r="AG30" s="10" t="s">
        <v>4183</v>
      </c>
      <c r="AH30" s="13">
        <v>87.3</v>
      </c>
      <c r="AI30" s="10" t="s">
        <v>1140</v>
      </c>
      <c r="AJ30" s="10" t="s">
        <v>4183</v>
      </c>
      <c r="AK30" s="10" t="s">
        <v>4183</v>
      </c>
      <c r="AL30" s="13">
        <v>94.6</v>
      </c>
      <c r="AM30" s="10" t="s">
        <v>1140</v>
      </c>
      <c r="AN30" s="10" t="s">
        <v>4183</v>
      </c>
      <c r="AO30" s="10" t="s">
        <v>4183</v>
      </c>
      <c r="AP30" s="13">
        <v>92.4</v>
      </c>
      <c r="AQ30" s="10" t="s">
        <v>1131</v>
      </c>
      <c r="AR30" s="10" t="s">
        <v>4183</v>
      </c>
      <c r="AS30" s="10" t="s">
        <v>4183</v>
      </c>
      <c r="AT30" s="13">
        <v>99.1</v>
      </c>
      <c r="AU30" s="10" t="s">
        <v>1131</v>
      </c>
      <c r="AV30" s="10" t="s">
        <v>4183</v>
      </c>
      <c r="AW30" s="10" t="s">
        <v>4183</v>
      </c>
      <c r="AX30" s="13">
        <v>99.7</v>
      </c>
      <c r="AY30" s="10" t="s">
        <v>1147</v>
      </c>
      <c r="AZ30" s="10" t="s">
        <v>4183</v>
      </c>
      <c r="BA30" s="10" t="s">
        <v>4183</v>
      </c>
      <c r="BB30" s="13">
        <v>95.8</v>
      </c>
      <c r="BC30" s="10" t="s">
        <v>1140</v>
      </c>
      <c r="BD30" s="10" t="s">
        <v>4183</v>
      </c>
      <c r="BE30" s="10" t="s">
        <v>4183</v>
      </c>
      <c r="BF30" s="13">
        <v>96.6</v>
      </c>
      <c r="BG30" s="10" t="s">
        <v>1131</v>
      </c>
      <c r="BH30" s="10" t="s">
        <v>4183</v>
      </c>
      <c r="BI30" s="10" t="s">
        <v>4183</v>
      </c>
      <c r="BJ30" s="13">
        <v>98.8</v>
      </c>
      <c r="BK30" s="10" t="s">
        <v>1147</v>
      </c>
      <c r="BL30" s="10" t="s">
        <v>4183</v>
      </c>
      <c r="BM30" s="10" t="s">
        <v>4183</v>
      </c>
      <c r="BN30" s="13">
        <v>99.3</v>
      </c>
      <c r="BO30" s="10" t="s">
        <v>1147</v>
      </c>
      <c r="BP30" s="10" t="s">
        <v>4183</v>
      </c>
      <c r="BQ30" s="10" t="s">
        <v>4183</v>
      </c>
      <c r="BR30" s="13">
        <v>96.2</v>
      </c>
      <c r="BS30" s="10" t="s">
        <v>1155</v>
      </c>
      <c r="BT30" s="10" t="s">
        <v>4183</v>
      </c>
      <c r="BU30" s="10" t="s">
        <v>4183</v>
      </c>
      <c r="BV30" s="13">
        <v>92.6</v>
      </c>
      <c r="BW30" s="10" t="s">
        <v>1155</v>
      </c>
      <c r="BX30" s="10" t="s">
        <v>4183</v>
      </c>
      <c r="BY30" s="10" t="s">
        <v>4183</v>
      </c>
      <c r="BZ30" s="13">
        <v>94.6</v>
      </c>
      <c r="CA30" s="10" t="s">
        <v>1134</v>
      </c>
      <c r="CB30" s="10" t="s">
        <v>4183</v>
      </c>
      <c r="CC30" s="10" t="s">
        <v>4183</v>
      </c>
      <c r="CD30" s="13">
        <v>91.9</v>
      </c>
      <c r="CE30" s="10" t="s">
        <v>1131</v>
      </c>
      <c r="CF30" s="10" t="s">
        <v>4183</v>
      </c>
      <c r="CG30" s="10" t="s">
        <v>4183</v>
      </c>
      <c r="CH30" s="13">
        <v>93.3</v>
      </c>
      <c r="CI30" s="10" t="s">
        <v>1140</v>
      </c>
      <c r="CJ30" s="10" t="s">
        <v>4183</v>
      </c>
      <c r="CK30" s="10" t="s">
        <v>4183</v>
      </c>
      <c r="CL30" s="13">
        <v>96.2</v>
      </c>
      <c r="CM30" s="10" t="s">
        <v>1140</v>
      </c>
      <c r="CN30" s="10" t="s">
        <v>4183</v>
      </c>
      <c r="CO30" s="10" t="s">
        <v>4183</v>
      </c>
      <c r="CP30" s="13">
        <v>99.2</v>
      </c>
      <c r="CQ30" s="10" t="s">
        <v>1131</v>
      </c>
      <c r="CR30" s="10" t="s">
        <v>4183</v>
      </c>
      <c r="CS30" s="10" t="s">
        <v>4183</v>
      </c>
      <c r="CT30" s="13">
        <v>91.1</v>
      </c>
      <c r="CU30" s="10" t="s">
        <v>1147</v>
      </c>
      <c r="CV30" s="10" t="s">
        <v>4183</v>
      </c>
      <c r="CW30" s="10" t="s">
        <v>4183</v>
      </c>
      <c r="CX30" s="13">
        <v>94.9</v>
      </c>
      <c r="CY30" s="10" t="s">
        <v>1131</v>
      </c>
      <c r="CZ30" s="10" t="s">
        <v>4183</v>
      </c>
      <c r="DA30" s="10" t="s">
        <v>4183</v>
      </c>
      <c r="DB30" s="13">
        <v>101.7</v>
      </c>
      <c r="DC30" s="10" t="s">
        <v>2434</v>
      </c>
      <c r="DD30" s="10" t="s">
        <v>4183</v>
      </c>
      <c r="DE30" s="10" t="s">
        <v>4183</v>
      </c>
      <c r="DF30" s="13">
        <v>99</v>
      </c>
      <c r="DG30" s="10" t="s">
        <v>1134</v>
      </c>
      <c r="DH30" s="10" t="s">
        <v>4183</v>
      </c>
      <c r="DI30" s="10" t="s">
        <v>4183</v>
      </c>
      <c r="DJ30" s="13">
        <v>100.3</v>
      </c>
      <c r="DK30" s="10" t="s">
        <v>1131</v>
      </c>
      <c r="DL30" s="10" t="s">
        <v>4183</v>
      </c>
      <c r="DM30" s="10" t="s">
        <v>4183</v>
      </c>
      <c r="DN30" s="13">
        <v>98.6</v>
      </c>
      <c r="DO30" s="10" t="s">
        <v>2389</v>
      </c>
      <c r="DP30" s="10" t="s">
        <v>4183</v>
      </c>
      <c r="DQ30" s="10" t="s">
        <v>4183</v>
      </c>
      <c r="DR30" s="13">
        <v>94.9</v>
      </c>
      <c r="DS30" s="10" t="s">
        <v>1140</v>
      </c>
      <c r="DT30" s="10" t="s">
        <v>4183</v>
      </c>
      <c r="DU30" s="10" t="s">
        <v>4183</v>
      </c>
      <c r="DV30" s="13">
        <v>97.5</v>
      </c>
      <c r="DW30" s="10" t="s">
        <v>1147</v>
      </c>
      <c r="DX30" s="10" t="s">
        <v>4183</v>
      </c>
      <c r="DY30" s="10" t="s">
        <v>4183</v>
      </c>
      <c r="DZ30" s="13">
        <v>93</v>
      </c>
      <c r="EA30" s="10" t="s">
        <v>1140</v>
      </c>
      <c r="EB30" s="10" t="s">
        <v>4183</v>
      </c>
      <c r="EC30" s="10" t="s">
        <v>4183</v>
      </c>
      <c r="ED30" s="13">
        <v>93.2</v>
      </c>
      <c r="EE30" s="10" t="s">
        <v>1131</v>
      </c>
      <c r="EF30" s="10" t="s">
        <v>4183</v>
      </c>
      <c r="EG30" s="10" t="s">
        <v>4183</v>
      </c>
      <c r="EH30" s="13">
        <v>105.1</v>
      </c>
      <c r="EI30" s="10" t="s">
        <v>4909</v>
      </c>
      <c r="EJ30" s="10" t="s">
        <v>4183</v>
      </c>
      <c r="EK30" s="10" t="s">
        <v>4183</v>
      </c>
      <c r="EL30" s="13">
        <v>95.3</v>
      </c>
      <c r="EM30" s="10" t="s">
        <v>1140</v>
      </c>
      <c r="EN30" s="10" t="s">
        <v>4183</v>
      </c>
      <c r="EO30" s="10" t="s">
        <v>4183</v>
      </c>
      <c r="EP30" s="13">
        <v>97.2</v>
      </c>
      <c r="EQ30" s="10" t="s">
        <v>1131</v>
      </c>
      <c r="ER30" s="10" t="s">
        <v>4183</v>
      </c>
      <c r="ES30" s="10" t="s">
        <v>4183</v>
      </c>
      <c r="ET30" s="13">
        <v>97.8</v>
      </c>
      <c r="EU30" s="10" t="s">
        <v>1131</v>
      </c>
      <c r="EV30" s="10" t="s">
        <v>4183</v>
      </c>
      <c r="EW30" s="10" t="s">
        <v>4183</v>
      </c>
      <c r="EX30" s="13">
        <v>95.2</v>
      </c>
      <c r="EY30" s="10" t="s">
        <v>1140</v>
      </c>
      <c r="EZ30" s="10" t="s">
        <v>4183</v>
      </c>
      <c r="FA30" s="10" t="s">
        <v>4183</v>
      </c>
      <c r="FB30" s="13">
        <v>93.8</v>
      </c>
      <c r="FC30" s="10" t="s">
        <v>2389</v>
      </c>
      <c r="FD30" s="10" t="s">
        <v>4183</v>
      </c>
      <c r="FE30" s="10" t="s">
        <v>4183</v>
      </c>
      <c r="FF30" s="13">
        <v>92</v>
      </c>
      <c r="FG30" s="10" t="s">
        <v>1131</v>
      </c>
      <c r="FH30" s="10" t="s">
        <v>4183</v>
      </c>
      <c r="FI30" s="10" t="s">
        <v>4183</v>
      </c>
      <c r="FJ30" s="13">
        <v>101.7</v>
      </c>
      <c r="FK30" s="10" t="s">
        <v>2377</v>
      </c>
      <c r="FL30" s="10" t="s">
        <v>4183</v>
      </c>
      <c r="FM30" s="10" t="s">
        <v>4183</v>
      </c>
      <c r="FN30" s="13">
        <v>93.7</v>
      </c>
      <c r="FO30" s="10" t="s">
        <v>1131</v>
      </c>
      <c r="FP30" s="10" t="s">
        <v>4183</v>
      </c>
      <c r="FQ30" s="10" t="s">
        <v>4183</v>
      </c>
      <c r="FR30" s="13">
        <v>97.9</v>
      </c>
      <c r="FS30" s="10" t="s">
        <v>1140</v>
      </c>
      <c r="FT30" s="10" t="s">
        <v>4183</v>
      </c>
      <c r="FU30" s="10" t="s">
        <v>4183</v>
      </c>
      <c r="FV30" s="13">
        <v>101.5</v>
      </c>
      <c r="FW30" s="10" t="s">
        <v>1155</v>
      </c>
      <c r="FX30" s="10" t="s">
        <v>4183</v>
      </c>
      <c r="FY30" s="10" t="s">
        <v>4183</v>
      </c>
      <c r="FZ30" s="13">
        <v>97.7</v>
      </c>
      <c r="GA30" s="10" t="s">
        <v>2611</v>
      </c>
      <c r="GB30" s="10" t="s">
        <v>4183</v>
      </c>
      <c r="GC30" s="10" t="s">
        <v>4183</v>
      </c>
      <c r="GD30" s="13">
        <v>95.4</v>
      </c>
      <c r="GE30" s="10" t="s">
        <v>1131</v>
      </c>
      <c r="GF30" s="10" t="s">
        <v>4183</v>
      </c>
      <c r="GG30" s="10" t="s">
        <v>4183</v>
      </c>
      <c r="GH30" s="13">
        <v>100.3</v>
      </c>
      <c r="GI30" s="10" t="s">
        <v>1140</v>
      </c>
      <c r="GJ30" s="10" t="s">
        <v>4183</v>
      </c>
      <c r="GK30" s="10" t="s">
        <v>4183</v>
      </c>
      <c r="GL30" s="13">
        <v>98</v>
      </c>
      <c r="GM30" s="10" t="s">
        <v>2389</v>
      </c>
      <c r="GN30" s="10" t="s">
        <v>4183</v>
      </c>
      <c r="GO30" s="10" t="s">
        <v>4183</v>
      </c>
      <c r="GP30" s="13">
        <v>98.8</v>
      </c>
      <c r="GQ30" s="10" t="s">
        <v>1131</v>
      </c>
      <c r="GR30" s="10" t="s">
        <v>4183</v>
      </c>
      <c r="GS30" s="10" t="s">
        <v>4183</v>
      </c>
      <c r="GT30" s="13">
        <v>102.8</v>
      </c>
      <c r="GU30" s="10" t="s">
        <v>4909</v>
      </c>
      <c r="GV30" s="10" t="s">
        <v>4183</v>
      </c>
      <c r="GW30" s="10" t="s">
        <v>4183</v>
      </c>
      <c r="GX30" s="13">
        <v>87.1</v>
      </c>
      <c r="GY30" s="10" t="s">
        <v>4182</v>
      </c>
      <c r="GZ30" s="10" t="s">
        <v>4183</v>
      </c>
      <c r="HA30" s="10" t="s">
        <v>4183</v>
      </c>
    </row>
    <row r="31" spans="1:209" ht="12.5" x14ac:dyDescent="0.25">
      <c r="A31" s="10" t="s">
        <v>4834</v>
      </c>
      <c r="B31" s="11">
        <v>932119</v>
      </c>
      <c r="C31" s="10" t="s">
        <v>4835</v>
      </c>
      <c r="D31" s="11">
        <v>932119</v>
      </c>
      <c r="E31" s="10" t="s">
        <v>4183</v>
      </c>
      <c r="F31" s="11">
        <v>102998</v>
      </c>
      <c r="G31" s="10" t="s">
        <v>1944</v>
      </c>
      <c r="H31" s="11">
        <v>102998</v>
      </c>
      <c r="I31" s="10" t="s">
        <v>4183</v>
      </c>
      <c r="J31" s="11">
        <v>1437731</v>
      </c>
      <c r="K31" s="10" t="s">
        <v>4836</v>
      </c>
      <c r="L31" s="11">
        <v>1437731</v>
      </c>
      <c r="M31" s="10" t="s">
        <v>4183</v>
      </c>
      <c r="N31" s="11">
        <v>550906</v>
      </c>
      <c r="O31" s="10" t="s">
        <v>4837</v>
      </c>
      <c r="P31" s="11">
        <v>550906</v>
      </c>
      <c r="Q31" s="10" t="s">
        <v>4183</v>
      </c>
      <c r="R31" s="11">
        <v>6311919</v>
      </c>
      <c r="S31" s="10" t="s">
        <v>4838</v>
      </c>
      <c r="T31" s="11">
        <v>6311919</v>
      </c>
      <c r="U31" s="10" t="s">
        <v>4183</v>
      </c>
      <c r="V31" s="11">
        <v>944542</v>
      </c>
      <c r="W31" s="10" t="s">
        <v>1705</v>
      </c>
      <c r="X31" s="11">
        <v>944542</v>
      </c>
      <c r="Y31" s="10" t="s">
        <v>4183</v>
      </c>
      <c r="Z31" s="11">
        <v>690031</v>
      </c>
      <c r="AA31" s="10" t="s">
        <v>4839</v>
      </c>
      <c r="AB31" s="11">
        <v>690031</v>
      </c>
      <c r="AC31" s="10" t="s">
        <v>4183</v>
      </c>
      <c r="AD31" s="11">
        <v>219957</v>
      </c>
      <c r="AE31" s="10" t="s">
        <v>2088</v>
      </c>
      <c r="AF31" s="11">
        <v>219957</v>
      </c>
      <c r="AG31" s="10" t="s">
        <v>4183</v>
      </c>
      <c r="AH31" s="11">
        <v>88996</v>
      </c>
      <c r="AI31" s="10" t="s">
        <v>4840</v>
      </c>
      <c r="AJ31" s="11">
        <v>88996</v>
      </c>
      <c r="AK31" s="10" t="s">
        <v>4183</v>
      </c>
      <c r="AL31" s="11">
        <v>4917782</v>
      </c>
      <c r="AM31" s="10" t="s">
        <v>4841</v>
      </c>
      <c r="AN31" s="11">
        <v>4917782</v>
      </c>
      <c r="AO31" s="10" t="s">
        <v>4183</v>
      </c>
      <c r="AP31" s="11">
        <v>1699250</v>
      </c>
      <c r="AQ31" s="10" t="s">
        <v>1964</v>
      </c>
      <c r="AR31" s="11">
        <v>1699250</v>
      </c>
      <c r="AS31" s="10" t="s">
        <v>4183</v>
      </c>
      <c r="AT31" s="11">
        <v>303352</v>
      </c>
      <c r="AU31" s="10" t="s">
        <v>4842</v>
      </c>
      <c r="AV31" s="11">
        <v>303352</v>
      </c>
      <c r="AW31" s="10" t="s">
        <v>4183</v>
      </c>
      <c r="AX31" s="11">
        <v>342259</v>
      </c>
      <c r="AY31" s="10" t="s">
        <v>2371</v>
      </c>
      <c r="AZ31" s="11">
        <v>342259</v>
      </c>
      <c r="BA31" s="10" t="s">
        <v>4183</v>
      </c>
      <c r="BB31" s="11">
        <v>2205830</v>
      </c>
      <c r="BC31" s="10" t="s">
        <v>3943</v>
      </c>
      <c r="BD31" s="11">
        <v>2205830</v>
      </c>
      <c r="BE31" s="10" t="s">
        <v>4183</v>
      </c>
      <c r="BF31" s="11">
        <v>1181568</v>
      </c>
      <c r="BG31" s="10" t="s">
        <v>3459</v>
      </c>
      <c r="BH31" s="11">
        <v>1181568</v>
      </c>
      <c r="BI31" s="10" t="s">
        <v>4183</v>
      </c>
      <c r="BJ31" s="11">
        <v>594888</v>
      </c>
      <c r="BK31" s="10" t="s">
        <v>4843</v>
      </c>
      <c r="BL31" s="11">
        <v>594888</v>
      </c>
      <c r="BM31" s="10" t="s">
        <v>4183</v>
      </c>
      <c r="BN31" s="11">
        <v>518365</v>
      </c>
      <c r="BO31" s="10" t="s">
        <v>1759</v>
      </c>
      <c r="BP31" s="11">
        <v>518365</v>
      </c>
      <c r="BQ31" s="10" t="s">
        <v>4183</v>
      </c>
      <c r="BR31" s="11">
        <v>804768</v>
      </c>
      <c r="BS31" s="10" t="s">
        <v>4844</v>
      </c>
      <c r="BT31" s="11">
        <v>804768</v>
      </c>
      <c r="BU31" s="10" t="s">
        <v>4183</v>
      </c>
      <c r="BV31" s="11">
        <v>794591</v>
      </c>
      <c r="BW31" s="10" t="s">
        <v>4845</v>
      </c>
      <c r="BX31" s="11">
        <v>794591</v>
      </c>
      <c r="BY31" s="10" t="s">
        <v>4183</v>
      </c>
      <c r="BZ31" s="11">
        <v>320120</v>
      </c>
      <c r="CA31" s="10" t="s">
        <v>4846</v>
      </c>
      <c r="CB31" s="11">
        <v>320120</v>
      </c>
      <c r="CC31" s="10" t="s">
        <v>4183</v>
      </c>
      <c r="CD31" s="11">
        <v>1066638</v>
      </c>
      <c r="CE31" s="10" t="s">
        <v>3128</v>
      </c>
      <c r="CF31" s="11">
        <v>1066638</v>
      </c>
      <c r="CG31" s="10" t="s">
        <v>4183</v>
      </c>
      <c r="CH31" s="11">
        <v>1292884</v>
      </c>
      <c r="CI31" s="10" t="s">
        <v>1998</v>
      </c>
      <c r="CJ31" s="11">
        <v>1292884</v>
      </c>
      <c r="CK31" s="10" t="s">
        <v>4183</v>
      </c>
      <c r="CL31" s="11">
        <v>1932225</v>
      </c>
      <c r="CM31" s="10" t="s">
        <v>3337</v>
      </c>
      <c r="CN31" s="11">
        <v>1932225</v>
      </c>
      <c r="CO31" s="10" t="s">
        <v>4183</v>
      </c>
      <c r="CP31" s="11">
        <v>1025928</v>
      </c>
      <c r="CQ31" s="10" t="s">
        <v>1925</v>
      </c>
      <c r="CR31" s="11">
        <v>1025928</v>
      </c>
      <c r="CS31" s="10" t="s">
        <v>4183</v>
      </c>
      <c r="CT31" s="11">
        <v>516492</v>
      </c>
      <c r="CU31" s="10" t="s">
        <v>2742</v>
      </c>
      <c r="CV31" s="11">
        <v>516492</v>
      </c>
      <c r="CW31" s="10" t="s">
        <v>4183</v>
      </c>
      <c r="CX31" s="11">
        <v>1138497</v>
      </c>
      <c r="CY31" s="10" t="s">
        <v>4360</v>
      </c>
      <c r="CZ31" s="11">
        <v>1138497</v>
      </c>
      <c r="DA31" s="10" t="s">
        <v>4183</v>
      </c>
      <c r="DB31" s="11">
        <v>231950</v>
      </c>
      <c r="DC31" s="10" t="s">
        <v>3911</v>
      </c>
      <c r="DD31" s="11">
        <v>231950</v>
      </c>
      <c r="DE31" s="10" t="s">
        <v>4183</v>
      </c>
      <c r="DF31" s="11">
        <v>340925</v>
      </c>
      <c r="DG31" s="10" t="s">
        <v>4847</v>
      </c>
      <c r="DH31" s="11">
        <v>340925</v>
      </c>
      <c r="DI31" s="10" t="s">
        <v>4183</v>
      </c>
      <c r="DJ31" s="11">
        <v>554859</v>
      </c>
      <c r="DK31" s="10" t="s">
        <v>1446</v>
      </c>
      <c r="DL31" s="11">
        <v>554859</v>
      </c>
      <c r="DM31" s="10" t="s">
        <v>4183</v>
      </c>
      <c r="DN31" s="11">
        <v>289958</v>
      </c>
      <c r="DO31" s="10" t="s">
        <v>3800</v>
      </c>
      <c r="DP31" s="11">
        <v>289958</v>
      </c>
      <c r="DQ31" s="10" t="s">
        <v>4183</v>
      </c>
      <c r="DR31" s="11">
        <v>1646777</v>
      </c>
      <c r="DS31" s="10" t="s">
        <v>2101</v>
      </c>
      <c r="DT31" s="11">
        <v>1646777</v>
      </c>
      <c r="DU31" s="10" t="s">
        <v>4183</v>
      </c>
      <c r="DV31" s="11">
        <v>421772</v>
      </c>
      <c r="DW31" s="10" t="s">
        <v>4848</v>
      </c>
      <c r="DX31" s="11">
        <v>421772</v>
      </c>
      <c r="DY31" s="10" t="s">
        <v>4183</v>
      </c>
      <c r="DZ31" s="11">
        <v>3635501</v>
      </c>
      <c r="EA31" s="10" t="s">
        <v>4849</v>
      </c>
      <c r="EB31" s="11">
        <v>3635501</v>
      </c>
      <c r="EC31" s="10" t="s">
        <v>4183</v>
      </c>
      <c r="ED31" s="11">
        <v>1915356</v>
      </c>
      <c r="EE31" s="10" t="s">
        <v>4850</v>
      </c>
      <c r="EF31" s="11">
        <v>1915356</v>
      </c>
      <c r="EG31" s="10" t="s">
        <v>4183</v>
      </c>
      <c r="EH31" s="11">
        <v>133955</v>
      </c>
      <c r="EI31" s="10" t="s">
        <v>1227</v>
      </c>
      <c r="EJ31" s="11">
        <v>133955</v>
      </c>
      <c r="EK31" s="10" t="s">
        <v>4183</v>
      </c>
      <c r="EL31" s="11">
        <v>2213997</v>
      </c>
      <c r="EM31" s="10" t="s">
        <v>4851</v>
      </c>
      <c r="EN31" s="11">
        <v>2213997</v>
      </c>
      <c r="EO31" s="10" t="s">
        <v>4183</v>
      </c>
      <c r="EP31" s="11">
        <v>676985</v>
      </c>
      <c r="EQ31" s="10" t="s">
        <v>2517</v>
      </c>
      <c r="ER31" s="11">
        <v>676985</v>
      </c>
      <c r="ES31" s="10" t="s">
        <v>4183</v>
      </c>
      <c r="ET31" s="11">
        <v>827874</v>
      </c>
      <c r="EU31" s="10" t="s">
        <v>4852</v>
      </c>
      <c r="EV31" s="11">
        <v>827874</v>
      </c>
      <c r="EW31" s="10" t="s">
        <v>4183</v>
      </c>
      <c r="EX31" s="11">
        <v>2597954</v>
      </c>
      <c r="EY31" s="10" t="s">
        <v>4853</v>
      </c>
      <c r="EZ31" s="11">
        <v>2597954</v>
      </c>
      <c r="FA31" s="10" t="s">
        <v>4183</v>
      </c>
      <c r="FB31" s="11">
        <v>212376</v>
      </c>
      <c r="FC31" s="10" t="s">
        <v>2814</v>
      </c>
      <c r="FD31" s="11">
        <v>212376</v>
      </c>
      <c r="FE31" s="10" t="s">
        <v>4183</v>
      </c>
      <c r="FF31" s="11">
        <v>1038094</v>
      </c>
      <c r="FG31" s="10" t="s">
        <v>2873</v>
      </c>
      <c r="FH31" s="11">
        <v>1038094</v>
      </c>
      <c r="FI31" s="10" t="s">
        <v>4183</v>
      </c>
      <c r="FJ31" s="11">
        <v>169586</v>
      </c>
      <c r="FK31" s="10" t="s">
        <v>1336</v>
      </c>
      <c r="FL31" s="11">
        <v>169586</v>
      </c>
      <c r="FM31" s="10" t="s">
        <v>4183</v>
      </c>
      <c r="FN31" s="11">
        <v>1246596</v>
      </c>
      <c r="FO31" s="10" t="s">
        <v>4854</v>
      </c>
      <c r="FP31" s="11">
        <v>1246596</v>
      </c>
      <c r="FQ31" s="10" t="s">
        <v>4183</v>
      </c>
      <c r="FR31" s="11">
        <v>4194990</v>
      </c>
      <c r="FS31" s="10" t="s">
        <v>4855</v>
      </c>
      <c r="FT31" s="11">
        <v>4194990</v>
      </c>
      <c r="FU31" s="10" t="s">
        <v>4183</v>
      </c>
      <c r="FV31" s="11">
        <v>415749</v>
      </c>
      <c r="FW31" s="10" t="s">
        <v>4856</v>
      </c>
      <c r="FX31" s="11">
        <v>415749</v>
      </c>
      <c r="FY31" s="10" t="s">
        <v>4183</v>
      </c>
      <c r="FZ31" s="11">
        <v>143421</v>
      </c>
      <c r="GA31" s="10" t="s">
        <v>4857</v>
      </c>
      <c r="GB31" s="11">
        <v>143421</v>
      </c>
      <c r="GC31" s="10" t="s">
        <v>4183</v>
      </c>
      <c r="GD31" s="11">
        <v>1498931</v>
      </c>
      <c r="GE31" s="10" t="s">
        <v>4858</v>
      </c>
      <c r="GF31" s="11">
        <v>1498931</v>
      </c>
      <c r="GG31" s="10" t="s">
        <v>4183</v>
      </c>
      <c r="GH31" s="11">
        <v>1339130</v>
      </c>
      <c r="GI31" s="10" t="s">
        <v>4859</v>
      </c>
      <c r="GJ31" s="11">
        <v>1339130</v>
      </c>
      <c r="GK31" s="10" t="s">
        <v>4183</v>
      </c>
      <c r="GL31" s="11">
        <v>380192</v>
      </c>
      <c r="GM31" s="10" t="s">
        <v>4860</v>
      </c>
      <c r="GN31" s="11">
        <v>380192</v>
      </c>
      <c r="GO31" s="10" t="s">
        <v>4183</v>
      </c>
      <c r="GP31" s="11">
        <v>1133395</v>
      </c>
      <c r="GQ31" s="10" t="s">
        <v>4407</v>
      </c>
      <c r="GR31" s="11">
        <v>1133395</v>
      </c>
      <c r="GS31" s="10" t="s">
        <v>4183</v>
      </c>
      <c r="GT31" s="11">
        <v>112097</v>
      </c>
      <c r="GU31" s="10" t="s">
        <v>4710</v>
      </c>
      <c r="GV31" s="11">
        <v>112097</v>
      </c>
      <c r="GW31" s="10" t="s">
        <v>4183</v>
      </c>
      <c r="GX31" s="11">
        <v>770861</v>
      </c>
      <c r="GY31" s="10" t="s">
        <v>4182</v>
      </c>
      <c r="GZ31" s="11">
        <v>770861</v>
      </c>
      <c r="HA31" s="10" t="s">
        <v>4183</v>
      </c>
    </row>
    <row r="32" spans="1:209" ht="12.5" x14ac:dyDescent="0.25">
      <c r="A32" s="10" t="s">
        <v>4861</v>
      </c>
      <c r="B32" s="11">
        <v>412690</v>
      </c>
      <c r="C32" s="10" t="s">
        <v>4910</v>
      </c>
      <c r="D32" s="12">
        <v>0.443</v>
      </c>
      <c r="E32" s="10" t="s">
        <v>1131</v>
      </c>
      <c r="F32" s="11">
        <v>50733</v>
      </c>
      <c r="G32" s="10" t="s">
        <v>2666</v>
      </c>
      <c r="H32" s="12">
        <v>0.49299999999999999</v>
      </c>
      <c r="I32" s="10" t="s">
        <v>1134</v>
      </c>
      <c r="J32" s="11">
        <v>663776</v>
      </c>
      <c r="K32" s="10" t="s">
        <v>3467</v>
      </c>
      <c r="L32" s="12">
        <v>0.46200000000000002</v>
      </c>
      <c r="M32" s="10" t="s">
        <v>1140</v>
      </c>
      <c r="N32" s="11">
        <v>246688</v>
      </c>
      <c r="O32" s="10" t="s">
        <v>4911</v>
      </c>
      <c r="P32" s="12">
        <v>0.44800000000000001</v>
      </c>
      <c r="Q32" s="10" t="s">
        <v>1131</v>
      </c>
      <c r="R32" s="11">
        <v>2853645</v>
      </c>
      <c r="S32" s="10" t="s">
        <v>4235</v>
      </c>
      <c r="T32" s="12">
        <v>0.45200000000000001</v>
      </c>
      <c r="U32" s="10" t="s">
        <v>1140</v>
      </c>
      <c r="V32" s="11">
        <v>437787</v>
      </c>
      <c r="W32" s="10" t="s">
        <v>4912</v>
      </c>
      <c r="X32" s="12">
        <v>0.46300000000000002</v>
      </c>
      <c r="Y32" s="10" t="s">
        <v>1131</v>
      </c>
      <c r="Z32" s="11">
        <v>309116</v>
      </c>
      <c r="AA32" s="10" t="s">
        <v>3838</v>
      </c>
      <c r="AB32" s="12">
        <v>0.44800000000000001</v>
      </c>
      <c r="AC32" s="10" t="s">
        <v>1140</v>
      </c>
      <c r="AD32" s="11">
        <v>99693</v>
      </c>
      <c r="AE32" s="10" t="s">
        <v>4913</v>
      </c>
      <c r="AF32" s="12">
        <v>0.45300000000000001</v>
      </c>
      <c r="AG32" s="10" t="s">
        <v>1131</v>
      </c>
      <c r="AH32" s="11">
        <v>37274</v>
      </c>
      <c r="AI32" s="10" t="s">
        <v>1905</v>
      </c>
      <c r="AJ32" s="12">
        <v>0.41899999999999998</v>
      </c>
      <c r="AK32" s="10" t="s">
        <v>1155</v>
      </c>
      <c r="AL32" s="11">
        <v>2235778</v>
      </c>
      <c r="AM32" s="10" t="s">
        <v>2778</v>
      </c>
      <c r="AN32" s="12">
        <v>0.45500000000000002</v>
      </c>
      <c r="AO32" s="10" t="s">
        <v>1140</v>
      </c>
      <c r="AP32" s="11">
        <v>749389</v>
      </c>
      <c r="AQ32" s="10" t="s">
        <v>2823</v>
      </c>
      <c r="AR32" s="12">
        <v>0.441</v>
      </c>
      <c r="AS32" s="10" t="s">
        <v>1140</v>
      </c>
      <c r="AT32" s="11">
        <v>139146</v>
      </c>
      <c r="AU32" s="10" t="s">
        <v>3350</v>
      </c>
      <c r="AV32" s="12">
        <v>0.45900000000000002</v>
      </c>
      <c r="AW32" s="10" t="s">
        <v>1140</v>
      </c>
      <c r="AX32" s="11">
        <v>163067</v>
      </c>
      <c r="AY32" s="10" t="s">
        <v>1467</v>
      </c>
      <c r="AZ32" s="12">
        <v>0.47599999999999998</v>
      </c>
      <c r="BA32" s="10" t="s">
        <v>1155</v>
      </c>
      <c r="BB32" s="11">
        <v>987805</v>
      </c>
      <c r="BC32" s="10" t="s">
        <v>1076</v>
      </c>
      <c r="BD32" s="12">
        <v>0.44800000000000001</v>
      </c>
      <c r="BE32" s="10" t="s">
        <v>1140</v>
      </c>
      <c r="BF32" s="11">
        <v>530686</v>
      </c>
      <c r="BG32" s="10" t="s">
        <v>4914</v>
      </c>
      <c r="BH32" s="12">
        <v>0.44900000000000001</v>
      </c>
      <c r="BI32" s="10" t="s">
        <v>1131</v>
      </c>
      <c r="BJ32" s="11">
        <v>273986</v>
      </c>
      <c r="BK32" s="10" t="s">
        <v>2268</v>
      </c>
      <c r="BL32" s="12">
        <v>0.46100000000000002</v>
      </c>
      <c r="BM32" s="10" t="s">
        <v>1131</v>
      </c>
      <c r="BN32" s="11">
        <v>238566</v>
      </c>
      <c r="BO32" s="10" t="s">
        <v>4899</v>
      </c>
      <c r="BP32" s="12">
        <v>0.46</v>
      </c>
      <c r="BQ32" s="10" t="s">
        <v>1131</v>
      </c>
      <c r="BR32" s="11">
        <v>362538</v>
      </c>
      <c r="BS32" s="10" t="s">
        <v>3219</v>
      </c>
      <c r="BT32" s="12">
        <v>0.45</v>
      </c>
      <c r="BU32" s="10" t="s">
        <v>1131</v>
      </c>
      <c r="BV32" s="11">
        <v>353886</v>
      </c>
      <c r="BW32" s="10" t="s">
        <v>1655</v>
      </c>
      <c r="BX32" s="12">
        <v>0.44500000000000001</v>
      </c>
      <c r="BY32" s="10" t="s">
        <v>1131</v>
      </c>
      <c r="BZ32" s="11">
        <v>147877</v>
      </c>
      <c r="CA32" s="10" t="s">
        <v>1393</v>
      </c>
      <c r="CB32" s="12">
        <v>0.46200000000000002</v>
      </c>
      <c r="CC32" s="10" t="s">
        <v>1131</v>
      </c>
      <c r="CD32" s="11">
        <v>468183</v>
      </c>
      <c r="CE32" s="10" t="s">
        <v>3820</v>
      </c>
      <c r="CF32" s="12">
        <v>0.439</v>
      </c>
      <c r="CG32" s="10" t="s">
        <v>1140</v>
      </c>
      <c r="CH32" s="11">
        <v>574329</v>
      </c>
      <c r="CI32" s="10" t="s">
        <v>1741</v>
      </c>
      <c r="CJ32" s="12">
        <v>0.44400000000000001</v>
      </c>
      <c r="CK32" s="10" t="s">
        <v>1140</v>
      </c>
      <c r="CL32" s="11">
        <v>882259</v>
      </c>
      <c r="CM32" s="10" t="s">
        <v>1835</v>
      </c>
      <c r="CN32" s="12">
        <v>0.45700000000000002</v>
      </c>
      <c r="CO32" s="10" t="s">
        <v>1140</v>
      </c>
      <c r="CP32" s="11">
        <v>476684</v>
      </c>
      <c r="CQ32" s="10" t="s">
        <v>3956</v>
      </c>
      <c r="CR32" s="12">
        <v>0.46500000000000002</v>
      </c>
      <c r="CS32" s="10" t="s">
        <v>1140</v>
      </c>
      <c r="CT32" s="11">
        <v>228070</v>
      </c>
      <c r="CU32" s="10" t="s">
        <v>4915</v>
      </c>
      <c r="CV32" s="12">
        <v>0.442</v>
      </c>
      <c r="CW32" s="10" t="s">
        <v>1131</v>
      </c>
      <c r="CX32" s="11">
        <v>512738</v>
      </c>
      <c r="CY32" s="10" t="s">
        <v>1872</v>
      </c>
      <c r="CZ32" s="12">
        <v>0.45</v>
      </c>
      <c r="DA32" s="10" t="s">
        <v>1140</v>
      </c>
      <c r="DB32" s="11">
        <v>111445</v>
      </c>
      <c r="DC32" s="10" t="s">
        <v>2229</v>
      </c>
      <c r="DD32" s="12">
        <v>0.48</v>
      </c>
      <c r="DE32" s="10" t="s">
        <v>1155</v>
      </c>
      <c r="DF32" s="11">
        <v>157100</v>
      </c>
      <c r="DG32" s="10" t="s">
        <v>3384</v>
      </c>
      <c r="DH32" s="12">
        <v>0.46100000000000002</v>
      </c>
      <c r="DI32" s="10" t="s">
        <v>1131</v>
      </c>
      <c r="DJ32" s="11">
        <v>261954</v>
      </c>
      <c r="DK32" s="10" t="s">
        <v>3019</v>
      </c>
      <c r="DL32" s="12">
        <v>0.47199999999999998</v>
      </c>
      <c r="DM32" s="10" t="s">
        <v>1131</v>
      </c>
      <c r="DN32" s="11">
        <v>135635</v>
      </c>
      <c r="DO32" s="10" t="s">
        <v>4916</v>
      </c>
      <c r="DP32" s="12">
        <v>0.46800000000000003</v>
      </c>
      <c r="DQ32" s="10" t="s">
        <v>1155</v>
      </c>
      <c r="DR32" s="11">
        <v>729401</v>
      </c>
      <c r="DS32" s="10" t="s">
        <v>4917</v>
      </c>
      <c r="DT32" s="12">
        <v>0.443</v>
      </c>
      <c r="DU32" s="10" t="s">
        <v>1140</v>
      </c>
      <c r="DV32" s="11">
        <v>193795</v>
      </c>
      <c r="DW32" s="10" t="s">
        <v>2824</v>
      </c>
      <c r="DX32" s="12">
        <v>0.45900000000000002</v>
      </c>
      <c r="DY32" s="10" t="s">
        <v>1155</v>
      </c>
      <c r="DZ32" s="11">
        <v>1607359</v>
      </c>
      <c r="EA32" s="10" t="s">
        <v>3455</v>
      </c>
      <c r="EB32" s="12">
        <v>0.442</v>
      </c>
      <c r="EC32" s="10" t="s">
        <v>1140</v>
      </c>
      <c r="ED32" s="11">
        <v>848935</v>
      </c>
      <c r="EE32" s="10" t="s">
        <v>4903</v>
      </c>
      <c r="EF32" s="12">
        <v>0.443</v>
      </c>
      <c r="EG32" s="10" t="s">
        <v>1140</v>
      </c>
      <c r="EH32" s="11">
        <v>63264</v>
      </c>
      <c r="EI32" s="10" t="s">
        <v>1496</v>
      </c>
      <c r="EJ32" s="12">
        <v>0.47199999999999998</v>
      </c>
      <c r="EK32" s="10" t="s">
        <v>1147</v>
      </c>
      <c r="EL32" s="11">
        <v>992026</v>
      </c>
      <c r="EM32" s="10" t="s">
        <v>4918</v>
      </c>
      <c r="EN32" s="12">
        <v>0.44800000000000001</v>
      </c>
      <c r="EO32" s="10" t="s">
        <v>1140</v>
      </c>
      <c r="EP32" s="11">
        <v>306841</v>
      </c>
      <c r="EQ32" s="10" t="s">
        <v>3150</v>
      </c>
      <c r="ER32" s="12">
        <v>0.45300000000000001</v>
      </c>
      <c r="ES32" s="10" t="s">
        <v>1131</v>
      </c>
      <c r="ET32" s="11">
        <v>380971</v>
      </c>
      <c r="EU32" s="10" t="s">
        <v>2772</v>
      </c>
      <c r="EV32" s="12">
        <v>0.46</v>
      </c>
      <c r="EW32" s="10" t="s">
        <v>1131</v>
      </c>
      <c r="EX32" s="11">
        <v>1164749</v>
      </c>
      <c r="EY32" s="10" t="s">
        <v>4919</v>
      </c>
      <c r="EZ32" s="12">
        <v>0.44800000000000001</v>
      </c>
      <c r="FA32" s="10" t="s">
        <v>1140</v>
      </c>
      <c r="FB32" s="11">
        <v>94345</v>
      </c>
      <c r="FC32" s="10" t="s">
        <v>4920</v>
      </c>
      <c r="FD32" s="12">
        <v>0.44400000000000001</v>
      </c>
      <c r="FE32" s="10" t="s">
        <v>1155</v>
      </c>
      <c r="FF32" s="11">
        <v>465912</v>
      </c>
      <c r="FG32" s="10" t="s">
        <v>4921</v>
      </c>
      <c r="FH32" s="12">
        <v>0.44900000000000001</v>
      </c>
      <c r="FI32" s="10" t="s">
        <v>1140</v>
      </c>
      <c r="FJ32" s="11">
        <v>80278</v>
      </c>
      <c r="FK32" s="10" t="s">
        <v>1913</v>
      </c>
      <c r="FL32" s="12">
        <v>0.47299999999999998</v>
      </c>
      <c r="FM32" s="10" t="s">
        <v>1147</v>
      </c>
      <c r="FN32" s="11">
        <v>558709</v>
      </c>
      <c r="FO32" s="10" t="s">
        <v>3896</v>
      </c>
      <c r="FP32" s="12">
        <v>0.44800000000000001</v>
      </c>
      <c r="FQ32" s="10" t="s">
        <v>1131</v>
      </c>
      <c r="FR32" s="11">
        <v>1897132</v>
      </c>
      <c r="FS32" s="10" t="s">
        <v>2021</v>
      </c>
      <c r="FT32" s="12">
        <v>0.45200000000000001</v>
      </c>
      <c r="FU32" s="10" t="s">
        <v>1140</v>
      </c>
      <c r="FV32" s="11">
        <v>196948</v>
      </c>
      <c r="FW32" s="10" t="s">
        <v>4922</v>
      </c>
      <c r="FX32" s="12">
        <v>0.47399999999999998</v>
      </c>
      <c r="FY32" s="10" t="s">
        <v>1131</v>
      </c>
      <c r="FZ32" s="11">
        <v>67234</v>
      </c>
      <c r="GA32" s="10" t="s">
        <v>1681</v>
      </c>
      <c r="GB32" s="12">
        <v>0.46899999999999997</v>
      </c>
      <c r="GC32" s="10" t="s">
        <v>1155</v>
      </c>
      <c r="GD32" s="11">
        <v>671889</v>
      </c>
      <c r="GE32" s="10" t="s">
        <v>1911</v>
      </c>
      <c r="GF32" s="12">
        <v>0.44800000000000001</v>
      </c>
      <c r="GG32" s="10" t="s">
        <v>1140</v>
      </c>
      <c r="GH32" s="11">
        <v>615689</v>
      </c>
      <c r="GI32" s="10" t="s">
        <v>4923</v>
      </c>
      <c r="GJ32" s="12">
        <v>0.46</v>
      </c>
      <c r="GK32" s="10" t="s">
        <v>1140</v>
      </c>
      <c r="GL32" s="11">
        <v>176307</v>
      </c>
      <c r="GM32" s="10" t="s">
        <v>1728</v>
      </c>
      <c r="GN32" s="12">
        <v>0.46400000000000002</v>
      </c>
      <c r="GO32" s="10" t="s">
        <v>1131</v>
      </c>
      <c r="GP32" s="11">
        <v>530667</v>
      </c>
      <c r="GQ32" s="10" t="s">
        <v>4924</v>
      </c>
      <c r="GR32" s="12">
        <v>0.46800000000000003</v>
      </c>
      <c r="GS32" s="10" t="s">
        <v>1140</v>
      </c>
      <c r="GT32" s="11">
        <v>54685</v>
      </c>
      <c r="GU32" s="10" t="s">
        <v>3024</v>
      </c>
      <c r="GV32" s="12">
        <v>0.48799999999999999</v>
      </c>
      <c r="GW32" s="10" t="s">
        <v>1147</v>
      </c>
      <c r="GX32" s="11">
        <v>331176</v>
      </c>
      <c r="GY32" s="10" t="s">
        <v>4182</v>
      </c>
      <c r="GZ32" s="12">
        <v>0.43</v>
      </c>
      <c r="HA32" s="10" t="s">
        <v>4182</v>
      </c>
    </row>
    <row r="33" spans="1:209" ht="12.5" x14ac:dyDescent="0.25">
      <c r="A33" s="10" t="s">
        <v>4884</v>
      </c>
      <c r="B33" s="11">
        <v>519429</v>
      </c>
      <c r="C33" s="10" t="s">
        <v>4925</v>
      </c>
      <c r="D33" s="12">
        <v>0.55700000000000005</v>
      </c>
      <c r="E33" s="10" t="s">
        <v>1131</v>
      </c>
      <c r="F33" s="11">
        <v>52265</v>
      </c>
      <c r="G33" s="10" t="s">
        <v>4926</v>
      </c>
      <c r="H33" s="12">
        <v>0.50700000000000001</v>
      </c>
      <c r="I33" s="10" t="s">
        <v>1134</v>
      </c>
      <c r="J33" s="11">
        <v>773955</v>
      </c>
      <c r="K33" s="10" t="s">
        <v>3866</v>
      </c>
      <c r="L33" s="12">
        <v>0.53800000000000003</v>
      </c>
      <c r="M33" s="10" t="s">
        <v>1140</v>
      </c>
      <c r="N33" s="11">
        <v>304218</v>
      </c>
      <c r="O33" s="10" t="s">
        <v>4927</v>
      </c>
      <c r="P33" s="12">
        <v>0.55200000000000005</v>
      </c>
      <c r="Q33" s="10" t="s">
        <v>1131</v>
      </c>
      <c r="R33" s="11">
        <v>3458274</v>
      </c>
      <c r="S33" s="10" t="s">
        <v>1676</v>
      </c>
      <c r="T33" s="12">
        <v>0.54800000000000004</v>
      </c>
      <c r="U33" s="10" t="s">
        <v>1140</v>
      </c>
      <c r="V33" s="11">
        <v>506755</v>
      </c>
      <c r="W33" s="10" t="s">
        <v>4928</v>
      </c>
      <c r="X33" s="12">
        <v>0.53700000000000003</v>
      </c>
      <c r="Y33" s="10" t="s">
        <v>1131</v>
      </c>
      <c r="Z33" s="11">
        <v>380915</v>
      </c>
      <c r="AA33" s="10" t="s">
        <v>4920</v>
      </c>
      <c r="AB33" s="12">
        <v>0.55200000000000005</v>
      </c>
      <c r="AC33" s="10" t="s">
        <v>1140</v>
      </c>
      <c r="AD33" s="11">
        <v>120264</v>
      </c>
      <c r="AE33" s="10" t="s">
        <v>4929</v>
      </c>
      <c r="AF33" s="12">
        <v>0.54700000000000004</v>
      </c>
      <c r="AG33" s="10" t="s">
        <v>1131</v>
      </c>
      <c r="AH33" s="11">
        <v>51722</v>
      </c>
      <c r="AI33" s="10" t="s">
        <v>1387</v>
      </c>
      <c r="AJ33" s="12">
        <v>0.58099999999999996</v>
      </c>
      <c r="AK33" s="10" t="s">
        <v>1155</v>
      </c>
      <c r="AL33" s="11">
        <v>2682004</v>
      </c>
      <c r="AM33" s="10" t="s">
        <v>3580</v>
      </c>
      <c r="AN33" s="12">
        <v>0.54500000000000004</v>
      </c>
      <c r="AO33" s="10" t="s">
        <v>1140</v>
      </c>
      <c r="AP33" s="11">
        <v>949861</v>
      </c>
      <c r="AQ33" s="10" t="s">
        <v>3120</v>
      </c>
      <c r="AR33" s="12">
        <v>0.55900000000000005</v>
      </c>
      <c r="AS33" s="10" t="s">
        <v>1140</v>
      </c>
      <c r="AT33" s="11">
        <v>164206</v>
      </c>
      <c r="AU33" s="10" t="s">
        <v>1087</v>
      </c>
      <c r="AV33" s="12">
        <v>0.54100000000000004</v>
      </c>
      <c r="AW33" s="10" t="s">
        <v>1140</v>
      </c>
      <c r="AX33" s="11">
        <v>179192</v>
      </c>
      <c r="AY33" s="10" t="s">
        <v>2268</v>
      </c>
      <c r="AZ33" s="12">
        <v>0.52400000000000002</v>
      </c>
      <c r="BA33" s="10" t="s">
        <v>1155</v>
      </c>
      <c r="BB33" s="11">
        <v>1218025</v>
      </c>
      <c r="BC33" s="10" t="s">
        <v>4930</v>
      </c>
      <c r="BD33" s="12">
        <v>0.55200000000000005</v>
      </c>
      <c r="BE33" s="10" t="s">
        <v>1140</v>
      </c>
      <c r="BF33" s="11">
        <v>650882</v>
      </c>
      <c r="BG33" s="10" t="s">
        <v>4679</v>
      </c>
      <c r="BH33" s="12">
        <v>0.55100000000000005</v>
      </c>
      <c r="BI33" s="10" t="s">
        <v>1131</v>
      </c>
      <c r="BJ33" s="11">
        <v>320902</v>
      </c>
      <c r="BK33" s="10" t="s">
        <v>4617</v>
      </c>
      <c r="BL33" s="12">
        <v>0.53900000000000003</v>
      </c>
      <c r="BM33" s="10" t="s">
        <v>1131</v>
      </c>
      <c r="BN33" s="11">
        <v>279799</v>
      </c>
      <c r="BO33" s="10" t="s">
        <v>2925</v>
      </c>
      <c r="BP33" s="12">
        <v>0.54</v>
      </c>
      <c r="BQ33" s="10" t="s">
        <v>1131</v>
      </c>
      <c r="BR33" s="11">
        <v>442230</v>
      </c>
      <c r="BS33" s="10" t="s">
        <v>2212</v>
      </c>
      <c r="BT33" s="12">
        <v>0.55000000000000004</v>
      </c>
      <c r="BU33" s="10" t="s">
        <v>1131</v>
      </c>
      <c r="BV33" s="11">
        <v>440705</v>
      </c>
      <c r="BW33" s="10" t="s">
        <v>1839</v>
      </c>
      <c r="BX33" s="12">
        <v>0.55500000000000005</v>
      </c>
      <c r="BY33" s="10" t="s">
        <v>1131</v>
      </c>
      <c r="BZ33" s="11">
        <v>172243</v>
      </c>
      <c r="CA33" s="10" t="s">
        <v>1832</v>
      </c>
      <c r="CB33" s="12">
        <v>0.53800000000000003</v>
      </c>
      <c r="CC33" s="10" t="s">
        <v>1131</v>
      </c>
      <c r="CD33" s="11">
        <v>598455</v>
      </c>
      <c r="CE33" s="10" t="s">
        <v>4931</v>
      </c>
      <c r="CF33" s="12">
        <v>0.56100000000000005</v>
      </c>
      <c r="CG33" s="10" t="s">
        <v>1140</v>
      </c>
      <c r="CH33" s="11">
        <v>718555</v>
      </c>
      <c r="CI33" s="10" t="s">
        <v>2821</v>
      </c>
      <c r="CJ33" s="12">
        <v>0.55600000000000005</v>
      </c>
      <c r="CK33" s="10" t="s">
        <v>1140</v>
      </c>
      <c r="CL33" s="11">
        <v>1049966</v>
      </c>
      <c r="CM33" s="10" t="s">
        <v>2616</v>
      </c>
      <c r="CN33" s="12">
        <v>0.54300000000000004</v>
      </c>
      <c r="CO33" s="10" t="s">
        <v>1140</v>
      </c>
      <c r="CP33" s="11">
        <v>549244</v>
      </c>
      <c r="CQ33" s="10" t="s">
        <v>1227</v>
      </c>
      <c r="CR33" s="12">
        <v>0.53500000000000003</v>
      </c>
      <c r="CS33" s="10" t="s">
        <v>1140</v>
      </c>
      <c r="CT33" s="11">
        <v>288422</v>
      </c>
      <c r="CU33" s="10" t="s">
        <v>2815</v>
      </c>
      <c r="CV33" s="12">
        <v>0.55800000000000005</v>
      </c>
      <c r="CW33" s="10" t="s">
        <v>1131</v>
      </c>
      <c r="CX33" s="11">
        <v>625759</v>
      </c>
      <c r="CY33" s="10" t="s">
        <v>1510</v>
      </c>
      <c r="CZ33" s="12">
        <v>0.55000000000000004</v>
      </c>
      <c r="DA33" s="10" t="s">
        <v>1140</v>
      </c>
      <c r="DB33" s="11">
        <v>120505</v>
      </c>
      <c r="DC33" s="10" t="s">
        <v>2821</v>
      </c>
      <c r="DD33" s="12">
        <v>0.52</v>
      </c>
      <c r="DE33" s="10" t="s">
        <v>1155</v>
      </c>
      <c r="DF33" s="11">
        <v>183825</v>
      </c>
      <c r="DG33" s="10" t="s">
        <v>1307</v>
      </c>
      <c r="DH33" s="12">
        <v>0.53900000000000003</v>
      </c>
      <c r="DI33" s="10" t="s">
        <v>1131</v>
      </c>
      <c r="DJ33" s="11">
        <v>292905</v>
      </c>
      <c r="DK33" s="10" t="s">
        <v>4932</v>
      </c>
      <c r="DL33" s="12">
        <v>0.52800000000000002</v>
      </c>
      <c r="DM33" s="10" t="s">
        <v>1131</v>
      </c>
      <c r="DN33" s="11">
        <v>154323</v>
      </c>
      <c r="DO33" s="10" t="s">
        <v>3583</v>
      </c>
      <c r="DP33" s="12">
        <v>0.53200000000000003</v>
      </c>
      <c r="DQ33" s="10" t="s">
        <v>1155</v>
      </c>
      <c r="DR33" s="11">
        <v>917376</v>
      </c>
      <c r="DS33" s="10" t="s">
        <v>2468</v>
      </c>
      <c r="DT33" s="12">
        <v>0.55700000000000005</v>
      </c>
      <c r="DU33" s="10" t="s">
        <v>1140</v>
      </c>
      <c r="DV33" s="11">
        <v>227977</v>
      </c>
      <c r="DW33" s="10" t="s">
        <v>4860</v>
      </c>
      <c r="DX33" s="12">
        <v>0.54100000000000004</v>
      </c>
      <c r="DY33" s="10" t="s">
        <v>1155</v>
      </c>
      <c r="DZ33" s="11">
        <v>2028142</v>
      </c>
      <c r="EA33" s="10" t="s">
        <v>2347</v>
      </c>
      <c r="EB33" s="12">
        <v>0.55800000000000005</v>
      </c>
      <c r="EC33" s="10" t="s">
        <v>1140</v>
      </c>
      <c r="ED33" s="11">
        <v>1066421</v>
      </c>
      <c r="EE33" s="10" t="s">
        <v>1258</v>
      </c>
      <c r="EF33" s="12">
        <v>0.55700000000000005</v>
      </c>
      <c r="EG33" s="10" t="s">
        <v>1140</v>
      </c>
      <c r="EH33" s="11">
        <v>70691</v>
      </c>
      <c r="EI33" s="10" t="s">
        <v>4933</v>
      </c>
      <c r="EJ33" s="12">
        <v>0.52800000000000002</v>
      </c>
      <c r="EK33" s="10" t="s">
        <v>1147</v>
      </c>
      <c r="EL33" s="11">
        <v>1221971</v>
      </c>
      <c r="EM33" s="10" t="s">
        <v>2933</v>
      </c>
      <c r="EN33" s="12">
        <v>0.55200000000000005</v>
      </c>
      <c r="EO33" s="10" t="s">
        <v>1140</v>
      </c>
      <c r="EP33" s="11">
        <v>370144</v>
      </c>
      <c r="EQ33" s="10" t="s">
        <v>2057</v>
      </c>
      <c r="ER33" s="12">
        <v>0.54700000000000004</v>
      </c>
      <c r="ES33" s="10" t="s">
        <v>1131</v>
      </c>
      <c r="ET33" s="11">
        <v>446903</v>
      </c>
      <c r="EU33" s="10" t="s">
        <v>4934</v>
      </c>
      <c r="EV33" s="12">
        <v>0.54</v>
      </c>
      <c r="EW33" s="10" t="s">
        <v>1131</v>
      </c>
      <c r="EX33" s="11">
        <v>1433205</v>
      </c>
      <c r="EY33" s="10" t="s">
        <v>4935</v>
      </c>
      <c r="EZ33" s="12">
        <v>0.55200000000000005</v>
      </c>
      <c r="FA33" s="10" t="s">
        <v>1140</v>
      </c>
      <c r="FB33" s="11">
        <v>118031</v>
      </c>
      <c r="FC33" s="10" t="s">
        <v>4932</v>
      </c>
      <c r="FD33" s="12">
        <v>0.55600000000000005</v>
      </c>
      <c r="FE33" s="10" t="s">
        <v>1155</v>
      </c>
      <c r="FF33" s="11">
        <v>572182</v>
      </c>
      <c r="FG33" s="10" t="s">
        <v>1886</v>
      </c>
      <c r="FH33" s="12">
        <v>0.55100000000000005</v>
      </c>
      <c r="FI33" s="10" t="s">
        <v>1140</v>
      </c>
      <c r="FJ33" s="11">
        <v>89308</v>
      </c>
      <c r="FK33" s="10" t="s">
        <v>4936</v>
      </c>
      <c r="FL33" s="12">
        <v>0.52700000000000002</v>
      </c>
      <c r="FM33" s="10" t="s">
        <v>1147</v>
      </c>
      <c r="FN33" s="11">
        <v>687887</v>
      </c>
      <c r="FO33" s="10" t="s">
        <v>4937</v>
      </c>
      <c r="FP33" s="12">
        <v>0.55200000000000005</v>
      </c>
      <c r="FQ33" s="10" t="s">
        <v>1131</v>
      </c>
      <c r="FR33" s="11">
        <v>2297858</v>
      </c>
      <c r="FS33" s="10" t="s">
        <v>4938</v>
      </c>
      <c r="FT33" s="12">
        <v>0.54800000000000004</v>
      </c>
      <c r="FU33" s="10" t="s">
        <v>1140</v>
      </c>
      <c r="FV33" s="11">
        <v>218801</v>
      </c>
      <c r="FW33" s="10" t="s">
        <v>4939</v>
      </c>
      <c r="FX33" s="12">
        <v>0.52600000000000002</v>
      </c>
      <c r="FY33" s="10" t="s">
        <v>1131</v>
      </c>
      <c r="FZ33" s="11">
        <v>76187</v>
      </c>
      <c r="GA33" s="10" t="s">
        <v>2553</v>
      </c>
      <c r="GB33" s="12">
        <v>0.53100000000000003</v>
      </c>
      <c r="GC33" s="10" t="s">
        <v>1155</v>
      </c>
      <c r="GD33" s="11">
        <v>827042</v>
      </c>
      <c r="GE33" s="10" t="s">
        <v>3366</v>
      </c>
      <c r="GF33" s="12">
        <v>0.55200000000000005</v>
      </c>
      <c r="GG33" s="10" t="s">
        <v>1140</v>
      </c>
      <c r="GH33" s="11">
        <v>723441</v>
      </c>
      <c r="GI33" s="10" t="s">
        <v>2605</v>
      </c>
      <c r="GJ33" s="12">
        <v>0.54</v>
      </c>
      <c r="GK33" s="10" t="s">
        <v>1140</v>
      </c>
      <c r="GL33" s="11">
        <v>203885</v>
      </c>
      <c r="GM33" s="10" t="s">
        <v>2318</v>
      </c>
      <c r="GN33" s="12">
        <v>0.53600000000000003</v>
      </c>
      <c r="GO33" s="10" t="s">
        <v>1131</v>
      </c>
      <c r="GP33" s="11">
        <v>602728</v>
      </c>
      <c r="GQ33" s="10" t="s">
        <v>4940</v>
      </c>
      <c r="GR33" s="12">
        <v>0.53200000000000003</v>
      </c>
      <c r="GS33" s="10" t="s">
        <v>1140</v>
      </c>
      <c r="GT33" s="11">
        <v>57412</v>
      </c>
      <c r="GU33" s="10" t="s">
        <v>1981</v>
      </c>
      <c r="GV33" s="12">
        <v>0.51200000000000001</v>
      </c>
      <c r="GW33" s="10" t="s">
        <v>1147</v>
      </c>
      <c r="GX33" s="11">
        <v>439685</v>
      </c>
      <c r="GY33" s="10" t="s">
        <v>4182</v>
      </c>
      <c r="GZ33" s="12">
        <v>0.56999999999999995</v>
      </c>
      <c r="HA33" s="10" t="s">
        <v>4182</v>
      </c>
    </row>
    <row r="34" spans="1:209" ht="12.5" x14ac:dyDescent="0.25">
      <c r="A34" s="10" t="s">
        <v>4908</v>
      </c>
      <c r="B34" s="13">
        <v>79.5</v>
      </c>
      <c r="C34" s="10" t="s">
        <v>1134</v>
      </c>
      <c r="D34" s="10" t="s">
        <v>4183</v>
      </c>
      <c r="E34" s="10" t="s">
        <v>4183</v>
      </c>
      <c r="F34" s="13">
        <v>97.1</v>
      </c>
      <c r="G34" s="10" t="s">
        <v>4941</v>
      </c>
      <c r="H34" s="10" t="s">
        <v>4183</v>
      </c>
      <c r="I34" s="10" t="s">
        <v>4183</v>
      </c>
      <c r="J34" s="13">
        <v>85.8</v>
      </c>
      <c r="K34" s="10" t="s">
        <v>1131</v>
      </c>
      <c r="L34" s="10" t="s">
        <v>4183</v>
      </c>
      <c r="M34" s="10" t="s">
        <v>4183</v>
      </c>
      <c r="N34" s="13">
        <v>81.099999999999994</v>
      </c>
      <c r="O34" s="10" t="s">
        <v>2377</v>
      </c>
      <c r="P34" s="10" t="s">
        <v>4183</v>
      </c>
      <c r="Q34" s="10" t="s">
        <v>4183</v>
      </c>
      <c r="R34" s="13">
        <v>82.5</v>
      </c>
      <c r="S34" s="10" t="s">
        <v>1140</v>
      </c>
      <c r="T34" s="10" t="s">
        <v>4183</v>
      </c>
      <c r="U34" s="10" t="s">
        <v>4183</v>
      </c>
      <c r="V34" s="13">
        <v>86.4</v>
      </c>
      <c r="W34" s="10" t="s">
        <v>1134</v>
      </c>
      <c r="X34" s="10" t="s">
        <v>4183</v>
      </c>
      <c r="Y34" s="10" t="s">
        <v>4183</v>
      </c>
      <c r="Z34" s="13">
        <v>81.2</v>
      </c>
      <c r="AA34" s="10" t="s">
        <v>1155</v>
      </c>
      <c r="AB34" s="10" t="s">
        <v>4183</v>
      </c>
      <c r="AC34" s="10" t="s">
        <v>4183</v>
      </c>
      <c r="AD34" s="13">
        <v>82.9</v>
      </c>
      <c r="AE34" s="10" t="s">
        <v>2377</v>
      </c>
      <c r="AF34" s="10" t="s">
        <v>4183</v>
      </c>
      <c r="AG34" s="10" t="s">
        <v>4183</v>
      </c>
      <c r="AH34" s="13">
        <v>72.099999999999994</v>
      </c>
      <c r="AI34" s="10" t="s">
        <v>2377</v>
      </c>
      <c r="AJ34" s="10" t="s">
        <v>4183</v>
      </c>
      <c r="AK34" s="10" t="s">
        <v>4183</v>
      </c>
      <c r="AL34" s="13">
        <v>83.4</v>
      </c>
      <c r="AM34" s="10" t="s">
        <v>1140</v>
      </c>
      <c r="AN34" s="10" t="s">
        <v>4183</v>
      </c>
      <c r="AO34" s="10" t="s">
        <v>4183</v>
      </c>
      <c r="AP34" s="13">
        <v>78.900000000000006</v>
      </c>
      <c r="AQ34" s="10" t="s">
        <v>1147</v>
      </c>
      <c r="AR34" s="10" t="s">
        <v>4183</v>
      </c>
      <c r="AS34" s="10" t="s">
        <v>4183</v>
      </c>
      <c r="AT34" s="13">
        <v>84.7</v>
      </c>
      <c r="AU34" s="10" t="s">
        <v>1147</v>
      </c>
      <c r="AV34" s="10" t="s">
        <v>4183</v>
      </c>
      <c r="AW34" s="10" t="s">
        <v>4183</v>
      </c>
      <c r="AX34" s="13">
        <v>91</v>
      </c>
      <c r="AY34" s="10" t="s">
        <v>2392</v>
      </c>
      <c r="AZ34" s="10" t="s">
        <v>4183</v>
      </c>
      <c r="BA34" s="10" t="s">
        <v>4183</v>
      </c>
      <c r="BB34" s="13">
        <v>81.099999999999994</v>
      </c>
      <c r="BC34" s="10" t="s">
        <v>1131</v>
      </c>
      <c r="BD34" s="10" t="s">
        <v>4183</v>
      </c>
      <c r="BE34" s="10" t="s">
        <v>4183</v>
      </c>
      <c r="BF34" s="13">
        <v>81.5</v>
      </c>
      <c r="BG34" s="10" t="s">
        <v>1134</v>
      </c>
      <c r="BH34" s="10" t="s">
        <v>4183</v>
      </c>
      <c r="BI34" s="10" t="s">
        <v>4183</v>
      </c>
      <c r="BJ34" s="13">
        <v>85.4</v>
      </c>
      <c r="BK34" s="10" t="s">
        <v>1134</v>
      </c>
      <c r="BL34" s="10" t="s">
        <v>4183</v>
      </c>
      <c r="BM34" s="10" t="s">
        <v>4183</v>
      </c>
      <c r="BN34" s="13">
        <v>85.3</v>
      </c>
      <c r="BO34" s="10" t="s">
        <v>2434</v>
      </c>
      <c r="BP34" s="10" t="s">
        <v>4183</v>
      </c>
      <c r="BQ34" s="10" t="s">
        <v>4183</v>
      </c>
      <c r="BR34" s="13">
        <v>82</v>
      </c>
      <c r="BS34" s="10" t="s">
        <v>1134</v>
      </c>
      <c r="BT34" s="10" t="s">
        <v>4183</v>
      </c>
      <c r="BU34" s="10" t="s">
        <v>4183</v>
      </c>
      <c r="BV34" s="13">
        <v>80.3</v>
      </c>
      <c r="BW34" s="10" t="s">
        <v>1134</v>
      </c>
      <c r="BX34" s="10" t="s">
        <v>4183</v>
      </c>
      <c r="BY34" s="10" t="s">
        <v>4183</v>
      </c>
      <c r="BZ34" s="13">
        <v>85.9</v>
      </c>
      <c r="CA34" s="10" t="s">
        <v>2377</v>
      </c>
      <c r="CB34" s="10" t="s">
        <v>4183</v>
      </c>
      <c r="CC34" s="10" t="s">
        <v>4183</v>
      </c>
      <c r="CD34" s="13">
        <v>78.2</v>
      </c>
      <c r="CE34" s="10" t="s">
        <v>1134</v>
      </c>
      <c r="CF34" s="10" t="s">
        <v>4183</v>
      </c>
      <c r="CG34" s="10" t="s">
        <v>4183</v>
      </c>
      <c r="CH34" s="13">
        <v>79.900000000000006</v>
      </c>
      <c r="CI34" s="10" t="s">
        <v>1131</v>
      </c>
      <c r="CJ34" s="10" t="s">
        <v>4183</v>
      </c>
      <c r="CK34" s="10" t="s">
        <v>4183</v>
      </c>
      <c r="CL34" s="13">
        <v>84</v>
      </c>
      <c r="CM34" s="10" t="s">
        <v>1131</v>
      </c>
      <c r="CN34" s="10" t="s">
        <v>4183</v>
      </c>
      <c r="CO34" s="10" t="s">
        <v>4183</v>
      </c>
      <c r="CP34" s="13">
        <v>86.8</v>
      </c>
      <c r="CQ34" s="10" t="s">
        <v>1147</v>
      </c>
      <c r="CR34" s="10" t="s">
        <v>4183</v>
      </c>
      <c r="CS34" s="10" t="s">
        <v>4183</v>
      </c>
      <c r="CT34" s="13">
        <v>79.099999999999994</v>
      </c>
      <c r="CU34" s="10" t="s">
        <v>2434</v>
      </c>
      <c r="CV34" s="10" t="s">
        <v>4183</v>
      </c>
      <c r="CW34" s="10" t="s">
        <v>4183</v>
      </c>
      <c r="CX34" s="13">
        <v>81.900000000000006</v>
      </c>
      <c r="CY34" s="10" t="s">
        <v>1147</v>
      </c>
      <c r="CZ34" s="10" t="s">
        <v>4183</v>
      </c>
      <c r="DA34" s="10" t="s">
        <v>4183</v>
      </c>
      <c r="DB34" s="13">
        <v>92.5</v>
      </c>
      <c r="DC34" s="10" t="s">
        <v>2392</v>
      </c>
      <c r="DD34" s="10" t="s">
        <v>4183</v>
      </c>
      <c r="DE34" s="10" t="s">
        <v>4183</v>
      </c>
      <c r="DF34" s="13">
        <v>85.5</v>
      </c>
      <c r="DG34" s="10" t="s">
        <v>2377</v>
      </c>
      <c r="DH34" s="10" t="s">
        <v>4183</v>
      </c>
      <c r="DI34" s="10" t="s">
        <v>4183</v>
      </c>
      <c r="DJ34" s="13">
        <v>89.4</v>
      </c>
      <c r="DK34" s="10" t="s">
        <v>2389</v>
      </c>
      <c r="DL34" s="10" t="s">
        <v>4183</v>
      </c>
      <c r="DM34" s="10" t="s">
        <v>4183</v>
      </c>
      <c r="DN34" s="13">
        <v>87.9</v>
      </c>
      <c r="DO34" s="10" t="s">
        <v>2611</v>
      </c>
      <c r="DP34" s="10" t="s">
        <v>4183</v>
      </c>
      <c r="DQ34" s="10" t="s">
        <v>4183</v>
      </c>
      <c r="DR34" s="13">
        <v>79.5</v>
      </c>
      <c r="DS34" s="10" t="s">
        <v>1131</v>
      </c>
      <c r="DT34" s="10" t="s">
        <v>4183</v>
      </c>
      <c r="DU34" s="10" t="s">
        <v>4183</v>
      </c>
      <c r="DV34" s="13">
        <v>85</v>
      </c>
      <c r="DW34" s="10" t="s">
        <v>2611</v>
      </c>
      <c r="DX34" s="10" t="s">
        <v>4183</v>
      </c>
      <c r="DY34" s="10" t="s">
        <v>4183</v>
      </c>
      <c r="DZ34" s="13">
        <v>79.3</v>
      </c>
      <c r="EA34" s="10" t="s">
        <v>1140</v>
      </c>
      <c r="EB34" s="10" t="s">
        <v>4183</v>
      </c>
      <c r="EC34" s="10" t="s">
        <v>4183</v>
      </c>
      <c r="ED34" s="13">
        <v>79.599999999999994</v>
      </c>
      <c r="EE34" s="10" t="s">
        <v>1147</v>
      </c>
      <c r="EF34" s="10" t="s">
        <v>4183</v>
      </c>
      <c r="EG34" s="10" t="s">
        <v>4183</v>
      </c>
      <c r="EH34" s="13">
        <v>89.5</v>
      </c>
      <c r="EI34" s="10" t="s">
        <v>4942</v>
      </c>
      <c r="EJ34" s="10" t="s">
        <v>4183</v>
      </c>
      <c r="EK34" s="10" t="s">
        <v>4183</v>
      </c>
      <c r="EL34" s="13">
        <v>81.2</v>
      </c>
      <c r="EM34" s="10" t="s">
        <v>1155</v>
      </c>
      <c r="EN34" s="10" t="s">
        <v>4183</v>
      </c>
      <c r="EO34" s="10" t="s">
        <v>4183</v>
      </c>
      <c r="EP34" s="13">
        <v>82.9</v>
      </c>
      <c r="EQ34" s="10" t="s">
        <v>1134</v>
      </c>
      <c r="ER34" s="10" t="s">
        <v>4183</v>
      </c>
      <c r="ES34" s="10" t="s">
        <v>4183</v>
      </c>
      <c r="ET34" s="13">
        <v>85.2</v>
      </c>
      <c r="EU34" s="10" t="s">
        <v>2389</v>
      </c>
      <c r="EV34" s="10" t="s">
        <v>4183</v>
      </c>
      <c r="EW34" s="10" t="s">
        <v>4183</v>
      </c>
      <c r="EX34" s="13">
        <v>81.3</v>
      </c>
      <c r="EY34" s="10" t="s">
        <v>1140</v>
      </c>
      <c r="EZ34" s="10" t="s">
        <v>4183</v>
      </c>
      <c r="FA34" s="10" t="s">
        <v>4183</v>
      </c>
      <c r="FB34" s="13">
        <v>79.900000000000006</v>
      </c>
      <c r="FC34" s="10" t="s">
        <v>2392</v>
      </c>
      <c r="FD34" s="10" t="s">
        <v>4183</v>
      </c>
      <c r="FE34" s="10" t="s">
        <v>4183</v>
      </c>
      <c r="FF34" s="13">
        <v>81.400000000000006</v>
      </c>
      <c r="FG34" s="10" t="s">
        <v>1147</v>
      </c>
      <c r="FH34" s="10" t="s">
        <v>4183</v>
      </c>
      <c r="FI34" s="10" t="s">
        <v>4183</v>
      </c>
      <c r="FJ34" s="13">
        <v>89.9</v>
      </c>
      <c r="FK34" s="10" t="s">
        <v>4943</v>
      </c>
      <c r="FL34" s="10" t="s">
        <v>4183</v>
      </c>
      <c r="FM34" s="10" t="s">
        <v>4183</v>
      </c>
      <c r="FN34" s="13">
        <v>81.2</v>
      </c>
      <c r="FO34" s="10" t="s">
        <v>1134</v>
      </c>
      <c r="FP34" s="10" t="s">
        <v>4183</v>
      </c>
      <c r="FQ34" s="10" t="s">
        <v>4183</v>
      </c>
      <c r="FR34" s="13">
        <v>82.6</v>
      </c>
      <c r="FS34" s="10" t="s">
        <v>1131</v>
      </c>
      <c r="FT34" s="10" t="s">
        <v>4183</v>
      </c>
      <c r="FU34" s="10" t="s">
        <v>4183</v>
      </c>
      <c r="FV34" s="13">
        <v>90</v>
      </c>
      <c r="FW34" s="10" t="s">
        <v>2434</v>
      </c>
      <c r="FX34" s="10" t="s">
        <v>4183</v>
      </c>
      <c r="FY34" s="10" t="s">
        <v>4183</v>
      </c>
      <c r="FZ34" s="13">
        <v>88.2</v>
      </c>
      <c r="GA34" s="10" t="s">
        <v>2967</v>
      </c>
      <c r="GB34" s="10" t="s">
        <v>4183</v>
      </c>
      <c r="GC34" s="10" t="s">
        <v>4183</v>
      </c>
      <c r="GD34" s="13">
        <v>81.2</v>
      </c>
      <c r="GE34" s="10" t="s">
        <v>1147</v>
      </c>
      <c r="GF34" s="10" t="s">
        <v>4183</v>
      </c>
      <c r="GG34" s="10" t="s">
        <v>4183</v>
      </c>
      <c r="GH34" s="13">
        <v>85.1</v>
      </c>
      <c r="GI34" s="10" t="s">
        <v>1147</v>
      </c>
      <c r="GJ34" s="10" t="s">
        <v>4183</v>
      </c>
      <c r="GK34" s="10" t="s">
        <v>4183</v>
      </c>
      <c r="GL34" s="13">
        <v>86.5</v>
      </c>
      <c r="GM34" s="10" t="s">
        <v>2377</v>
      </c>
      <c r="GN34" s="10" t="s">
        <v>4183</v>
      </c>
      <c r="GO34" s="10" t="s">
        <v>4183</v>
      </c>
      <c r="GP34" s="13">
        <v>88</v>
      </c>
      <c r="GQ34" s="10" t="s">
        <v>1147</v>
      </c>
      <c r="GR34" s="10" t="s">
        <v>4183</v>
      </c>
      <c r="GS34" s="10" t="s">
        <v>4183</v>
      </c>
      <c r="GT34" s="13">
        <v>95.3</v>
      </c>
      <c r="GU34" s="10" t="s">
        <v>4225</v>
      </c>
      <c r="GV34" s="10" t="s">
        <v>4183</v>
      </c>
      <c r="GW34" s="10" t="s">
        <v>4183</v>
      </c>
      <c r="GX34" s="13">
        <v>75.3</v>
      </c>
      <c r="GY34" s="10" t="s">
        <v>4182</v>
      </c>
      <c r="GZ34" s="10" t="s">
        <v>4183</v>
      </c>
      <c r="HA34" s="10" t="s">
        <v>4183</v>
      </c>
    </row>
    <row r="35" spans="1:209" ht="12.5" x14ac:dyDescent="0.25">
      <c r="A35" s="10" t="s">
        <v>4944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</row>
    <row r="36" spans="1:209" ht="12.5" x14ac:dyDescent="0.25">
      <c r="A36" s="10" t="s">
        <v>4181</v>
      </c>
      <c r="B36" s="11">
        <v>5108468</v>
      </c>
      <c r="C36" s="10" t="s">
        <v>4182</v>
      </c>
      <c r="D36" s="11">
        <v>5108468</v>
      </c>
      <c r="E36" s="10" t="s">
        <v>4183</v>
      </c>
      <c r="F36" s="11">
        <v>733406</v>
      </c>
      <c r="G36" s="10" t="s">
        <v>4182</v>
      </c>
      <c r="H36" s="11">
        <v>733406</v>
      </c>
      <c r="I36" s="10" t="s">
        <v>4183</v>
      </c>
      <c r="J36" s="11">
        <v>7431344</v>
      </c>
      <c r="K36" s="10" t="s">
        <v>4182</v>
      </c>
      <c r="L36" s="11">
        <v>7431344</v>
      </c>
      <c r="M36" s="10" t="s">
        <v>4183</v>
      </c>
      <c r="N36" s="11">
        <v>3067732</v>
      </c>
      <c r="O36" s="10" t="s">
        <v>4182</v>
      </c>
      <c r="P36" s="11">
        <v>3067732</v>
      </c>
      <c r="Q36" s="10" t="s">
        <v>4183</v>
      </c>
      <c r="R36" s="11">
        <v>38965193</v>
      </c>
      <c r="S36" s="10" t="s">
        <v>4182</v>
      </c>
      <c r="T36" s="11">
        <v>38965193</v>
      </c>
      <c r="U36" s="10" t="s">
        <v>4183</v>
      </c>
      <c r="V36" s="11">
        <v>5877610</v>
      </c>
      <c r="W36" s="10" t="s">
        <v>4182</v>
      </c>
      <c r="X36" s="11">
        <v>5877610</v>
      </c>
      <c r="Y36" s="10" t="s">
        <v>4183</v>
      </c>
      <c r="Z36" s="11">
        <v>3617176</v>
      </c>
      <c r="AA36" s="10" t="s">
        <v>4182</v>
      </c>
      <c r="AB36" s="11">
        <v>3617176</v>
      </c>
      <c r="AC36" s="10" t="s">
        <v>4183</v>
      </c>
      <c r="AD36" s="11">
        <v>1031890</v>
      </c>
      <c r="AE36" s="10" t="s">
        <v>4182</v>
      </c>
      <c r="AF36" s="11">
        <v>1031890</v>
      </c>
      <c r="AG36" s="10" t="s">
        <v>4183</v>
      </c>
      <c r="AH36" s="11">
        <v>678972</v>
      </c>
      <c r="AI36" s="10" t="s">
        <v>4182</v>
      </c>
      <c r="AJ36" s="11">
        <v>678972</v>
      </c>
      <c r="AK36" s="10" t="s">
        <v>4183</v>
      </c>
      <c r="AL36" s="11">
        <v>22610726</v>
      </c>
      <c r="AM36" s="10" t="s">
        <v>4182</v>
      </c>
      <c r="AN36" s="11">
        <v>22610726</v>
      </c>
      <c r="AO36" s="10" t="s">
        <v>4183</v>
      </c>
      <c r="AP36" s="11">
        <v>11029227</v>
      </c>
      <c r="AQ36" s="10" t="s">
        <v>4182</v>
      </c>
      <c r="AR36" s="11">
        <v>11029227</v>
      </c>
      <c r="AS36" s="10" t="s">
        <v>4183</v>
      </c>
      <c r="AT36" s="11">
        <v>1435138</v>
      </c>
      <c r="AU36" s="10" t="s">
        <v>4182</v>
      </c>
      <c r="AV36" s="11">
        <v>1435138</v>
      </c>
      <c r="AW36" s="10" t="s">
        <v>4183</v>
      </c>
      <c r="AX36" s="11">
        <v>1964726</v>
      </c>
      <c r="AY36" s="10" t="s">
        <v>4182</v>
      </c>
      <c r="AZ36" s="11">
        <v>1964726</v>
      </c>
      <c r="BA36" s="10" t="s">
        <v>4183</v>
      </c>
      <c r="BB36" s="11">
        <v>12549689</v>
      </c>
      <c r="BC36" s="10" t="s">
        <v>4182</v>
      </c>
      <c r="BD36" s="11">
        <v>12549689</v>
      </c>
      <c r="BE36" s="10" t="s">
        <v>4183</v>
      </c>
      <c r="BF36" s="11">
        <v>6862199</v>
      </c>
      <c r="BG36" s="10" t="s">
        <v>4182</v>
      </c>
      <c r="BH36" s="11">
        <v>6862199</v>
      </c>
      <c r="BI36" s="10" t="s">
        <v>4183</v>
      </c>
      <c r="BJ36" s="11">
        <v>3207004</v>
      </c>
      <c r="BK36" s="10" t="s">
        <v>4182</v>
      </c>
      <c r="BL36" s="11">
        <v>3207004</v>
      </c>
      <c r="BM36" s="10" t="s">
        <v>4183</v>
      </c>
      <c r="BN36" s="11">
        <v>2940547</v>
      </c>
      <c r="BO36" s="10" t="s">
        <v>4182</v>
      </c>
      <c r="BP36" s="11">
        <v>2940547</v>
      </c>
      <c r="BQ36" s="10" t="s">
        <v>4183</v>
      </c>
      <c r="BR36" s="11">
        <v>4526154</v>
      </c>
      <c r="BS36" s="10" t="s">
        <v>4182</v>
      </c>
      <c r="BT36" s="11">
        <v>4526154</v>
      </c>
      <c r="BU36" s="10" t="s">
        <v>4183</v>
      </c>
      <c r="BV36" s="11">
        <v>4573749</v>
      </c>
      <c r="BW36" s="10" t="s">
        <v>4182</v>
      </c>
      <c r="BX36" s="11">
        <v>4573749</v>
      </c>
      <c r="BY36" s="10" t="s">
        <v>4183</v>
      </c>
      <c r="BZ36" s="11">
        <v>1395722</v>
      </c>
      <c r="CA36" s="10" t="s">
        <v>4182</v>
      </c>
      <c r="CB36" s="11">
        <v>1395722</v>
      </c>
      <c r="CC36" s="10" t="s">
        <v>4183</v>
      </c>
      <c r="CD36" s="11">
        <v>6180253</v>
      </c>
      <c r="CE36" s="10" t="s">
        <v>4182</v>
      </c>
      <c r="CF36" s="11">
        <v>6180253</v>
      </c>
      <c r="CG36" s="10" t="s">
        <v>4183</v>
      </c>
      <c r="CH36" s="11">
        <v>7001399</v>
      </c>
      <c r="CI36" s="10" t="s">
        <v>4182</v>
      </c>
      <c r="CJ36" s="11">
        <v>7001399</v>
      </c>
      <c r="CK36" s="10" t="s">
        <v>4183</v>
      </c>
      <c r="CL36" s="11">
        <v>10037261</v>
      </c>
      <c r="CM36" s="10" t="s">
        <v>4182</v>
      </c>
      <c r="CN36" s="11">
        <v>10037261</v>
      </c>
      <c r="CO36" s="10" t="s">
        <v>4183</v>
      </c>
      <c r="CP36" s="11">
        <v>5737915</v>
      </c>
      <c r="CQ36" s="10" t="s">
        <v>4182</v>
      </c>
      <c r="CR36" s="11">
        <v>5737915</v>
      </c>
      <c r="CS36" s="10" t="s">
        <v>4183</v>
      </c>
      <c r="CT36" s="11">
        <v>2939690</v>
      </c>
      <c r="CU36" s="10" t="s">
        <v>4182</v>
      </c>
      <c r="CV36" s="11">
        <v>2939690</v>
      </c>
      <c r="CW36" s="10" t="s">
        <v>4183</v>
      </c>
      <c r="CX36" s="11">
        <v>6196156</v>
      </c>
      <c r="CY36" s="10" t="s">
        <v>4182</v>
      </c>
      <c r="CZ36" s="11">
        <v>6196156</v>
      </c>
      <c r="DA36" s="10" t="s">
        <v>4183</v>
      </c>
      <c r="DB36" s="11">
        <v>1132812</v>
      </c>
      <c r="DC36" s="10" t="s">
        <v>4182</v>
      </c>
      <c r="DD36" s="11">
        <v>1132812</v>
      </c>
      <c r="DE36" s="10" t="s">
        <v>4183</v>
      </c>
      <c r="DF36" s="11">
        <v>1978379</v>
      </c>
      <c r="DG36" s="10" t="s">
        <v>4182</v>
      </c>
      <c r="DH36" s="11">
        <v>1978379</v>
      </c>
      <c r="DI36" s="10" t="s">
        <v>4183</v>
      </c>
      <c r="DJ36" s="11">
        <v>3194176</v>
      </c>
      <c r="DK36" s="10" t="s">
        <v>4182</v>
      </c>
      <c r="DL36" s="11">
        <v>3194176</v>
      </c>
      <c r="DM36" s="10" t="s">
        <v>4183</v>
      </c>
      <c r="DN36" s="11">
        <v>1402054</v>
      </c>
      <c r="DO36" s="10" t="s">
        <v>4182</v>
      </c>
      <c r="DP36" s="11">
        <v>1402054</v>
      </c>
      <c r="DQ36" s="10" t="s">
        <v>4183</v>
      </c>
      <c r="DR36" s="11">
        <v>9290841</v>
      </c>
      <c r="DS36" s="10" t="s">
        <v>4182</v>
      </c>
      <c r="DT36" s="11">
        <v>9290841</v>
      </c>
      <c r="DU36" s="10" t="s">
        <v>4183</v>
      </c>
      <c r="DV36" s="11">
        <v>2114371</v>
      </c>
      <c r="DW36" s="10" t="s">
        <v>4182</v>
      </c>
      <c r="DX36" s="11">
        <v>2114371</v>
      </c>
      <c r="DY36" s="10" t="s">
        <v>4183</v>
      </c>
      <c r="DZ36" s="11">
        <v>19571216</v>
      </c>
      <c r="EA36" s="10" t="s">
        <v>4182</v>
      </c>
      <c r="EB36" s="11">
        <v>19571216</v>
      </c>
      <c r="EC36" s="10" t="s">
        <v>4183</v>
      </c>
      <c r="ED36" s="11">
        <v>10835491</v>
      </c>
      <c r="EE36" s="10" t="s">
        <v>4182</v>
      </c>
      <c r="EF36" s="11">
        <v>10835491</v>
      </c>
      <c r="EG36" s="10" t="s">
        <v>4183</v>
      </c>
      <c r="EH36" s="11">
        <v>783926</v>
      </c>
      <c r="EI36" s="10" t="s">
        <v>4182</v>
      </c>
      <c r="EJ36" s="11">
        <v>783926</v>
      </c>
      <c r="EK36" s="10" t="s">
        <v>4183</v>
      </c>
      <c r="EL36" s="11">
        <v>11785935</v>
      </c>
      <c r="EM36" s="10" t="s">
        <v>4182</v>
      </c>
      <c r="EN36" s="11">
        <v>11785935</v>
      </c>
      <c r="EO36" s="10" t="s">
        <v>4183</v>
      </c>
      <c r="EP36" s="11">
        <v>4053824</v>
      </c>
      <c r="EQ36" s="10" t="s">
        <v>4182</v>
      </c>
      <c r="ER36" s="11">
        <v>4053824</v>
      </c>
      <c r="ES36" s="10" t="s">
        <v>4183</v>
      </c>
      <c r="ET36" s="11">
        <v>4233358</v>
      </c>
      <c r="EU36" s="10" t="s">
        <v>4182</v>
      </c>
      <c r="EV36" s="11">
        <v>4233358</v>
      </c>
      <c r="EW36" s="10" t="s">
        <v>4183</v>
      </c>
      <c r="EX36" s="11">
        <v>12961683</v>
      </c>
      <c r="EY36" s="10" t="s">
        <v>4182</v>
      </c>
      <c r="EZ36" s="11">
        <v>12961683</v>
      </c>
      <c r="FA36" s="10" t="s">
        <v>4183</v>
      </c>
      <c r="FB36" s="11">
        <v>1095962</v>
      </c>
      <c r="FC36" s="10" t="s">
        <v>4182</v>
      </c>
      <c r="FD36" s="11">
        <v>1095962</v>
      </c>
      <c r="FE36" s="10" t="s">
        <v>4183</v>
      </c>
      <c r="FF36" s="11">
        <v>5373555</v>
      </c>
      <c r="FG36" s="10" t="s">
        <v>4182</v>
      </c>
      <c r="FH36" s="11">
        <v>5373555</v>
      </c>
      <c r="FI36" s="10" t="s">
        <v>4183</v>
      </c>
      <c r="FJ36" s="11">
        <v>919318</v>
      </c>
      <c r="FK36" s="10" t="s">
        <v>4182</v>
      </c>
      <c r="FL36" s="11">
        <v>919318</v>
      </c>
      <c r="FM36" s="10" t="s">
        <v>4183</v>
      </c>
      <c r="FN36" s="11">
        <v>7126489</v>
      </c>
      <c r="FO36" s="10" t="s">
        <v>4182</v>
      </c>
      <c r="FP36" s="11">
        <v>7126489</v>
      </c>
      <c r="FQ36" s="10" t="s">
        <v>4183</v>
      </c>
      <c r="FR36" s="11">
        <v>30503301</v>
      </c>
      <c r="FS36" s="10" t="s">
        <v>4182</v>
      </c>
      <c r="FT36" s="11">
        <v>30503301</v>
      </c>
      <c r="FU36" s="10" t="s">
        <v>4183</v>
      </c>
      <c r="FV36" s="11">
        <v>3417734</v>
      </c>
      <c r="FW36" s="10" t="s">
        <v>4182</v>
      </c>
      <c r="FX36" s="11">
        <v>3417734</v>
      </c>
      <c r="FY36" s="10" t="s">
        <v>4183</v>
      </c>
      <c r="FZ36" s="11">
        <v>647464</v>
      </c>
      <c r="GA36" s="10" t="s">
        <v>4182</v>
      </c>
      <c r="GB36" s="11">
        <v>647464</v>
      </c>
      <c r="GC36" s="10" t="s">
        <v>4183</v>
      </c>
      <c r="GD36" s="11">
        <v>8715698</v>
      </c>
      <c r="GE36" s="10" t="s">
        <v>4182</v>
      </c>
      <c r="GF36" s="11">
        <v>8715698</v>
      </c>
      <c r="GG36" s="10" t="s">
        <v>4183</v>
      </c>
      <c r="GH36" s="11">
        <v>7812880</v>
      </c>
      <c r="GI36" s="10" t="s">
        <v>4182</v>
      </c>
      <c r="GJ36" s="11">
        <v>7812880</v>
      </c>
      <c r="GK36" s="10" t="s">
        <v>4183</v>
      </c>
      <c r="GL36" s="11">
        <v>1770071</v>
      </c>
      <c r="GM36" s="10" t="s">
        <v>4182</v>
      </c>
      <c r="GN36" s="11">
        <v>1770071</v>
      </c>
      <c r="GO36" s="10" t="s">
        <v>4183</v>
      </c>
      <c r="GP36" s="11">
        <v>5910955</v>
      </c>
      <c r="GQ36" s="10" t="s">
        <v>4182</v>
      </c>
      <c r="GR36" s="11">
        <v>5910955</v>
      </c>
      <c r="GS36" s="10" t="s">
        <v>4183</v>
      </c>
      <c r="GT36" s="11">
        <v>584057</v>
      </c>
      <c r="GU36" s="10" t="s">
        <v>4182</v>
      </c>
      <c r="GV36" s="11">
        <v>584057</v>
      </c>
      <c r="GW36" s="10" t="s">
        <v>4183</v>
      </c>
      <c r="GX36" s="11">
        <v>3205691</v>
      </c>
      <c r="GY36" s="10" t="s">
        <v>4182</v>
      </c>
      <c r="GZ36" s="11">
        <v>3205691</v>
      </c>
      <c r="HA36" s="10" t="s">
        <v>4183</v>
      </c>
    </row>
    <row r="37" spans="1:209" ht="12.5" x14ac:dyDescent="0.25">
      <c r="A37" s="10" t="s">
        <v>4945</v>
      </c>
      <c r="B37" s="11">
        <v>4823488</v>
      </c>
      <c r="C37" s="10" t="s">
        <v>4946</v>
      </c>
      <c r="D37" s="12">
        <v>0.94399999999999995</v>
      </c>
      <c r="E37" s="10" t="s">
        <v>1155</v>
      </c>
      <c r="F37" s="11">
        <v>630035</v>
      </c>
      <c r="G37" s="10" t="s">
        <v>4947</v>
      </c>
      <c r="H37" s="12">
        <v>0.85899999999999999</v>
      </c>
      <c r="I37" s="10" t="s">
        <v>2611</v>
      </c>
      <c r="J37" s="11">
        <v>5950557</v>
      </c>
      <c r="K37" s="10" t="s">
        <v>4948</v>
      </c>
      <c r="L37" s="12">
        <v>0.80100000000000005</v>
      </c>
      <c r="M37" s="10" t="s">
        <v>1147</v>
      </c>
      <c r="N37" s="11">
        <v>2715341</v>
      </c>
      <c r="O37" s="10" t="s">
        <v>4949</v>
      </c>
      <c r="P37" s="12">
        <v>0.88500000000000001</v>
      </c>
      <c r="Q37" s="10" t="s">
        <v>1134</v>
      </c>
      <c r="R37" s="11">
        <v>31566920</v>
      </c>
      <c r="S37" s="10" t="s">
        <v>4950</v>
      </c>
      <c r="T37" s="12">
        <v>0.81</v>
      </c>
      <c r="U37" s="10" t="s">
        <v>1131</v>
      </c>
      <c r="V37" s="11">
        <v>5012742</v>
      </c>
      <c r="W37" s="10" t="s">
        <v>4951</v>
      </c>
      <c r="X37" s="12">
        <v>0.85299999999999998</v>
      </c>
      <c r="Y37" s="10" t="s">
        <v>1147</v>
      </c>
      <c r="Z37" s="11">
        <v>3224854</v>
      </c>
      <c r="AA37" s="10" t="s">
        <v>4952</v>
      </c>
      <c r="AB37" s="12">
        <v>0.89200000000000002</v>
      </c>
      <c r="AC37" s="10" t="s">
        <v>1147</v>
      </c>
      <c r="AD37" s="11">
        <v>947577</v>
      </c>
      <c r="AE37" s="10" t="s">
        <v>4953</v>
      </c>
      <c r="AF37" s="12">
        <v>0.91800000000000004</v>
      </c>
      <c r="AG37" s="10" t="s">
        <v>2377</v>
      </c>
      <c r="AH37" s="11">
        <v>606259</v>
      </c>
      <c r="AI37" s="10" t="s">
        <v>4570</v>
      </c>
      <c r="AJ37" s="12">
        <v>0.89300000000000002</v>
      </c>
      <c r="AK37" s="10" t="s">
        <v>2763</v>
      </c>
      <c r="AL37" s="11">
        <v>18241907</v>
      </c>
      <c r="AM37" s="10" t="s">
        <v>4954</v>
      </c>
      <c r="AN37" s="12">
        <v>0.80700000000000005</v>
      </c>
      <c r="AO37" s="10" t="s">
        <v>1131</v>
      </c>
      <c r="AP37" s="11">
        <v>10060034</v>
      </c>
      <c r="AQ37" s="10" t="s">
        <v>4955</v>
      </c>
      <c r="AR37" s="12">
        <v>0.91200000000000003</v>
      </c>
      <c r="AS37" s="10" t="s">
        <v>1155</v>
      </c>
      <c r="AT37" s="11">
        <v>1030231</v>
      </c>
      <c r="AU37" s="10" t="s">
        <v>4956</v>
      </c>
      <c r="AV37" s="12">
        <v>0.71799999999999997</v>
      </c>
      <c r="AW37" s="10" t="s">
        <v>2377</v>
      </c>
      <c r="AX37" s="11">
        <v>1773234</v>
      </c>
      <c r="AY37" s="10" t="s">
        <v>4957</v>
      </c>
      <c r="AZ37" s="12">
        <v>0.90300000000000002</v>
      </c>
      <c r="BA37" s="10" t="s">
        <v>2389</v>
      </c>
      <c r="BB37" s="11">
        <v>11159536</v>
      </c>
      <c r="BC37" s="10" t="s">
        <v>4958</v>
      </c>
      <c r="BD37" s="12">
        <v>0.88900000000000001</v>
      </c>
      <c r="BE37" s="10" t="s">
        <v>1155</v>
      </c>
      <c r="BF37" s="11">
        <v>6336040</v>
      </c>
      <c r="BG37" s="10" t="s">
        <v>4959</v>
      </c>
      <c r="BH37" s="12">
        <v>0.92300000000000004</v>
      </c>
      <c r="BI37" s="10" t="s">
        <v>1155</v>
      </c>
      <c r="BJ37" s="11">
        <v>2998096</v>
      </c>
      <c r="BK37" s="10" t="s">
        <v>4960</v>
      </c>
      <c r="BL37" s="12">
        <v>0.93500000000000005</v>
      </c>
      <c r="BM37" s="10" t="s">
        <v>1147</v>
      </c>
      <c r="BN37" s="11">
        <v>2610783</v>
      </c>
      <c r="BO37" s="10" t="s">
        <v>4961</v>
      </c>
      <c r="BP37" s="12">
        <v>0.88800000000000001</v>
      </c>
      <c r="BQ37" s="10" t="s">
        <v>1147</v>
      </c>
      <c r="BR37" s="11">
        <v>4227749</v>
      </c>
      <c r="BS37" s="10" t="s">
        <v>4962</v>
      </c>
      <c r="BT37" s="12">
        <v>0.93400000000000005</v>
      </c>
      <c r="BU37" s="10" t="s">
        <v>1155</v>
      </c>
      <c r="BV37" s="11">
        <v>4213344</v>
      </c>
      <c r="BW37" s="10" t="s">
        <v>4963</v>
      </c>
      <c r="BX37" s="12">
        <v>0.92100000000000004</v>
      </c>
      <c r="BY37" s="10" t="s">
        <v>1155</v>
      </c>
      <c r="BZ37" s="11">
        <v>1313519</v>
      </c>
      <c r="CA37" s="10" t="s">
        <v>4964</v>
      </c>
      <c r="CB37" s="12">
        <v>0.94099999999999995</v>
      </c>
      <c r="CC37" s="10" t="s">
        <v>1134</v>
      </c>
      <c r="CD37" s="11">
        <v>5646707</v>
      </c>
      <c r="CE37" s="10" t="s">
        <v>4965</v>
      </c>
      <c r="CF37" s="12">
        <v>0.91400000000000003</v>
      </c>
      <c r="CG37" s="10" t="s">
        <v>1155</v>
      </c>
      <c r="CH37" s="11">
        <v>6228621</v>
      </c>
      <c r="CI37" s="10" t="s">
        <v>4966</v>
      </c>
      <c r="CJ37" s="12">
        <v>0.89</v>
      </c>
      <c r="CK37" s="10" t="s">
        <v>1147</v>
      </c>
      <c r="CL37" s="11">
        <v>9314801</v>
      </c>
      <c r="CM37" s="10" t="s">
        <v>4967</v>
      </c>
      <c r="CN37" s="12">
        <v>0.92800000000000005</v>
      </c>
      <c r="CO37" s="10" t="s">
        <v>1131</v>
      </c>
      <c r="CP37" s="11">
        <v>5329741</v>
      </c>
      <c r="CQ37" s="10" t="s">
        <v>4968</v>
      </c>
      <c r="CR37" s="12">
        <v>0.92900000000000005</v>
      </c>
      <c r="CS37" s="10" t="s">
        <v>1131</v>
      </c>
      <c r="CT37" s="11">
        <v>2786835</v>
      </c>
      <c r="CU37" s="10" t="s">
        <v>4969</v>
      </c>
      <c r="CV37" s="12">
        <v>0.94799999999999995</v>
      </c>
      <c r="CW37" s="10" t="s">
        <v>1147</v>
      </c>
      <c r="CX37" s="11">
        <v>5753499</v>
      </c>
      <c r="CY37" s="10" t="s">
        <v>4970</v>
      </c>
      <c r="CZ37" s="12">
        <v>0.92900000000000005</v>
      </c>
      <c r="DA37" s="10" t="s">
        <v>1155</v>
      </c>
      <c r="DB37" s="11">
        <v>1051255</v>
      </c>
      <c r="DC37" s="10" t="s">
        <v>4971</v>
      </c>
      <c r="DD37" s="12">
        <v>0.92800000000000005</v>
      </c>
      <c r="DE37" s="10" t="s">
        <v>1147</v>
      </c>
      <c r="DF37" s="11">
        <v>1799564</v>
      </c>
      <c r="DG37" s="10" t="s">
        <v>4972</v>
      </c>
      <c r="DH37" s="12">
        <v>0.91</v>
      </c>
      <c r="DI37" s="10" t="s">
        <v>1147</v>
      </c>
      <c r="DJ37" s="11">
        <v>2669053</v>
      </c>
      <c r="DK37" s="10" t="s">
        <v>4973</v>
      </c>
      <c r="DL37" s="12">
        <v>0.83599999999999997</v>
      </c>
      <c r="DM37" s="10" t="s">
        <v>2389</v>
      </c>
      <c r="DN37" s="11">
        <v>1304171</v>
      </c>
      <c r="DO37" s="10" t="s">
        <v>4974</v>
      </c>
      <c r="DP37" s="12">
        <v>0.93</v>
      </c>
      <c r="DQ37" s="10" t="s">
        <v>1134</v>
      </c>
      <c r="DR37" s="11">
        <v>8147606</v>
      </c>
      <c r="DS37" s="10" t="s">
        <v>4975</v>
      </c>
      <c r="DT37" s="12">
        <v>0.877</v>
      </c>
      <c r="DU37" s="10" t="s">
        <v>1155</v>
      </c>
      <c r="DV37" s="11">
        <v>1562321</v>
      </c>
      <c r="DW37" s="10" t="s">
        <v>4976</v>
      </c>
      <c r="DX37" s="12">
        <v>0.73899999999999999</v>
      </c>
      <c r="DY37" s="10" t="s">
        <v>2377</v>
      </c>
      <c r="DZ37" s="11">
        <v>17520205</v>
      </c>
      <c r="EA37" s="10" t="s">
        <v>4977</v>
      </c>
      <c r="EB37" s="12">
        <v>0.89500000000000002</v>
      </c>
      <c r="EC37" s="10" t="s">
        <v>1131</v>
      </c>
      <c r="ED37" s="11">
        <v>9931244</v>
      </c>
      <c r="EE37" s="10" t="s">
        <v>4978</v>
      </c>
      <c r="EF37" s="12">
        <v>0.91700000000000004</v>
      </c>
      <c r="EG37" s="10" t="s">
        <v>1155</v>
      </c>
      <c r="EH37" s="11">
        <v>731694</v>
      </c>
      <c r="EI37" s="10" t="s">
        <v>1505</v>
      </c>
      <c r="EJ37" s="12">
        <v>0.93300000000000005</v>
      </c>
      <c r="EK37" s="10" t="s">
        <v>2389</v>
      </c>
      <c r="EL37" s="11">
        <v>10983321</v>
      </c>
      <c r="EM37" s="10" t="s">
        <v>4979</v>
      </c>
      <c r="EN37" s="12">
        <v>0.93200000000000005</v>
      </c>
      <c r="EO37" s="10" t="s">
        <v>1131</v>
      </c>
      <c r="EP37" s="11">
        <v>3445724</v>
      </c>
      <c r="EQ37" s="10" t="s">
        <v>4980</v>
      </c>
      <c r="ER37" s="12">
        <v>0.85</v>
      </c>
      <c r="ES37" s="10" t="s">
        <v>1147</v>
      </c>
      <c r="ET37" s="11">
        <v>3685563</v>
      </c>
      <c r="EU37" s="10" t="s">
        <v>4981</v>
      </c>
      <c r="EV37" s="12">
        <v>0.871</v>
      </c>
      <c r="EW37" s="10" t="s">
        <v>1147</v>
      </c>
      <c r="EX37" s="11">
        <v>12007168</v>
      </c>
      <c r="EY37" s="10" t="s">
        <v>4982</v>
      </c>
      <c r="EZ37" s="12">
        <v>0.92600000000000005</v>
      </c>
      <c r="FA37" s="10" t="s">
        <v>1131</v>
      </c>
      <c r="FB37" s="11">
        <v>948073</v>
      </c>
      <c r="FC37" s="10" t="s">
        <v>4983</v>
      </c>
      <c r="FD37" s="12">
        <v>0.86499999999999999</v>
      </c>
      <c r="FE37" s="10" t="s">
        <v>2763</v>
      </c>
      <c r="FF37" s="11">
        <v>4998907</v>
      </c>
      <c r="FG37" s="10" t="s">
        <v>4984</v>
      </c>
      <c r="FH37" s="12">
        <v>0.93</v>
      </c>
      <c r="FI37" s="10" t="s">
        <v>1155</v>
      </c>
      <c r="FJ37" s="11">
        <v>862981</v>
      </c>
      <c r="FK37" s="10" t="s">
        <v>4985</v>
      </c>
      <c r="FL37" s="12">
        <v>0.93899999999999995</v>
      </c>
      <c r="FM37" s="10" t="s">
        <v>2389</v>
      </c>
      <c r="FN37" s="11">
        <v>6597139</v>
      </c>
      <c r="FO37" s="10" t="s">
        <v>4986</v>
      </c>
      <c r="FP37" s="12">
        <v>0.92600000000000005</v>
      </c>
      <c r="FQ37" s="10" t="s">
        <v>1155</v>
      </c>
      <c r="FR37" s="11">
        <v>23394473</v>
      </c>
      <c r="FS37" s="10" t="s">
        <v>4987</v>
      </c>
      <c r="FT37" s="12">
        <v>0.76700000000000002</v>
      </c>
      <c r="FU37" s="10" t="s">
        <v>1155</v>
      </c>
      <c r="FV37" s="11">
        <v>3091691</v>
      </c>
      <c r="FW37" s="10" t="s">
        <v>4988</v>
      </c>
      <c r="FX37" s="12">
        <v>0.90500000000000003</v>
      </c>
      <c r="FY37" s="10" t="s">
        <v>1134</v>
      </c>
      <c r="FZ37" s="11">
        <v>609958</v>
      </c>
      <c r="GA37" s="10" t="s">
        <v>4365</v>
      </c>
      <c r="GB37" s="12">
        <v>0.94199999999999995</v>
      </c>
      <c r="GC37" s="10" t="s">
        <v>1134</v>
      </c>
      <c r="GD37" s="11">
        <v>7863363</v>
      </c>
      <c r="GE37" s="10" t="s">
        <v>4989</v>
      </c>
      <c r="GF37" s="12">
        <v>0.90200000000000002</v>
      </c>
      <c r="GG37" s="10" t="s">
        <v>1131</v>
      </c>
      <c r="GH37" s="11">
        <v>6788635</v>
      </c>
      <c r="GI37" s="10" t="s">
        <v>4990</v>
      </c>
      <c r="GJ37" s="12">
        <v>0.86899999999999999</v>
      </c>
      <c r="GK37" s="10" t="s">
        <v>1155</v>
      </c>
      <c r="GL37" s="11">
        <v>1682114</v>
      </c>
      <c r="GM37" s="10" t="s">
        <v>4991</v>
      </c>
      <c r="GN37" s="12">
        <v>0.95</v>
      </c>
      <c r="GO37" s="10" t="s">
        <v>1155</v>
      </c>
      <c r="GP37" s="11">
        <v>5462017</v>
      </c>
      <c r="GQ37" s="10" t="s">
        <v>4992</v>
      </c>
      <c r="GR37" s="12">
        <v>0.92400000000000004</v>
      </c>
      <c r="GS37" s="10" t="s">
        <v>1155</v>
      </c>
      <c r="GT37" s="11">
        <v>535388</v>
      </c>
      <c r="GU37" s="10" t="s">
        <v>4993</v>
      </c>
      <c r="GV37" s="12">
        <v>0.91700000000000004</v>
      </c>
      <c r="GW37" s="10" t="s">
        <v>2377</v>
      </c>
      <c r="GX37" s="11">
        <v>1968977</v>
      </c>
      <c r="GY37" s="10" t="s">
        <v>4994</v>
      </c>
      <c r="GZ37" s="12">
        <v>0.61399999999999999</v>
      </c>
      <c r="HA37" s="10" t="s">
        <v>2434</v>
      </c>
    </row>
    <row r="38" spans="1:209" ht="12.5" x14ac:dyDescent="0.25">
      <c r="A38" s="10" t="s">
        <v>4995</v>
      </c>
      <c r="B38" s="11">
        <v>284980</v>
      </c>
      <c r="C38" s="10" t="s">
        <v>4946</v>
      </c>
      <c r="D38" s="12">
        <v>5.6000000000000001E-2</v>
      </c>
      <c r="E38" s="10" t="s">
        <v>1155</v>
      </c>
      <c r="F38" s="11">
        <v>103371</v>
      </c>
      <c r="G38" s="10" t="s">
        <v>4947</v>
      </c>
      <c r="H38" s="12">
        <v>0.14099999999999999</v>
      </c>
      <c r="I38" s="10" t="s">
        <v>2611</v>
      </c>
      <c r="J38" s="11">
        <v>1480787</v>
      </c>
      <c r="K38" s="10" t="s">
        <v>4948</v>
      </c>
      <c r="L38" s="12">
        <v>0.19900000000000001</v>
      </c>
      <c r="M38" s="10" t="s">
        <v>1147</v>
      </c>
      <c r="N38" s="11">
        <v>352391</v>
      </c>
      <c r="O38" s="10" t="s">
        <v>4949</v>
      </c>
      <c r="P38" s="12">
        <v>0.115</v>
      </c>
      <c r="Q38" s="10" t="s">
        <v>1134</v>
      </c>
      <c r="R38" s="11">
        <v>7398273</v>
      </c>
      <c r="S38" s="10" t="s">
        <v>4950</v>
      </c>
      <c r="T38" s="12">
        <v>0.19</v>
      </c>
      <c r="U38" s="10" t="s">
        <v>1131</v>
      </c>
      <c r="V38" s="11">
        <v>864868</v>
      </c>
      <c r="W38" s="10" t="s">
        <v>4951</v>
      </c>
      <c r="X38" s="12">
        <v>0.14699999999999999</v>
      </c>
      <c r="Y38" s="10" t="s">
        <v>1147</v>
      </c>
      <c r="Z38" s="11">
        <v>392322</v>
      </c>
      <c r="AA38" s="10" t="s">
        <v>4952</v>
      </c>
      <c r="AB38" s="12">
        <v>0.108</v>
      </c>
      <c r="AC38" s="10" t="s">
        <v>1147</v>
      </c>
      <c r="AD38" s="11">
        <v>84313</v>
      </c>
      <c r="AE38" s="10" t="s">
        <v>4953</v>
      </c>
      <c r="AF38" s="12">
        <v>8.2000000000000003E-2</v>
      </c>
      <c r="AG38" s="10" t="s">
        <v>2377</v>
      </c>
      <c r="AH38" s="11">
        <v>72713</v>
      </c>
      <c r="AI38" s="10" t="s">
        <v>4570</v>
      </c>
      <c r="AJ38" s="12">
        <v>0.107</v>
      </c>
      <c r="AK38" s="10" t="s">
        <v>2763</v>
      </c>
      <c r="AL38" s="11">
        <v>4368819</v>
      </c>
      <c r="AM38" s="10" t="s">
        <v>4954</v>
      </c>
      <c r="AN38" s="12">
        <v>0.193</v>
      </c>
      <c r="AO38" s="10" t="s">
        <v>1131</v>
      </c>
      <c r="AP38" s="11">
        <v>969193</v>
      </c>
      <c r="AQ38" s="10" t="s">
        <v>4955</v>
      </c>
      <c r="AR38" s="12">
        <v>8.7999999999999995E-2</v>
      </c>
      <c r="AS38" s="10" t="s">
        <v>1155</v>
      </c>
      <c r="AT38" s="11">
        <v>404907</v>
      </c>
      <c r="AU38" s="10" t="s">
        <v>4956</v>
      </c>
      <c r="AV38" s="12">
        <v>0.28199999999999997</v>
      </c>
      <c r="AW38" s="10" t="s">
        <v>2377</v>
      </c>
      <c r="AX38" s="11">
        <v>191492</v>
      </c>
      <c r="AY38" s="10" t="s">
        <v>4957</v>
      </c>
      <c r="AZ38" s="12">
        <v>9.7000000000000003E-2</v>
      </c>
      <c r="BA38" s="10" t="s">
        <v>2389</v>
      </c>
      <c r="BB38" s="11">
        <v>1390153</v>
      </c>
      <c r="BC38" s="10" t="s">
        <v>4958</v>
      </c>
      <c r="BD38" s="12">
        <v>0.111</v>
      </c>
      <c r="BE38" s="10" t="s">
        <v>1155</v>
      </c>
      <c r="BF38" s="11">
        <v>526159</v>
      </c>
      <c r="BG38" s="10" t="s">
        <v>4959</v>
      </c>
      <c r="BH38" s="12">
        <v>7.6999999999999999E-2</v>
      </c>
      <c r="BI38" s="10" t="s">
        <v>1155</v>
      </c>
      <c r="BJ38" s="11">
        <v>208908</v>
      </c>
      <c r="BK38" s="10" t="s">
        <v>4960</v>
      </c>
      <c r="BL38" s="12">
        <v>6.5000000000000002E-2</v>
      </c>
      <c r="BM38" s="10" t="s">
        <v>1147</v>
      </c>
      <c r="BN38" s="11">
        <v>329764</v>
      </c>
      <c r="BO38" s="10" t="s">
        <v>4961</v>
      </c>
      <c r="BP38" s="12">
        <v>0.112</v>
      </c>
      <c r="BQ38" s="10" t="s">
        <v>1147</v>
      </c>
      <c r="BR38" s="11">
        <v>298405</v>
      </c>
      <c r="BS38" s="10" t="s">
        <v>4962</v>
      </c>
      <c r="BT38" s="12">
        <v>6.6000000000000003E-2</v>
      </c>
      <c r="BU38" s="10" t="s">
        <v>1155</v>
      </c>
      <c r="BV38" s="11">
        <v>360405</v>
      </c>
      <c r="BW38" s="10" t="s">
        <v>4963</v>
      </c>
      <c r="BX38" s="12">
        <v>7.9000000000000001E-2</v>
      </c>
      <c r="BY38" s="10" t="s">
        <v>1155</v>
      </c>
      <c r="BZ38" s="11">
        <v>82203</v>
      </c>
      <c r="CA38" s="10" t="s">
        <v>4964</v>
      </c>
      <c r="CB38" s="12">
        <v>5.8999999999999997E-2</v>
      </c>
      <c r="CC38" s="10" t="s">
        <v>1134</v>
      </c>
      <c r="CD38" s="11">
        <v>533546</v>
      </c>
      <c r="CE38" s="10" t="s">
        <v>4965</v>
      </c>
      <c r="CF38" s="12">
        <v>8.5999999999999993E-2</v>
      </c>
      <c r="CG38" s="10" t="s">
        <v>1155</v>
      </c>
      <c r="CH38" s="11">
        <v>772778</v>
      </c>
      <c r="CI38" s="10" t="s">
        <v>4966</v>
      </c>
      <c r="CJ38" s="12">
        <v>0.11</v>
      </c>
      <c r="CK38" s="10" t="s">
        <v>1147</v>
      </c>
      <c r="CL38" s="11">
        <v>722460</v>
      </c>
      <c r="CM38" s="10" t="s">
        <v>4967</v>
      </c>
      <c r="CN38" s="12">
        <v>7.1999999999999995E-2</v>
      </c>
      <c r="CO38" s="10" t="s">
        <v>1131</v>
      </c>
      <c r="CP38" s="11">
        <v>408174</v>
      </c>
      <c r="CQ38" s="10" t="s">
        <v>4968</v>
      </c>
      <c r="CR38" s="12">
        <v>7.0999999999999994E-2</v>
      </c>
      <c r="CS38" s="10" t="s">
        <v>1131</v>
      </c>
      <c r="CT38" s="11">
        <v>152855</v>
      </c>
      <c r="CU38" s="10" t="s">
        <v>4969</v>
      </c>
      <c r="CV38" s="12">
        <v>5.1999999999999998E-2</v>
      </c>
      <c r="CW38" s="10" t="s">
        <v>1147</v>
      </c>
      <c r="CX38" s="11">
        <v>442657</v>
      </c>
      <c r="CY38" s="10" t="s">
        <v>4970</v>
      </c>
      <c r="CZ38" s="12">
        <v>7.0999999999999994E-2</v>
      </c>
      <c r="DA38" s="10" t="s">
        <v>1155</v>
      </c>
      <c r="DB38" s="11">
        <v>81557</v>
      </c>
      <c r="DC38" s="10" t="s">
        <v>4971</v>
      </c>
      <c r="DD38" s="12">
        <v>7.1999999999999995E-2</v>
      </c>
      <c r="DE38" s="10" t="s">
        <v>1147</v>
      </c>
      <c r="DF38" s="11">
        <v>178815</v>
      </c>
      <c r="DG38" s="10" t="s">
        <v>4972</v>
      </c>
      <c r="DH38" s="12">
        <v>0.09</v>
      </c>
      <c r="DI38" s="10" t="s">
        <v>1147</v>
      </c>
      <c r="DJ38" s="11">
        <v>525123</v>
      </c>
      <c r="DK38" s="10" t="s">
        <v>4973</v>
      </c>
      <c r="DL38" s="12">
        <v>0.16400000000000001</v>
      </c>
      <c r="DM38" s="10" t="s">
        <v>2389</v>
      </c>
      <c r="DN38" s="11">
        <v>97883</v>
      </c>
      <c r="DO38" s="10" t="s">
        <v>4974</v>
      </c>
      <c r="DP38" s="12">
        <v>7.0000000000000007E-2</v>
      </c>
      <c r="DQ38" s="10" t="s">
        <v>1134</v>
      </c>
      <c r="DR38" s="11">
        <v>1143235</v>
      </c>
      <c r="DS38" s="10" t="s">
        <v>4975</v>
      </c>
      <c r="DT38" s="12">
        <v>0.123</v>
      </c>
      <c r="DU38" s="10" t="s">
        <v>1155</v>
      </c>
      <c r="DV38" s="11">
        <v>552050</v>
      </c>
      <c r="DW38" s="10" t="s">
        <v>4976</v>
      </c>
      <c r="DX38" s="12">
        <v>0.26100000000000001</v>
      </c>
      <c r="DY38" s="10" t="s">
        <v>2377</v>
      </c>
      <c r="DZ38" s="11">
        <v>2051011</v>
      </c>
      <c r="EA38" s="10" t="s">
        <v>4977</v>
      </c>
      <c r="EB38" s="12">
        <v>0.105</v>
      </c>
      <c r="EC38" s="10" t="s">
        <v>1131</v>
      </c>
      <c r="ED38" s="11">
        <v>904247</v>
      </c>
      <c r="EE38" s="10" t="s">
        <v>4978</v>
      </c>
      <c r="EF38" s="12">
        <v>8.3000000000000004E-2</v>
      </c>
      <c r="EG38" s="10" t="s">
        <v>1155</v>
      </c>
      <c r="EH38" s="11">
        <v>52232</v>
      </c>
      <c r="EI38" s="10" t="s">
        <v>1505</v>
      </c>
      <c r="EJ38" s="12">
        <v>6.7000000000000004E-2</v>
      </c>
      <c r="EK38" s="10" t="s">
        <v>2389</v>
      </c>
      <c r="EL38" s="11">
        <v>802614</v>
      </c>
      <c r="EM38" s="10" t="s">
        <v>4979</v>
      </c>
      <c r="EN38" s="12">
        <v>6.8000000000000005E-2</v>
      </c>
      <c r="EO38" s="10" t="s">
        <v>1131</v>
      </c>
      <c r="EP38" s="11">
        <v>608100</v>
      </c>
      <c r="EQ38" s="10" t="s">
        <v>4980</v>
      </c>
      <c r="ER38" s="12">
        <v>0.15</v>
      </c>
      <c r="ES38" s="10" t="s">
        <v>1147</v>
      </c>
      <c r="ET38" s="11">
        <v>547795</v>
      </c>
      <c r="EU38" s="10" t="s">
        <v>4981</v>
      </c>
      <c r="EV38" s="12">
        <v>0.129</v>
      </c>
      <c r="EW38" s="10" t="s">
        <v>1147</v>
      </c>
      <c r="EX38" s="11">
        <v>954515</v>
      </c>
      <c r="EY38" s="10" t="s">
        <v>4982</v>
      </c>
      <c r="EZ38" s="12">
        <v>7.3999999999999996E-2</v>
      </c>
      <c r="FA38" s="10" t="s">
        <v>1131</v>
      </c>
      <c r="FB38" s="11">
        <v>147889</v>
      </c>
      <c r="FC38" s="10" t="s">
        <v>4983</v>
      </c>
      <c r="FD38" s="12">
        <v>0.13500000000000001</v>
      </c>
      <c r="FE38" s="10" t="s">
        <v>2763</v>
      </c>
      <c r="FF38" s="11">
        <v>374648</v>
      </c>
      <c r="FG38" s="10" t="s">
        <v>4984</v>
      </c>
      <c r="FH38" s="12">
        <v>7.0000000000000007E-2</v>
      </c>
      <c r="FI38" s="10" t="s">
        <v>1155</v>
      </c>
      <c r="FJ38" s="11">
        <v>56337</v>
      </c>
      <c r="FK38" s="10" t="s">
        <v>4985</v>
      </c>
      <c r="FL38" s="12">
        <v>6.0999999999999999E-2</v>
      </c>
      <c r="FM38" s="10" t="s">
        <v>2389</v>
      </c>
      <c r="FN38" s="11">
        <v>529350</v>
      </c>
      <c r="FO38" s="10" t="s">
        <v>4986</v>
      </c>
      <c r="FP38" s="12">
        <v>7.3999999999999996E-2</v>
      </c>
      <c r="FQ38" s="10" t="s">
        <v>1155</v>
      </c>
      <c r="FR38" s="11">
        <v>7108828</v>
      </c>
      <c r="FS38" s="10" t="s">
        <v>4987</v>
      </c>
      <c r="FT38" s="12">
        <v>0.23300000000000001</v>
      </c>
      <c r="FU38" s="10" t="s">
        <v>1155</v>
      </c>
      <c r="FV38" s="11">
        <v>326043</v>
      </c>
      <c r="FW38" s="10" t="s">
        <v>4988</v>
      </c>
      <c r="FX38" s="12">
        <v>9.5000000000000001E-2</v>
      </c>
      <c r="FY38" s="10" t="s">
        <v>1134</v>
      </c>
      <c r="FZ38" s="11">
        <v>37506</v>
      </c>
      <c r="GA38" s="10" t="s">
        <v>4365</v>
      </c>
      <c r="GB38" s="12">
        <v>5.8000000000000003E-2</v>
      </c>
      <c r="GC38" s="10" t="s">
        <v>1134</v>
      </c>
      <c r="GD38" s="11">
        <v>852335</v>
      </c>
      <c r="GE38" s="10" t="s">
        <v>4989</v>
      </c>
      <c r="GF38" s="12">
        <v>9.8000000000000004E-2</v>
      </c>
      <c r="GG38" s="10" t="s">
        <v>1131</v>
      </c>
      <c r="GH38" s="11">
        <v>1024245</v>
      </c>
      <c r="GI38" s="10" t="s">
        <v>4990</v>
      </c>
      <c r="GJ38" s="12">
        <v>0.13100000000000001</v>
      </c>
      <c r="GK38" s="10" t="s">
        <v>1155</v>
      </c>
      <c r="GL38" s="11">
        <v>87957</v>
      </c>
      <c r="GM38" s="10" t="s">
        <v>4991</v>
      </c>
      <c r="GN38" s="12">
        <v>0.05</v>
      </c>
      <c r="GO38" s="10" t="s">
        <v>1155</v>
      </c>
      <c r="GP38" s="11">
        <v>448938</v>
      </c>
      <c r="GQ38" s="10" t="s">
        <v>4992</v>
      </c>
      <c r="GR38" s="12">
        <v>7.5999999999999998E-2</v>
      </c>
      <c r="GS38" s="10" t="s">
        <v>1155</v>
      </c>
      <c r="GT38" s="11">
        <v>48669</v>
      </c>
      <c r="GU38" s="10" t="s">
        <v>4993</v>
      </c>
      <c r="GV38" s="12">
        <v>8.3000000000000004E-2</v>
      </c>
      <c r="GW38" s="10" t="s">
        <v>2377</v>
      </c>
      <c r="GX38" s="11">
        <v>1236714</v>
      </c>
      <c r="GY38" s="10" t="s">
        <v>4994</v>
      </c>
      <c r="GZ38" s="12">
        <v>0.38600000000000001</v>
      </c>
      <c r="HA38" s="10" t="s">
        <v>2434</v>
      </c>
    </row>
    <row r="39" spans="1:209" ht="12.5" x14ac:dyDescent="0.25">
      <c r="A39" s="10" t="s">
        <v>4945</v>
      </c>
      <c r="B39" s="11">
        <v>4823488</v>
      </c>
      <c r="C39" s="10" t="s">
        <v>4946</v>
      </c>
      <c r="D39" s="12">
        <v>0.94399999999999995</v>
      </c>
      <c r="E39" s="10" t="s">
        <v>1155</v>
      </c>
      <c r="F39" s="11">
        <v>630035</v>
      </c>
      <c r="G39" s="10" t="s">
        <v>4947</v>
      </c>
      <c r="H39" s="12">
        <v>0.85899999999999999</v>
      </c>
      <c r="I39" s="10" t="s">
        <v>2611</v>
      </c>
      <c r="J39" s="11">
        <v>5950557</v>
      </c>
      <c r="K39" s="10" t="s">
        <v>4948</v>
      </c>
      <c r="L39" s="12">
        <v>0.80100000000000005</v>
      </c>
      <c r="M39" s="10" t="s">
        <v>1147</v>
      </c>
      <c r="N39" s="11">
        <v>2715341</v>
      </c>
      <c r="O39" s="10" t="s">
        <v>4949</v>
      </c>
      <c r="P39" s="12">
        <v>0.88500000000000001</v>
      </c>
      <c r="Q39" s="10" t="s">
        <v>1134</v>
      </c>
      <c r="R39" s="11">
        <v>31566920</v>
      </c>
      <c r="S39" s="10" t="s">
        <v>4950</v>
      </c>
      <c r="T39" s="12">
        <v>0.81</v>
      </c>
      <c r="U39" s="10" t="s">
        <v>1131</v>
      </c>
      <c r="V39" s="11">
        <v>5012742</v>
      </c>
      <c r="W39" s="10" t="s">
        <v>4951</v>
      </c>
      <c r="X39" s="12">
        <v>0.85299999999999998</v>
      </c>
      <c r="Y39" s="10" t="s">
        <v>1147</v>
      </c>
      <c r="Z39" s="11">
        <v>3224854</v>
      </c>
      <c r="AA39" s="10" t="s">
        <v>4952</v>
      </c>
      <c r="AB39" s="12">
        <v>0.89200000000000002</v>
      </c>
      <c r="AC39" s="10" t="s">
        <v>1147</v>
      </c>
      <c r="AD39" s="11">
        <v>947577</v>
      </c>
      <c r="AE39" s="10" t="s">
        <v>4953</v>
      </c>
      <c r="AF39" s="12">
        <v>0.91800000000000004</v>
      </c>
      <c r="AG39" s="10" t="s">
        <v>2377</v>
      </c>
      <c r="AH39" s="11">
        <v>606259</v>
      </c>
      <c r="AI39" s="10" t="s">
        <v>4570</v>
      </c>
      <c r="AJ39" s="12">
        <v>0.89300000000000002</v>
      </c>
      <c r="AK39" s="10" t="s">
        <v>2763</v>
      </c>
      <c r="AL39" s="11">
        <v>18241907</v>
      </c>
      <c r="AM39" s="10" t="s">
        <v>4954</v>
      </c>
      <c r="AN39" s="12">
        <v>0.80700000000000005</v>
      </c>
      <c r="AO39" s="10" t="s">
        <v>1131</v>
      </c>
      <c r="AP39" s="11">
        <v>10060034</v>
      </c>
      <c r="AQ39" s="10" t="s">
        <v>4955</v>
      </c>
      <c r="AR39" s="12">
        <v>0.91200000000000003</v>
      </c>
      <c r="AS39" s="10" t="s">
        <v>1155</v>
      </c>
      <c r="AT39" s="11">
        <v>1030231</v>
      </c>
      <c r="AU39" s="10" t="s">
        <v>4956</v>
      </c>
      <c r="AV39" s="12">
        <v>0.71799999999999997</v>
      </c>
      <c r="AW39" s="10" t="s">
        <v>2377</v>
      </c>
      <c r="AX39" s="11">
        <v>1773234</v>
      </c>
      <c r="AY39" s="10" t="s">
        <v>4957</v>
      </c>
      <c r="AZ39" s="12">
        <v>0.90300000000000002</v>
      </c>
      <c r="BA39" s="10" t="s">
        <v>2389</v>
      </c>
      <c r="BB39" s="11">
        <v>11159536</v>
      </c>
      <c r="BC39" s="10" t="s">
        <v>4958</v>
      </c>
      <c r="BD39" s="12">
        <v>0.88900000000000001</v>
      </c>
      <c r="BE39" s="10" t="s">
        <v>1155</v>
      </c>
      <c r="BF39" s="11">
        <v>6336040</v>
      </c>
      <c r="BG39" s="10" t="s">
        <v>4959</v>
      </c>
      <c r="BH39" s="12">
        <v>0.92300000000000004</v>
      </c>
      <c r="BI39" s="10" t="s">
        <v>1155</v>
      </c>
      <c r="BJ39" s="11">
        <v>2998096</v>
      </c>
      <c r="BK39" s="10" t="s">
        <v>4960</v>
      </c>
      <c r="BL39" s="12">
        <v>0.93500000000000005</v>
      </c>
      <c r="BM39" s="10" t="s">
        <v>1147</v>
      </c>
      <c r="BN39" s="11">
        <v>2610783</v>
      </c>
      <c r="BO39" s="10" t="s">
        <v>4961</v>
      </c>
      <c r="BP39" s="12">
        <v>0.88800000000000001</v>
      </c>
      <c r="BQ39" s="10" t="s">
        <v>1147</v>
      </c>
      <c r="BR39" s="11">
        <v>4227749</v>
      </c>
      <c r="BS39" s="10" t="s">
        <v>4962</v>
      </c>
      <c r="BT39" s="12">
        <v>0.93400000000000005</v>
      </c>
      <c r="BU39" s="10" t="s">
        <v>1155</v>
      </c>
      <c r="BV39" s="11">
        <v>4213344</v>
      </c>
      <c r="BW39" s="10" t="s">
        <v>4963</v>
      </c>
      <c r="BX39" s="12">
        <v>0.92100000000000004</v>
      </c>
      <c r="BY39" s="10" t="s">
        <v>1155</v>
      </c>
      <c r="BZ39" s="11">
        <v>1313519</v>
      </c>
      <c r="CA39" s="10" t="s">
        <v>4964</v>
      </c>
      <c r="CB39" s="12">
        <v>0.94099999999999995</v>
      </c>
      <c r="CC39" s="10" t="s">
        <v>1134</v>
      </c>
      <c r="CD39" s="11">
        <v>5646707</v>
      </c>
      <c r="CE39" s="10" t="s">
        <v>4965</v>
      </c>
      <c r="CF39" s="12">
        <v>0.91400000000000003</v>
      </c>
      <c r="CG39" s="10" t="s">
        <v>1155</v>
      </c>
      <c r="CH39" s="11">
        <v>6228621</v>
      </c>
      <c r="CI39" s="10" t="s">
        <v>4966</v>
      </c>
      <c r="CJ39" s="12">
        <v>0.89</v>
      </c>
      <c r="CK39" s="10" t="s">
        <v>1147</v>
      </c>
      <c r="CL39" s="11">
        <v>9314801</v>
      </c>
      <c r="CM39" s="10" t="s">
        <v>4967</v>
      </c>
      <c r="CN39" s="12">
        <v>0.92800000000000005</v>
      </c>
      <c r="CO39" s="10" t="s">
        <v>1131</v>
      </c>
      <c r="CP39" s="11">
        <v>5329741</v>
      </c>
      <c r="CQ39" s="10" t="s">
        <v>4968</v>
      </c>
      <c r="CR39" s="12">
        <v>0.92900000000000005</v>
      </c>
      <c r="CS39" s="10" t="s">
        <v>1131</v>
      </c>
      <c r="CT39" s="11">
        <v>2786835</v>
      </c>
      <c r="CU39" s="10" t="s">
        <v>4969</v>
      </c>
      <c r="CV39" s="12">
        <v>0.94799999999999995</v>
      </c>
      <c r="CW39" s="10" t="s">
        <v>1147</v>
      </c>
      <c r="CX39" s="11">
        <v>5753499</v>
      </c>
      <c r="CY39" s="10" t="s">
        <v>4970</v>
      </c>
      <c r="CZ39" s="12">
        <v>0.92900000000000005</v>
      </c>
      <c r="DA39" s="10" t="s">
        <v>1155</v>
      </c>
      <c r="DB39" s="11">
        <v>1051255</v>
      </c>
      <c r="DC39" s="10" t="s">
        <v>4971</v>
      </c>
      <c r="DD39" s="12">
        <v>0.92800000000000005</v>
      </c>
      <c r="DE39" s="10" t="s">
        <v>1147</v>
      </c>
      <c r="DF39" s="11">
        <v>1799564</v>
      </c>
      <c r="DG39" s="10" t="s">
        <v>4972</v>
      </c>
      <c r="DH39" s="12">
        <v>0.91</v>
      </c>
      <c r="DI39" s="10" t="s">
        <v>1147</v>
      </c>
      <c r="DJ39" s="11">
        <v>2669053</v>
      </c>
      <c r="DK39" s="10" t="s">
        <v>4973</v>
      </c>
      <c r="DL39" s="12">
        <v>0.83599999999999997</v>
      </c>
      <c r="DM39" s="10" t="s">
        <v>2389</v>
      </c>
      <c r="DN39" s="11">
        <v>1304171</v>
      </c>
      <c r="DO39" s="10" t="s">
        <v>4974</v>
      </c>
      <c r="DP39" s="12">
        <v>0.93</v>
      </c>
      <c r="DQ39" s="10" t="s">
        <v>1134</v>
      </c>
      <c r="DR39" s="11">
        <v>8147606</v>
      </c>
      <c r="DS39" s="10" t="s">
        <v>4975</v>
      </c>
      <c r="DT39" s="12">
        <v>0.877</v>
      </c>
      <c r="DU39" s="10" t="s">
        <v>1155</v>
      </c>
      <c r="DV39" s="11">
        <v>1562321</v>
      </c>
      <c r="DW39" s="10" t="s">
        <v>4976</v>
      </c>
      <c r="DX39" s="12">
        <v>0.73899999999999999</v>
      </c>
      <c r="DY39" s="10" t="s">
        <v>2377</v>
      </c>
      <c r="DZ39" s="11">
        <v>17520205</v>
      </c>
      <c r="EA39" s="10" t="s">
        <v>4977</v>
      </c>
      <c r="EB39" s="12">
        <v>0.89500000000000002</v>
      </c>
      <c r="EC39" s="10" t="s">
        <v>1131</v>
      </c>
      <c r="ED39" s="11">
        <v>9931244</v>
      </c>
      <c r="EE39" s="10" t="s">
        <v>4978</v>
      </c>
      <c r="EF39" s="12">
        <v>0.91700000000000004</v>
      </c>
      <c r="EG39" s="10" t="s">
        <v>1155</v>
      </c>
      <c r="EH39" s="11">
        <v>731694</v>
      </c>
      <c r="EI39" s="10" t="s">
        <v>1505</v>
      </c>
      <c r="EJ39" s="12">
        <v>0.93300000000000005</v>
      </c>
      <c r="EK39" s="10" t="s">
        <v>2389</v>
      </c>
      <c r="EL39" s="11">
        <v>10983321</v>
      </c>
      <c r="EM39" s="10" t="s">
        <v>4979</v>
      </c>
      <c r="EN39" s="12">
        <v>0.93200000000000005</v>
      </c>
      <c r="EO39" s="10" t="s">
        <v>1131</v>
      </c>
      <c r="EP39" s="11">
        <v>3445724</v>
      </c>
      <c r="EQ39" s="10" t="s">
        <v>4980</v>
      </c>
      <c r="ER39" s="12">
        <v>0.85</v>
      </c>
      <c r="ES39" s="10" t="s">
        <v>1147</v>
      </c>
      <c r="ET39" s="11">
        <v>3685563</v>
      </c>
      <c r="EU39" s="10" t="s">
        <v>4981</v>
      </c>
      <c r="EV39" s="12">
        <v>0.871</v>
      </c>
      <c r="EW39" s="10" t="s">
        <v>1147</v>
      </c>
      <c r="EX39" s="11">
        <v>12007168</v>
      </c>
      <c r="EY39" s="10" t="s">
        <v>4982</v>
      </c>
      <c r="EZ39" s="12">
        <v>0.92600000000000005</v>
      </c>
      <c r="FA39" s="10" t="s">
        <v>1131</v>
      </c>
      <c r="FB39" s="11">
        <v>948073</v>
      </c>
      <c r="FC39" s="10" t="s">
        <v>4983</v>
      </c>
      <c r="FD39" s="12">
        <v>0.86499999999999999</v>
      </c>
      <c r="FE39" s="10" t="s">
        <v>2763</v>
      </c>
      <c r="FF39" s="11">
        <v>4998907</v>
      </c>
      <c r="FG39" s="10" t="s">
        <v>4984</v>
      </c>
      <c r="FH39" s="12">
        <v>0.93</v>
      </c>
      <c r="FI39" s="10" t="s">
        <v>1155</v>
      </c>
      <c r="FJ39" s="11">
        <v>862981</v>
      </c>
      <c r="FK39" s="10" t="s">
        <v>4985</v>
      </c>
      <c r="FL39" s="12">
        <v>0.93899999999999995</v>
      </c>
      <c r="FM39" s="10" t="s">
        <v>2389</v>
      </c>
      <c r="FN39" s="11">
        <v>6597139</v>
      </c>
      <c r="FO39" s="10" t="s">
        <v>4986</v>
      </c>
      <c r="FP39" s="12">
        <v>0.92600000000000005</v>
      </c>
      <c r="FQ39" s="10" t="s">
        <v>1155</v>
      </c>
      <c r="FR39" s="11">
        <v>23394473</v>
      </c>
      <c r="FS39" s="10" t="s">
        <v>4987</v>
      </c>
      <c r="FT39" s="12">
        <v>0.76700000000000002</v>
      </c>
      <c r="FU39" s="10" t="s">
        <v>1155</v>
      </c>
      <c r="FV39" s="11">
        <v>3091691</v>
      </c>
      <c r="FW39" s="10" t="s">
        <v>4988</v>
      </c>
      <c r="FX39" s="12">
        <v>0.90500000000000003</v>
      </c>
      <c r="FY39" s="10" t="s">
        <v>1134</v>
      </c>
      <c r="FZ39" s="11">
        <v>609958</v>
      </c>
      <c r="GA39" s="10" t="s">
        <v>4365</v>
      </c>
      <c r="GB39" s="12">
        <v>0.94199999999999995</v>
      </c>
      <c r="GC39" s="10" t="s">
        <v>1134</v>
      </c>
      <c r="GD39" s="11">
        <v>7863363</v>
      </c>
      <c r="GE39" s="10" t="s">
        <v>4989</v>
      </c>
      <c r="GF39" s="12">
        <v>0.90200000000000002</v>
      </c>
      <c r="GG39" s="10" t="s">
        <v>1131</v>
      </c>
      <c r="GH39" s="11">
        <v>6788635</v>
      </c>
      <c r="GI39" s="10" t="s">
        <v>4990</v>
      </c>
      <c r="GJ39" s="12">
        <v>0.86899999999999999</v>
      </c>
      <c r="GK39" s="10" t="s">
        <v>1155</v>
      </c>
      <c r="GL39" s="11">
        <v>1682114</v>
      </c>
      <c r="GM39" s="10" t="s">
        <v>4991</v>
      </c>
      <c r="GN39" s="12">
        <v>0.95</v>
      </c>
      <c r="GO39" s="10" t="s">
        <v>1155</v>
      </c>
      <c r="GP39" s="11">
        <v>5462017</v>
      </c>
      <c r="GQ39" s="10" t="s">
        <v>4992</v>
      </c>
      <c r="GR39" s="12">
        <v>0.92400000000000004</v>
      </c>
      <c r="GS39" s="10" t="s">
        <v>1155</v>
      </c>
      <c r="GT39" s="11">
        <v>535388</v>
      </c>
      <c r="GU39" s="10" t="s">
        <v>4993</v>
      </c>
      <c r="GV39" s="12">
        <v>0.91700000000000004</v>
      </c>
      <c r="GW39" s="10" t="s">
        <v>2377</v>
      </c>
      <c r="GX39" s="11">
        <v>1968977</v>
      </c>
      <c r="GY39" s="10" t="s">
        <v>4994</v>
      </c>
      <c r="GZ39" s="12">
        <v>0.61399999999999999</v>
      </c>
      <c r="HA39" s="10" t="s">
        <v>2434</v>
      </c>
    </row>
    <row r="40" spans="1:209" ht="12.5" x14ac:dyDescent="0.25">
      <c r="A40" s="10" t="s">
        <v>1129</v>
      </c>
      <c r="B40" s="11">
        <v>3303941</v>
      </c>
      <c r="C40" s="10" t="s">
        <v>4996</v>
      </c>
      <c r="D40" s="12">
        <v>0.64700000000000002</v>
      </c>
      <c r="E40" s="10" t="s">
        <v>1131</v>
      </c>
      <c r="F40" s="11">
        <v>436860</v>
      </c>
      <c r="G40" s="10" t="s">
        <v>4997</v>
      </c>
      <c r="H40" s="12">
        <v>0.59599999999999997</v>
      </c>
      <c r="I40" s="10" t="s">
        <v>2389</v>
      </c>
      <c r="J40" s="11">
        <v>4329503</v>
      </c>
      <c r="K40" s="10" t="s">
        <v>4998</v>
      </c>
      <c r="L40" s="12">
        <v>0.58299999999999996</v>
      </c>
      <c r="M40" s="10" t="s">
        <v>1155</v>
      </c>
      <c r="N40" s="11">
        <v>2112143</v>
      </c>
      <c r="O40" s="10" t="s">
        <v>4999</v>
      </c>
      <c r="P40" s="12">
        <v>0.68899999999999995</v>
      </c>
      <c r="Q40" s="10" t="s">
        <v>1147</v>
      </c>
      <c r="R40" s="11">
        <v>14999252</v>
      </c>
      <c r="S40" s="10" t="s">
        <v>5000</v>
      </c>
      <c r="T40" s="12">
        <v>0.38500000000000001</v>
      </c>
      <c r="U40" s="10" t="s">
        <v>1140</v>
      </c>
      <c r="V40" s="11">
        <v>4136421</v>
      </c>
      <c r="W40" s="10" t="s">
        <v>5001</v>
      </c>
      <c r="X40" s="12">
        <v>0.70399999999999996</v>
      </c>
      <c r="Y40" s="10" t="s">
        <v>1155</v>
      </c>
      <c r="Z40" s="11">
        <v>2333901</v>
      </c>
      <c r="AA40" s="10" t="s">
        <v>5002</v>
      </c>
      <c r="AB40" s="12">
        <v>0.64500000000000002</v>
      </c>
      <c r="AC40" s="10" t="s">
        <v>1147</v>
      </c>
      <c r="AD40" s="11">
        <v>612368</v>
      </c>
      <c r="AE40" s="10" t="s">
        <v>5003</v>
      </c>
      <c r="AF40" s="12">
        <v>0.59299999999999997</v>
      </c>
      <c r="AG40" s="10" t="s">
        <v>1147</v>
      </c>
      <c r="AH40" s="11">
        <v>263399</v>
      </c>
      <c r="AI40" s="10" t="s">
        <v>2789</v>
      </c>
      <c r="AJ40" s="12">
        <v>0.38800000000000001</v>
      </c>
      <c r="AK40" s="10" t="s">
        <v>1147</v>
      </c>
      <c r="AL40" s="11">
        <v>12542834</v>
      </c>
      <c r="AM40" s="10" t="s">
        <v>5004</v>
      </c>
      <c r="AN40" s="12">
        <v>0.55500000000000005</v>
      </c>
      <c r="AO40" s="10" t="s">
        <v>1131</v>
      </c>
      <c r="AP40" s="11">
        <v>5548872</v>
      </c>
      <c r="AQ40" s="10" t="s">
        <v>5005</v>
      </c>
      <c r="AR40" s="12">
        <v>0.503</v>
      </c>
      <c r="AS40" s="10" t="s">
        <v>1131</v>
      </c>
      <c r="AT40" s="11">
        <v>314534</v>
      </c>
      <c r="AU40" s="10" t="s">
        <v>5006</v>
      </c>
      <c r="AV40" s="12">
        <v>0.219</v>
      </c>
      <c r="AW40" s="10" t="s">
        <v>1131</v>
      </c>
      <c r="AX40" s="11">
        <v>1605148</v>
      </c>
      <c r="AY40" s="10" t="s">
        <v>5007</v>
      </c>
      <c r="AZ40" s="12">
        <v>0.81699999999999995</v>
      </c>
      <c r="BA40" s="10" t="s">
        <v>2389</v>
      </c>
      <c r="BB40" s="11">
        <v>7617749</v>
      </c>
      <c r="BC40" s="10" t="s">
        <v>5008</v>
      </c>
      <c r="BD40" s="12">
        <v>0.60699999999999998</v>
      </c>
      <c r="BE40" s="10" t="s">
        <v>1131</v>
      </c>
      <c r="BF40" s="11">
        <v>5260706</v>
      </c>
      <c r="BG40" s="10" t="s">
        <v>5009</v>
      </c>
      <c r="BH40" s="12">
        <v>0.76700000000000002</v>
      </c>
      <c r="BI40" s="10" t="s">
        <v>1131</v>
      </c>
      <c r="BJ40" s="11">
        <v>2701313</v>
      </c>
      <c r="BK40" s="10" t="s">
        <v>5010</v>
      </c>
      <c r="BL40" s="12">
        <v>0.84199999999999997</v>
      </c>
      <c r="BM40" s="10" t="s">
        <v>1131</v>
      </c>
      <c r="BN40" s="11">
        <v>2231934</v>
      </c>
      <c r="BO40" s="10" t="s">
        <v>5011</v>
      </c>
      <c r="BP40" s="12">
        <v>0.75900000000000001</v>
      </c>
      <c r="BQ40" s="10" t="s">
        <v>1155</v>
      </c>
      <c r="BR40" s="11">
        <v>3735842</v>
      </c>
      <c r="BS40" s="10" t="s">
        <v>5012</v>
      </c>
      <c r="BT40" s="12">
        <v>0.82499999999999996</v>
      </c>
      <c r="BU40" s="10" t="s">
        <v>1131</v>
      </c>
      <c r="BV40" s="11">
        <v>2594078</v>
      </c>
      <c r="BW40" s="10" t="s">
        <v>5013</v>
      </c>
      <c r="BX40" s="12">
        <v>0.56699999999999995</v>
      </c>
      <c r="BY40" s="10" t="s">
        <v>1131</v>
      </c>
      <c r="BZ40" s="11">
        <v>1257490</v>
      </c>
      <c r="CA40" s="10" t="s">
        <v>4391</v>
      </c>
      <c r="CB40" s="12">
        <v>0.90100000000000002</v>
      </c>
      <c r="CC40" s="10" t="s">
        <v>1147</v>
      </c>
      <c r="CD40" s="11">
        <v>2957430</v>
      </c>
      <c r="CE40" s="10" t="s">
        <v>5014</v>
      </c>
      <c r="CF40" s="12">
        <v>0.47899999999999998</v>
      </c>
      <c r="CG40" s="10" t="s">
        <v>1131</v>
      </c>
      <c r="CH40" s="11">
        <v>4750967</v>
      </c>
      <c r="CI40" s="10" t="s">
        <v>5015</v>
      </c>
      <c r="CJ40" s="12">
        <v>0.67900000000000005</v>
      </c>
      <c r="CK40" s="10" t="s">
        <v>1155</v>
      </c>
      <c r="CL40" s="11">
        <v>7405801</v>
      </c>
      <c r="CM40" s="10" t="s">
        <v>5016</v>
      </c>
      <c r="CN40" s="12">
        <v>0.73799999999999999</v>
      </c>
      <c r="CO40" s="10" t="s">
        <v>1140</v>
      </c>
      <c r="CP40" s="11">
        <v>4399202</v>
      </c>
      <c r="CQ40" s="10" t="s">
        <v>5017</v>
      </c>
      <c r="CR40" s="12">
        <v>0.76700000000000002</v>
      </c>
      <c r="CS40" s="10" t="s">
        <v>1131</v>
      </c>
      <c r="CT40" s="11">
        <v>1635244</v>
      </c>
      <c r="CU40" s="10" t="s">
        <v>3291</v>
      </c>
      <c r="CV40" s="12">
        <v>0.55600000000000005</v>
      </c>
      <c r="CW40" s="10" t="s">
        <v>1131</v>
      </c>
      <c r="CX40" s="11">
        <v>4818167</v>
      </c>
      <c r="CY40" s="10" t="s">
        <v>5018</v>
      </c>
      <c r="CZ40" s="12">
        <v>0.77800000000000002</v>
      </c>
      <c r="DA40" s="10" t="s">
        <v>1131</v>
      </c>
      <c r="DB40" s="11">
        <v>958655</v>
      </c>
      <c r="DC40" s="10" t="s">
        <v>5019</v>
      </c>
      <c r="DD40" s="12">
        <v>0.84599999999999997</v>
      </c>
      <c r="DE40" s="10" t="s">
        <v>1147</v>
      </c>
      <c r="DF40" s="11">
        <v>1536324</v>
      </c>
      <c r="DG40" s="10" t="s">
        <v>5020</v>
      </c>
      <c r="DH40" s="12">
        <v>0.77700000000000002</v>
      </c>
      <c r="DI40" s="10" t="s">
        <v>1147</v>
      </c>
      <c r="DJ40" s="11">
        <v>1591101</v>
      </c>
      <c r="DK40" s="10" t="s">
        <v>5021</v>
      </c>
      <c r="DL40" s="12">
        <v>0.498</v>
      </c>
      <c r="DM40" s="10" t="s">
        <v>1134</v>
      </c>
      <c r="DN40" s="11">
        <v>1227179</v>
      </c>
      <c r="DO40" s="10" t="s">
        <v>4793</v>
      </c>
      <c r="DP40" s="12">
        <v>0.875</v>
      </c>
      <c r="DQ40" s="10" t="s">
        <v>1147</v>
      </c>
      <c r="DR40" s="11">
        <v>4967669</v>
      </c>
      <c r="DS40" s="10" t="s">
        <v>5022</v>
      </c>
      <c r="DT40" s="12">
        <v>0.53500000000000003</v>
      </c>
      <c r="DU40" s="10" t="s">
        <v>1131</v>
      </c>
      <c r="DV40" s="11">
        <v>1004672</v>
      </c>
      <c r="DW40" s="10" t="s">
        <v>5023</v>
      </c>
      <c r="DX40" s="12">
        <v>0.47499999999999998</v>
      </c>
      <c r="DY40" s="10" t="s">
        <v>2389</v>
      </c>
      <c r="DZ40" s="11">
        <v>10781005</v>
      </c>
      <c r="EA40" s="10" t="s">
        <v>5024</v>
      </c>
      <c r="EB40" s="12">
        <v>0.55100000000000005</v>
      </c>
      <c r="EC40" s="10" t="s">
        <v>1140</v>
      </c>
      <c r="ED40" s="11">
        <v>6649865</v>
      </c>
      <c r="EE40" s="10" t="s">
        <v>5025</v>
      </c>
      <c r="EF40" s="12">
        <v>0.61399999999999999</v>
      </c>
      <c r="EG40" s="10" t="s">
        <v>1140</v>
      </c>
      <c r="EH40" s="11">
        <v>647059</v>
      </c>
      <c r="EI40" s="10" t="s">
        <v>5026</v>
      </c>
      <c r="EJ40" s="12">
        <v>0.82499999999999996</v>
      </c>
      <c r="EK40" s="10" t="s">
        <v>1147</v>
      </c>
      <c r="EL40" s="11">
        <v>9029727</v>
      </c>
      <c r="EM40" s="10" t="s">
        <v>5027</v>
      </c>
      <c r="EN40" s="12">
        <v>0.76600000000000001</v>
      </c>
      <c r="EO40" s="10" t="s">
        <v>1140</v>
      </c>
      <c r="EP40" s="11">
        <v>2620590</v>
      </c>
      <c r="EQ40" s="10" t="s">
        <v>5028</v>
      </c>
      <c r="ER40" s="12">
        <v>0.64600000000000002</v>
      </c>
      <c r="ES40" s="10" t="s">
        <v>1131</v>
      </c>
      <c r="ET40" s="11">
        <v>3127198</v>
      </c>
      <c r="EU40" s="10" t="s">
        <v>5029</v>
      </c>
      <c r="EV40" s="12">
        <v>0.73899999999999999</v>
      </c>
      <c r="EW40" s="10" t="s">
        <v>1155</v>
      </c>
      <c r="EX40" s="11">
        <v>9594136</v>
      </c>
      <c r="EY40" s="10" t="s">
        <v>5030</v>
      </c>
      <c r="EZ40" s="12">
        <v>0.74</v>
      </c>
      <c r="FA40" s="10" t="s">
        <v>1140</v>
      </c>
      <c r="FB40" s="11">
        <v>763493</v>
      </c>
      <c r="FC40" s="10" t="s">
        <v>5031</v>
      </c>
      <c r="FD40" s="12">
        <v>0.69699999999999995</v>
      </c>
      <c r="FE40" s="10" t="s">
        <v>2389</v>
      </c>
      <c r="FF40" s="11">
        <v>3415285</v>
      </c>
      <c r="FG40" s="10" t="s">
        <v>5032</v>
      </c>
      <c r="FH40" s="12">
        <v>0.63600000000000001</v>
      </c>
      <c r="FI40" s="10" t="s">
        <v>1131</v>
      </c>
      <c r="FJ40" s="11">
        <v>739679</v>
      </c>
      <c r="FK40" s="10" t="s">
        <v>5033</v>
      </c>
      <c r="FL40" s="12">
        <v>0.80500000000000005</v>
      </c>
      <c r="FM40" s="10" t="s">
        <v>1147</v>
      </c>
      <c r="FN40" s="11">
        <v>5149760</v>
      </c>
      <c r="FO40" s="10" t="s">
        <v>5034</v>
      </c>
      <c r="FP40" s="12">
        <v>0.72299999999999998</v>
      </c>
      <c r="FQ40" s="10" t="s">
        <v>1140</v>
      </c>
      <c r="FR40" s="11">
        <v>14557719</v>
      </c>
      <c r="FS40" s="10" t="s">
        <v>5035</v>
      </c>
      <c r="FT40" s="12">
        <v>0.47699999999999998</v>
      </c>
      <c r="FU40" s="10" t="s">
        <v>1131</v>
      </c>
      <c r="FV40" s="11">
        <v>2685747</v>
      </c>
      <c r="FW40" s="10" t="s">
        <v>5036</v>
      </c>
      <c r="FX40" s="12">
        <v>0.78600000000000003</v>
      </c>
      <c r="FY40" s="10" t="s">
        <v>1155</v>
      </c>
      <c r="FZ40" s="11">
        <v>582287</v>
      </c>
      <c r="GA40" s="10" t="s">
        <v>4442</v>
      </c>
      <c r="GB40" s="12">
        <v>0.89900000000000002</v>
      </c>
      <c r="GC40" s="10" t="s">
        <v>1134</v>
      </c>
      <c r="GD40" s="11">
        <v>5214732</v>
      </c>
      <c r="GE40" s="10" t="s">
        <v>5037</v>
      </c>
      <c r="GF40" s="12">
        <v>0.59799999999999998</v>
      </c>
      <c r="GG40" s="10" t="s">
        <v>1131</v>
      </c>
      <c r="GH40" s="11">
        <v>5092864</v>
      </c>
      <c r="GI40" s="10" t="s">
        <v>5038</v>
      </c>
      <c r="GJ40" s="12">
        <v>0.65200000000000002</v>
      </c>
      <c r="GK40" s="10" t="s">
        <v>1131</v>
      </c>
      <c r="GL40" s="11">
        <v>1594084</v>
      </c>
      <c r="GM40" s="10" t="s">
        <v>4321</v>
      </c>
      <c r="GN40" s="12">
        <v>0.90100000000000002</v>
      </c>
      <c r="GO40" s="10" t="s">
        <v>1131</v>
      </c>
      <c r="GP40" s="11">
        <v>4723595</v>
      </c>
      <c r="GQ40" s="10" t="s">
        <v>5039</v>
      </c>
      <c r="GR40" s="12">
        <v>0.79900000000000004</v>
      </c>
      <c r="GS40" s="10" t="s">
        <v>1131</v>
      </c>
      <c r="GT40" s="11">
        <v>492128</v>
      </c>
      <c r="GU40" s="10" t="s">
        <v>4905</v>
      </c>
      <c r="GV40" s="12">
        <v>0.84299999999999997</v>
      </c>
      <c r="GW40" s="10" t="s">
        <v>2434</v>
      </c>
      <c r="GX40" s="11">
        <v>762297</v>
      </c>
      <c r="GY40" s="10" t="s">
        <v>5040</v>
      </c>
      <c r="GZ40" s="12">
        <v>0.23799999999999999</v>
      </c>
      <c r="HA40" s="10" t="s">
        <v>2389</v>
      </c>
    </row>
    <row r="41" spans="1:209" ht="12.5" x14ac:dyDescent="0.25">
      <c r="A41" s="10" t="s">
        <v>1231</v>
      </c>
      <c r="B41" s="11">
        <v>1298757</v>
      </c>
      <c r="C41" s="10" t="s">
        <v>5041</v>
      </c>
      <c r="D41" s="12">
        <v>0.254</v>
      </c>
      <c r="E41" s="10" t="s">
        <v>1131</v>
      </c>
      <c r="F41" s="11">
        <v>21022</v>
      </c>
      <c r="G41" s="10" t="s">
        <v>3651</v>
      </c>
      <c r="H41" s="12">
        <v>2.9000000000000001E-2</v>
      </c>
      <c r="I41" s="10" t="s">
        <v>1155</v>
      </c>
      <c r="J41" s="11">
        <v>356832</v>
      </c>
      <c r="K41" s="10" t="s">
        <v>5042</v>
      </c>
      <c r="L41" s="12">
        <v>4.8000000000000001E-2</v>
      </c>
      <c r="M41" s="10" t="s">
        <v>1131</v>
      </c>
      <c r="N41" s="11">
        <v>440816</v>
      </c>
      <c r="O41" s="10" t="s">
        <v>5043</v>
      </c>
      <c r="P41" s="12">
        <v>0.14399999999999999</v>
      </c>
      <c r="Q41" s="10" t="s">
        <v>1131</v>
      </c>
      <c r="R41" s="11">
        <v>2103789</v>
      </c>
      <c r="S41" s="10" t="s">
        <v>5044</v>
      </c>
      <c r="T41" s="12">
        <v>5.3999999999999999E-2</v>
      </c>
      <c r="U41" s="10" t="s">
        <v>1140</v>
      </c>
      <c r="V41" s="11">
        <v>228788</v>
      </c>
      <c r="W41" s="10" t="s">
        <v>5045</v>
      </c>
      <c r="X41" s="12">
        <v>3.9E-2</v>
      </c>
      <c r="Y41" s="10" t="s">
        <v>1131</v>
      </c>
      <c r="Z41" s="11">
        <v>393031</v>
      </c>
      <c r="AA41" s="10" t="s">
        <v>5046</v>
      </c>
      <c r="AB41" s="12">
        <v>0.109</v>
      </c>
      <c r="AC41" s="10" t="s">
        <v>1155</v>
      </c>
      <c r="AD41" s="11">
        <v>232161</v>
      </c>
      <c r="AE41" s="10" t="s">
        <v>5047</v>
      </c>
      <c r="AF41" s="12">
        <v>0.22500000000000001</v>
      </c>
      <c r="AG41" s="10" t="s">
        <v>2389</v>
      </c>
      <c r="AH41" s="11">
        <v>277432</v>
      </c>
      <c r="AI41" s="10" t="s">
        <v>5048</v>
      </c>
      <c r="AJ41" s="12">
        <v>0.40899999999999997</v>
      </c>
      <c r="AK41" s="10" t="s">
        <v>2763</v>
      </c>
      <c r="AL41" s="11">
        <v>3362187</v>
      </c>
      <c r="AM41" s="10" t="s">
        <v>5049</v>
      </c>
      <c r="AN41" s="12">
        <v>0.14899999999999999</v>
      </c>
      <c r="AO41" s="10" t="s">
        <v>1140</v>
      </c>
      <c r="AP41" s="11">
        <v>3396552</v>
      </c>
      <c r="AQ41" s="10" t="s">
        <v>5050</v>
      </c>
      <c r="AR41" s="12">
        <v>0.308</v>
      </c>
      <c r="AS41" s="10" t="s">
        <v>1131</v>
      </c>
      <c r="AT41" s="11">
        <v>24101</v>
      </c>
      <c r="AU41" s="10" t="s">
        <v>1860</v>
      </c>
      <c r="AV41" s="12">
        <v>1.7000000000000001E-2</v>
      </c>
      <c r="AW41" s="10" t="s">
        <v>1140</v>
      </c>
      <c r="AX41" s="11">
        <v>16671</v>
      </c>
      <c r="AY41" s="10" t="s">
        <v>3312</v>
      </c>
      <c r="AZ41" s="12">
        <v>8.0000000000000002E-3</v>
      </c>
      <c r="BA41" s="10" t="s">
        <v>1140</v>
      </c>
      <c r="BB41" s="11">
        <v>1671959</v>
      </c>
      <c r="BC41" s="10" t="s">
        <v>5051</v>
      </c>
      <c r="BD41" s="12">
        <v>0.13300000000000001</v>
      </c>
      <c r="BE41" s="10" t="s">
        <v>1140</v>
      </c>
      <c r="BF41" s="11">
        <v>615423</v>
      </c>
      <c r="BG41" s="10" t="s">
        <v>5052</v>
      </c>
      <c r="BH41" s="12">
        <v>0.09</v>
      </c>
      <c r="BI41" s="10" t="s">
        <v>1131</v>
      </c>
      <c r="BJ41" s="11">
        <v>128881</v>
      </c>
      <c r="BK41" s="10" t="s">
        <v>5053</v>
      </c>
      <c r="BL41" s="12">
        <v>0.04</v>
      </c>
      <c r="BM41" s="10" t="s">
        <v>1131</v>
      </c>
      <c r="BN41" s="11">
        <v>157042</v>
      </c>
      <c r="BO41" s="10" t="s">
        <v>5054</v>
      </c>
      <c r="BP41" s="12">
        <v>5.2999999999999999E-2</v>
      </c>
      <c r="BQ41" s="10" t="s">
        <v>1131</v>
      </c>
      <c r="BR41" s="11">
        <v>337882</v>
      </c>
      <c r="BS41" s="10" t="s">
        <v>5055</v>
      </c>
      <c r="BT41" s="12">
        <v>7.4999999999999997E-2</v>
      </c>
      <c r="BU41" s="10" t="s">
        <v>1131</v>
      </c>
      <c r="BV41" s="11">
        <v>1385155</v>
      </c>
      <c r="BW41" s="10" t="s">
        <v>5056</v>
      </c>
      <c r="BX41" s="12">
        <v>0.30299999999999999</v>
      </c>
      <c r="BY41" s="10" t="s">
        <v>1155</v>
      </c>
      <c r="BZ41" s="11">
        <v>24800</v>
      </c>
      <c r="CA41" s="10" t="s">
        <v>2136</v>
      </c>
      <c r="CB41" s="12">
        <v>1.7999999999999999E-2</v>
      </c>
      <c r="CC41" s="10" t="s">
        <v>1140</v>
      </c>
      <c r="CD41" s="11">
        <v>1803634</v>
      </c>
      <c r="CE41" s="10" t="s">
        <v>5057</v>
      </c>
      <c r="CF41" s="12">
        <v>0.29199999999999998</v>
      </c>
      <c r="CG41" s="10" t="s">
        <v>1131</v>
      </c>
      <c r="CH41" s="11">
        <v>492587</v>
      </c>
      <c r="CI41" s="10" t="s">
        <v>5058</v>
      </c>
      <c r="CJ41" s="12">
        <v>7.0000000000000007E-2</v>
      </c>
      <c r="CK41" s="10" t="s">
        <v>1131</v>
      </c>
      <c r="CL41" s="11">
        <v>1320610</v>
      </c>
      <c r="CM41" s="10" t="s">
        <v>5059</v>
      </c>
      <c r="CN41" s="12">
        <v>0.13200000000000001</v>
      </c>
      <c r="CO41" s="10" t="s">
        <v>1140</v>
      </c>
      <c r="CP41" s="11">
        <v>412927</v>
      </c>
      <c r="CQ41" s="10" t="s">
        <v>2600</v>
      </c>
      <c r="CR41" s="12">
        <v>7.1999999999999995E-2</v>
      </c>
      <c r="CS41" s="10" t="s">
        <v>1131</v>
      </c>
      <c r="CT41" s="11">
        <v>1047345</v>
      </c>
      <c r="CU41" s="10" t="s">
        <v>5060</v>
      </c>
      <c r="CV41" s="12">
        <v>0.35599999999999998</v>
      </c>
      <c r="CW41" s="10" t="s">
        <v>1147</v>
      </c>
      <c r="CX41" s="11">
        <v>668809</v>
      </c>
      <c r="CY41" s="10" t="s">
        <v>5061</v>
      </c>
      <c r="CZ41" s="12">
        <v>0.108</v>
      </c>
      <c r="DA41" s="10" t="s">
        <v>1140</v>
      </c>
      <c r="DB41" s="11">
        <v>4767</v>
      </c>
      <c r="DC41" s="10" t="s">
        <v>2292</v>
      </c>
      <c r="DD41" s="12">
        <v>4.0000000000000001E-3</v>
      </c>
      <c r="DE41" s="10" t="s">
        <v>1140</v>
      </c>
      <c r="DF41" s="11">
        <v>90106</v>
      </c>
      <c r="DG41" s="10" t="s">
        <v>5062</v>
      </c>
      <c r="DH41" s="12">
        <v>4.5999999999999999E-2</v>
      </c>
      <c r="DI41" s="10" t="s">
        <v>1155</v>
      </c>
      <c r="DJ41" s="11">
        <v>298675</v>
      </c>
      <c r="DK41" s="10" t="s">
        <v>5063</v>
      </c>
      <c r="DL41" s="12">
        <v>9.4E-2</v>
      </c>
      <c r="DM41" s="10" t="s">
        <v>1155</v>
      </c>
      <c r="DN41" s="11">
        <v>21445</v>
      </c>
      <c r="DO41" s="10" t="s">
        <v>2261</v>
      </c>
      <c r="DP41" s="12">
        <v>1.4999999999999999E-2</v>
      </c>
      <c r="DQ41" s="10" t="s">
        <v>1131</v>
      </c>
      <c r="DR41" s="11">
        <v>1175323</v>
      </c>
      <c r="DS41" s="10" t="s">
        <v>5064</v>
      </c>
      <c r="DT41" s="12">
        <v>0.127</v>
      </c>
      <c r="DU41" s="10" t="s">
        <v>1140</v>
      </c>
      <c r="DV41" s="11">
        <v>42385</v>
      </c>
      <c r="DW41" s="10" t="s">
        <v>5065</v>
      </c>
      <c r="DX41" s="12">
        <v>0.02</v>
      </c>
      <c r="DY41" s="10" t="s">
        <v>1131</v>
      </c>
      <c r="DZ41" s="11">
        <v>2801538</v>
      </c>
      <c r="EA41" s="10" t="s">
        <v>5066</v>
      </c>
      <c r="EB41" s="12">
        <v>0.14299999999999999</v>
      </c>
      <c r="EC41" s="10" t="s">
        <v>1140</v>
      </c>
      <c r="ED41" s="11">
        <v>2183004</v>
      </c>
      <c r="EE41" s="10" t="s">
        <v>5067</v>
      </c>
      <c r="EF41" s="12">
        <v>0.20100000000000001</v>
      </c>
      <c r="EG41" s="10" t="s">
        <v>1131</v>
      </c>
      <c r="EH41" s="11">
        <v>24479</v>
      </c>
      <c r="EI41" s="10" t="s">
        <v>5068</v>
      </c>
      <c r="EJ41" s="12">
        <v>3.1E-2</v>
      </c>
      <c r="EK41" s="10" t="s">
        <v>1155</v>
      </c>
      <c r="EL41" s="11">
        <v>1407391</v>
      </c>
      <c r="EM41" s="10" t="s">
        <v>5069</v>
      </c>
      <c r="EN41" s="12">
        <v>0.11899999999999999</v>
      </c>
      <c r="EO41" s="10" t="s">
        <v>1140</v>
      </c>
      <c r="EP41" s="11">
        <v>274031</v>
      </c>
      <c r="EQ41" s="10" t="s">
        <v>5070</v>
      </c>
      <c r="ER41" s="12">
        <v>6.8000000000000005E-2</v>
      </c>
      <c r="ES41" s="10" t="s">
        <v>1131</v>
      </c>
      <c r="ET41" s="11">
        <v>87406</v>
      </c>
      <c r="EU41" s="10" t="s">
        <v>2055</v>
      </c>
      <c r="EV41" s="12">
        <v>2.1000000000000001E-2</v>
      </c>
      <c r="EW41" s="10" t="s">
        <v>1140</v>
      </c>
      <c r="EX41" s="11">
        <v>1368208</v>
      </c>
      <c r="EY41" s="10" t="s">
        <v>5071</v>
      </c>
      <c r="EZ41" s="12">
        <v>0.106</v>
      </c>
      <c r="FA41" s="10" t="s">
        <v>1140</v>
      </c>
      <c r="FB41" s="11">
        <v>59714</v>
      </c>
      <c r="FC41" s="10" t="s">
        <v>5072</v>
      </c>
      <c r="FD41" s="12">
        <v>5.3999999999999999E-2</v>
      </c>
      <c r="FE41" s="10" t="s">
        <v>1134</v>
      </c>
      <c r="FF41" s="11">
        <v>1311022</v>
      </c>
      <c r="FG41" s="10" t="s">
        <v>5073</v>
      </c>
      <c r="FH41" s="12">
        <v>0.24399999999999999</v>
      </c>
      <c r="FI41" s="10" t="s">
        <v>1131</v>
      </c>
      <c r="FJ41" s="11">
        <v>22730</v>
      </c>
      <c r="FK41" s="10" t="s">
        <v>4742</v>
      </c>
      <c r="FL41" s="12">
        <v>2.5000000000000001E-2</v>
      </c>
      <c r="FM41" s="10" t="s">
        <v>1131</v>
      </c>
      <c r="FN41" s="11">
        <v>1089441</v>
      </c>
      <c r="FO41" s="10" t="s">
        <v>5074</v>
      </c>
      <c r="FP41" s="12">
        <v>0.153</v>
      </c>
      <c r="FQ41" s="10" t="s">
        <v>1131</v>
      </c>
      <c r="FR41" s="11">
        <v>3761423</v>
      </c>
      <c r="FS41" s="10" t="s">
        <v>5075</v>
      </c>
      <c r="FT41" s="12">
        <v>0.123</v>
      </c>
      <c r="FU41" s="10" t="s">
        <v>1140</v>
      </c>
      <c r="FV41" s="11">
        <v>38380</v>
      </c>
      <c r="FW41" s="10" t="s">
        <v>5076</v>
      </c>
      <c r="FX41" s="12">
        <v>1.0999999999999999E-2</v>
      </c>
      <c r="FY41" s="10" t="s">
        <v>1140</v>
      </c>
      <c r="FZ41" s="11">
        <v>7843</v>
      </c>
      <c r="GA41" s="10" t="s">
        <v>3564</v>
      </c>
      <c r="GB41" s="12">
        <v>1.2E-2</v>
      </c>
      <c r="GC41" s="10" t="s">
        <v>1131</v>
      </c>
      <c r="GD41" s="11">
        <v>1604133</v>
      </c>
      <c r="GE41" s="10" t="s">
        <v>5077</v>
      </c>
      <c r="GF41" s="12">
        <v>0.184</v>
      </c>
      <c r="GG41" s="10" t="s">
        <v>1140</v>
      </c>
      <c r="GH41" s="11">
        <v>315904</v>
      </c>
      <c r="GI41" s="10" t="s">
        <v>5078</v>
      </c>
      <c r="GJ41" s="12">
        <v>0.04</v>
      </c>
      <c r="GK41" s="10" t="s">
        <v>1140</v>
      </c>
      <c r="GL41" s="11">
        <v>57341</v>
      </c>
      <c r="GM41" s="10" t="s">
        <v>5079</v>
      </c>
      <c r="GN41" s="12">
        <v>3.2000000000000001E-2</v>
      </c>
      <c r="GO41" s="10" t="s">
        <v>1131</v>
      </c>
      <c r="GP41" s="11">
        <v>350052</v>
      </c>
      <c r="GQ41" s="10" t="s">
        <v>5080</v>
      </c>
      <c r="GR41" s="12">
        <v>5.8999999999999997E-2</v>
      </c>
      <c r="GS41" s="10" t="s">
        <v>1140</v>
      </c>
      <c r="GT41" s="11">
        <v>4038</v>
      </c>
      <c r="GU41" s="10" t="s">
        <v>2723</v>
      </c>
      <c r="GV41" s="12">
        <v>7.0000000000000001E-3</v>
      </c>
      <c r="GW41" s="10" t="s">
        <v>1131</v>
      </c>
      <c r="GX41" s="11">
        <v>169924</v>
      </c>
      <c r="GY41" s="10" t="s">
        <v>5081</v>
      </c>
      <c r="GZ41" s="12">
        <v>5.2999999999999999E-2</v>
      </c>
      <c r="HA41" s="10" t="s">
        <v>1147</v>
      </c>
    </row>
    <row r="42" spans="1:209" ht="12.5" x14ac:dyDescent="0.25">
      <c r="A42" s="10" t="s">
        <v>1331</v>
      </c>
      <c r="B42" s="11">
        <v>24491</v>
      </c>
      <c r="C42" s="10" t="s">
        <v>5082</v>
      </c>
      <c r="D42" s="12">
        <v>5.0000000000000001E-3</v>
      </c>
      <c r="E42" s="10" t="s">
        <v>1140</v>
      </c>
      <c r="F42" s="11">
        <v>98745</v>
      </c>
      <c r="G42" s="10" t="s">
        <v>5083</v>
      </c>
      <c r="H42" s="12">
        <v>0.13500000000000001</v>
      </c>
      <c r="I42" s="10" t="s">
        <v>2389</v>
      </c>
      <c r="J42" s="11">
        <v>294583</v>
      </c>
      <c r="K42" s="10" t="s">
        <v>5084</v>
      </c>
      <c r="L42" s="12">
        <v>0.04</v>
      </c>
      <c r="M42" s="10" t="s">
        <v>1140</v>
      </c>
      <c r="N42" s="11">
        <v>17613</v>
      </c>
      <c r="O42" s="10" t="s">
        <v>5085</v>
      </c>
      <c r="P42" s="12">
        <v>6.0000000000000001E-3</v>
      </c>
      <c r="Q42" s="10" t="s">
        <v>1140</v>
      </c>
      <c r="R42" s="11">
        <v>546952</v>
      </c>
      <c r="S42" s="10" t="s">
        <v>5086</v>
      </c>
      <c r="T42" s="12">
        <v>1.4E-2</v>
      </c>
      <c r="U42" s="10" t="s">
        <v>1140</v>
      </c>
      <c r="V42" s="11">
        <v>70914</v>
      </c>
      <c r="W42" s="10" t="s">
        <v>5087</v>
      </c>
      <c r="X42" s="12">
        <v>1.2E-2</v>
      </c>
      <c r="Y42" s="10" t="s">
        <v>1140</v>
      </c>
      <c r="Z42" s="11">
        <v>12371</v>
      </c>
      <c r="AA42" s="10" t="s">
        <v>3846</v>
      </c>
      <c r="AB42" s="12">
        <v>3.0000000000000001E-3</v>
      </c>
      <c r="AC42" s="10" t="s">
        <v>1140</v>
      </c>
      <c r="AD42" s="11">
        <v>5247</v>
      </c>
      <c r="AE42" s="10" t="s">
        <v>5088</v>
      </c>
      <c r="AF42" s="12">
        <v>5.0000000000000001E-3</v>
      </c>
      <c r="AG42" s="10" t="s">
        <v>1155</v>
      </c>
      <c r="AH42" s="11">
        <v>1636</v>
      </c>
      <c r="AI42" s="10" t="s">
        <v>1416</v>
      </c>
      <c r="AJ42" s="12">
        <v>2E-3</v>
      </c>
      <c r="AK42" s="10" t="s">
        <v>1140</v>
      </c>
      <c r="AL42" s="11">
        <v>98013</v>
      </c>
      <c r="AM42" s="10" t="s">
        <v>5089</v>
      </c>
      <c r="AN42" s="12">
        <v>4.0000000000000001E-3</v>
      </c>
      <c r="AO42" s="10" t="s">
        <v>1140</v>
      </c>
      <c r="AP42" s="11">
        <v>51935</v>
      </c>
      <c r="AQ42" s="10" t="s">
        <v>5090</v>
      </c>
      <c r="AR42" s="12">
        <v>5.0000000000000001E-3</v>
      </c>
      <c r="AS42" s="10" t="s">
        <v>1140</v>
      </c>
      <c r="AT42" s="11">
        <v>2733</v>
      </c>
      <c r="AU42" s="10" t="s">
        <v>2497</v>
      </c>
      <c r="AV42" s="12">
        <v>2E-3</v>
      </c>
      <c r="AW42" s="10" t="s">
        <v>1140</v>
      </c>
      <c r="AX42" s="11">
        <v>21606</v>
      </c>
      <c r="AY42" s="10" t="s">
        <v>5091</v>
      </c>
      <c r="AZ42" s="12">
        <v>1.0999999999999999E-2</v>
      </c>
      <c r="BA42" s="10" t="s">
        <v>1140</v>
      </c>
      <c r="BB42" s="11">
        <v>87339</v>
      </c>
      <c r="BC42" s="10" t="s">
        <v>5092</v>
      </c>
      <c r="BD42" s="12">
        <v>7.0000000000000001E-3</v>
      </c>
      <c r="BE42" s="10" t="s">
        <v>1140</v>
      </c>
      <c r="BF42" s="11">
        <v>23479</v>
      </c>
      <c r="BG42" s="10" t="s">
        <v>5093</v>
      </c>
      <c r="BH42" s="12">
        <v>3.0000000000000001E-3</v>
      </c>
      <c r="BI42" s="10" t="s">
        <v>1140</v>
      </c>
      <c r="BJ42" s="11">
        <v>12715</v>
      </c>
      <c r="BK42" s="10" t="s">
        <v>4827</v>
      </c>
      <c r="BL42" s="12">
        <v>4.0000000000000001E-3</v>
      </c>
      <c r="BM42" s="10" t="s">
        <v>1140</v>
      </c>
      <c r="BN42" s="11">
        <v>24017</v>
      </c>
      <c r="BO42" s="10" t="s">
        <v>5094</v>
      </c>
      <c r="BP42" s="12">
        <v>8.0000000000000002E-3</v>
      </c>
      <c r="BQ42" s="10" t="s">
        <v>1140</v>
      </c>
      <c r="BR42" s="11">
        <v>11798</v>
      </c>
      <c r="BS42" s="10" t="s">
        <v>1157</v>
      </c>
      <c r="BT42" s="12">
        <v>3.0000000000000001E-3</v>
      </c>
      <c r="BU42" s="10" t="s">
        <v>1140</v>
      </c>
      <c r="BV42" s="11">
        <v>37468</v>
      </c>
      <c r="BW42" s="10" t="s">
        <v>5095</v>
      </c>
      <c r="BX42" s="12">
        <v>8.0000000000000002E-3</v>
      </c>
      <c r="BY42" s="10" t="s">
        <v>1140</v>
      </c>
      <c r="BZ42" s="11">
        <v>6064</v>
      </c>
      <c r="CA42" s="10" t="s">
        <v>3150</v>
      </c>
      <c r="CB42" s="12">
        <v>4.0000000000000001E-3</v>
      </c>
      <c r="CC42" s="10" t="s">
        <v>1140</v>
      </c>
      <c r="CD42" s="11">
        <v>33544</v>
      </c>
      <c r="CE42" s="10" t="s">
        <v>5096</v>
      </c>
      <c r="CF42" s="12">
        <v>5.0000000000000001E-3</v>
      </c>
      <c r="CG42" s="10" t="s">
        <v>1140</v>
      </c>
      <c r="CH42" s="11">
        <v>19758</v>
      </c>
      <c r="CI42" s="10" t="s">
        <v>5097</v>
      </c>
      <c r="CJ42" s="12">
        <v>3.0000000000000001E-3</v>
      </c>
      <c r="CK42" s="10" t="s">
        <v>1140</v>
      </c>
      <c r="CL42" s="11">
        <v>50606</v>
      </c>
      <c r="CM42" s="10" t="s">
        <v>5098</v>
      </c>
      <c r="CN42" s="12">
        <v>5.0000000000000001E-3</v>
      </c>
      <c r="CO42" s="10" t="s">
        <v>1140</v>
      </c>
      <c r="CP42" s="11">
        <v>53531</v>
      </c>
      <c r="CQ42" s="10" t="s">
        <v>5019</v>
      </c>
      <c r="CR42" s="12">
        <v>8.9999999999999993E-3</v>
      </c>
      <c r="CS42" s="10" t="s">
        <v>1140</v>
      </c>
      <c r="CT42" s="11">
        <v>15229</v>
      </c>
      <c r="CU42" s="10" t="s">
        <v>1624</v>
      </c>
      <c r="CV42" s="12">
        <v>5.0000000000000001E-3</v>
      </c>
      <c r="CW42" s="10" t="s">
        <v>1140</v>
      </c>
      <c r="CX42" s="11">
        <v>19497</v>
      </c>
      <c r="CY42" s="10" t="s">
        <v>4898</v>
      </c>
      <c r="CZ42" s="12">
        <v>3.0000000000000001E-3</v>
      </c>
      <c r="DA42" s="10" t="s">
        <v>1140</v>
      </c>
      <c r="DB42" s="11">
        <v>63693</v>
      </c>
      <c r="DC42" s="10" t="s">
        <v>3643</v>
      </c>
      <c r="DD42" s="12">
        <v>5.6000000000000001E-2</v>
      </c>
      <c r="DE42" s="10" t="s">
        <v>1131</v>
      </c>
      <c r="DF42" s="11">
        <v>21484</v>
      </c>
      <c r="DG42" s="10" t="s">
        <v>5099</v>
      </c>
      <c r="DH42" s="12">
        <v>1.0999999999999999E-2</v>
      </c>
      <c r="DI42" s="10" t="s">
        <v>1131</v>
      </c>
      <c r="DJ42" s="11">
        <v>43557</v>
      </c>
      <c r="DK42" s="10" t="s">
        <v>4594</v>
      </c>
      <c r="DL42" s="12">
        <v>1.4E-2</v>
      </c>
      <c r="DM42" s="10" t="s">
        <v>1131</v>
      </c>
      <c r="DN42" s="11">
        <v>2123</v>
      </c>
      <c r="DO42" s="10" t="s">
        <v>3344</v>
      </c>
      <c r="DP42" s="12">
        <v>2E-3</v>
      </c>
      <c r="DQ42" s="10" t="s">
        <v>1140</v>
      </c>
      <c r="DR42" s="11">
        <v>77807</v>
      </c>
      <c r="DS42" s="10" t="s">
        <v>5100</v>
      </c>
      <c r="DT42" s="12">
        <v>8.0000000000000002E-3</v>
      </c>
      <c r="DU42" s="10" t="s">
        <v>1140</v>
      </c>
      <c r="DV42" s="11">
        <v>197425</v>
      </c>
      <c r="DW42" s="10" t="s">
        <v>5101</v>
      </c>
      <c r="DX42" s="12">
        <v>9.2999999999999999E-2</v>
      </c>
      <c r="DY42" s="10" t="s">
        <v>1155</v>
      </c>
      <c r="DZ42" s="11">
        <v>131671</v>
      </c>
      <c r="EA42" s="10" t="s">
        <v>5102</v>
      </c>
      <c r="EB42" s="12">
        <v>7.0000000000000001E-3</v>
      </c>
      <c r="EC42" s="10" t="s">
        <v>1140</v>
      </c>
      <c r="ED42" s="11">
        <v>112791</v>
      </c>
      <c r="EE42" s="10" t="s">
        <v>5103</v>
      </c>
      <c r="EF42" s="12">
        <v>0.01</v>
      </c>
      <c r="EG42" s="10" t="s">
        <v>1140</v>
      </c>
      <c r="EH42" s="11">
        <v>34505</v>
      </c>
      <c r="EI42" s="10" t="s">
        <v>1464</v>
      </c>
      <c r="EJ42" s="12">
        <v>4.3999999999999997E-2</v>
      </c>
      <c r="EK42" s="10" t="s">
        <v>1155</v>
      </c>
      <c r="EL42" s="11">
        <v>21255</v>
      </c>
      <c r="EM42" s="10" t="s">
        <v>5104</v>
      </c>
      <c r="EN42" s="12">
        <v>2E-3</v>
      </c>
      <c r="EO42" s="10" t="s">
        <v>1140</v>
      </c>
      <c r="EP42" s="11">
        <v>292095</v>
      </c>
      <c r="EQ42" s="10" t="s">
        <v>5105</v>
      </c>
      <c r="ER42" s="12">
        <v>7.1999999999999995E-2</v>
      </c>
      <c r="ES42" s="10" t="s">
        <v>1131</v>
      </c>
      <c r="ET42" s="11">
        <v>45368</v>
      </c>
      <c r="EU42" s="10" t="s">
        <v>5106</v>
      </c>
      <c r="EV42" s="12">
        <v>1.0999999999999999E-2</v>
      </c>
      <c r="EW42" s="10" t="s">
        <v>1140</v>
      </c>
      <c r="EX42" s="11">
        <v>30714</v>
      </c>
      <c r="EY42" s="10" t="s">
        <v>1880</v>
      </c>
      <c r="EZ42" s="12">
        <v>2E-3</v>
      </c>
      <c r="FA42" s="10" t="s">
        <v>1140</v>
      </c>
      <c r="FB42" s="11">
        <v>8628</v>
      </c>
      <c r="FC42" s="10" t="s">
        <v>4445</v>
      </c>
      <c r="FD42" s="12">
        <v>8.0000000000000002E-3</v>
      </c>
      <c r="FE42" s="10" t="s">
        <v>1155</v>
      </c>
      <c r="FF42" s="11">
        <v>22700</v>
      </c>
      <c r="FG42" s="10" t="s">
        <v>4508</v>
      </c>
      <c r="FH42" s="12">
        <v>4.0000000000000001E-3</v>
      </c>
      <c r="FI42" s="10" t="s">
        <v>1140</v>
      </c>
      <c r="FJ42" s="11">
        <v>70936</v>
      </c>
      <c r="FK42" s="10" t="s">
        <v>4784</v>
      </c>
      <c r="FL42" s="12">
        <v>7.6999999999999999E-2</v>
      </c>
      <c r="FM42" s="10" t="s">
        <v>1155</v>
      </c>
      <c r="FN42" s="11">
        <v>24046</v>
      </c>
      <c r="FO42" s="10" t="s">
        <v>5107</v>
      </c>
      <c r="FP42" s="12">
        <v>3.0000000000000001E-3</v>
      </c>
      <c r="FQ42" s="10" t="s">
        <v>1140</v>
      </c>
      <c r="FR42" s="11">
        <v>267945</v>
      </c>
      <c r="FS42" s="10" t="s">
        <v>5108</v>
      </c>
      <c r="FT42" s="12">
        <v>8.9999999999999993E-3</v>
      </c>
      <c r="FU42" s="10" t="s">
        <v>1140</v>
      </c>
      <c r="FV42" s="11">
        <v>36787</v>
      </c>
      <c r="FW42" s="10" t="s">
        <v>3596</v>
      </c>
      <c r="FX42" s="12">
        <v>1.0999999999999999E-2</v>
      </c>
      <c r="FY42" s="10" t="s">
        <v>1140</v>
      </c>
      <c r="FZ42" s="11">
        <v>1493</v>
      </c>
      <c r="GA42" s="10" t="s">
        <v>1296</v>
      </c>
      <c r="GB42" s="12">
        <v>2E-3</v>
      </c>
      <c r="GC42" s="10" t="s">
        <v>1140</v>
      </c>
      <c r="GD42" s="11">
        <v>32770</v>
      </c>
      <c r="GE42" s="10" t="s">
        <v>5109</v>
      </c>
      <c r="GF42" s="12">
        <v>4.0000000000000001E-3</v>
      </c>
      <c r="GG42" s="10" t="s">
        <v>1140</v>
      </c>
      <c r="GH42" s="11">
        <v>95073</v>
      </c>
      <c r="GI42" s="10" t="s">
        <v>5110</v>
      </c>
      <c r="GJ42" s="12">
        <v>1.2E-2</v>
      </c>
      <c r="GK42" s="10" t="s">
        <v>1140</v>
      </c>
      <c r="GL42" s="11">
        <v>1778</v>
      </c>
      <c r="GM42" s="10" t="s">
        <v>1832</v>
      </c>
      <c r="GN42" s="12">
        <v>1E-3</v>
      </c>
      <c r="GO42" s="10" t="s">
        <v>1140</v>
      </c>
      <c r="GP42" s="11">
        <v>48468</v>
      </c>
      <c r="GQ42" s="10" t="s">
        <v>2467</v>
      </c>
      <c r="GR42" s="12">
        <v>8.0000000000000002E-3</v>
      </c>
      <c r="GS42" s="10" t="s">
        <v>1140</v>
      </c>
      <c r="GT42" s="11">
        <v>14337</v>
      </c>
      <c r="GU42" s="10" t="s">
        <v>1120</v>
      </c>
      <c r="GV42" s="12">
        <v>2.5000000000000001E-2</v>
      </c>
      <c r="GW42" s="10" t="s">
        <v>1134</v>
      </c>
      <c r="GX42" s="11">
        <v>7282</v>
      </c>
      <c r="GY42" s="10" t="s">
        <v>5111</v>
      </c>
      <c r="GZ42" s="12">
        <v>2E-3</v>
      </c>
      <c r="HA42" s="10" t="s">
        <v>1140</v>
      </c>
    </row>
    <row r="43" spans="1:209" ht="12.5" x14ac:dyDescent="0.25">
      <c r="A43" s="10" t="s">
        <v>5112</v>
      </c>
      <c r="B43" s="10" t="s">
        <v>5113</v>
      </c>
      <c r="C43" s="10" t="s">
        <v>5113</v>
      </c>
      <c r="D43" s="10" t="s">
        <v>5113</v>
      </c>
      <c r="E43" s="10" t="s">
        <v>5113</v>
      </c>
      <c r="F43" s="13">
        <v>26</v>
      </c>
      <c r="G43" s="10" t="s">
        <v>5114</v>
      </c>
      <c r="H43" s="12">
        <v>0</v>
      </c>
      <c r="I43" s="10" t="s">
        <v>1140</v>
      </c>
      <c r="J43" s="11">
        <v>14687</v>
      </c>
      <c r="K43" s="10" t="s">
        <v>4568</v>
      </c>
      <c r="L43" s="12">
        <v>2E-3</v>
      </c>
      <c r="M43" s="10" t="s">
        <v>1140</v>
      </c>
      <c r="N43" s="10" t="s">
        <v>5113</v>
      </c>
      <c r="O43" s="10" t="s">
        <v>5113</v>
      </c>
      <c r="P43" s="10" t="s">
        <v>5113</v>
      </c>
      <c r="Q43" s="10" t="s">
        <v>5113</v>
      </c>
      <c r="R43" s="11">
        <v>159126</v>
      </c>
      <c r="S43" s="10" t="s">
        <v>5115</v>
      </c>
      <c r="T43" s="12">
        <v>4.0000000000000001E-3</v>
      </c>
      <c r="U43" s="10" t="s">
        <v>1140</v>
      </c>
      <c r="V43" s="11">
        <v>7738</v>
      </c>
      <c r="W43" s="10" t="s">
        <v>1980</v>
      </c>
      <c r="X43" s="12">
        <v>1E-3</v>
      </c>
      <c r="Y43" s="10" t="s">
        <v>1140</v>
      </c>
      <c r="Z43" s="10" t="s">
        <v>5113</v>
      </c>
      <c r="AA43" s="10" t="s">
        <v>5113</v>
      </c>
      <c r="AB43" s="10" t="s">
        <v>5113</v>
      </c>
      <c r="AC43" s="10" t="s">
        <v>5113</v>
      </c>
      <c r="AD43" s="10" t="s">
        <v>5113</v>
      </c>
      <c r="AE43" s="10" t="s">
        <v>5113</v>
      </c>
      <c r="AF43" s="10" t="s">
        <v>5113</v>
      </c>
      <c r="AG43" s="10" t="s">
        <v>5113</v>
      </c>
      <c r="AH43" s="10" t="s">
        <v>5113</v>
      </c>
      <c r="AI43" s="10" t="s">
        <v>5113</v>
      </c>
      <c r="AJ43" s="10" t="s">
        <v>5113</v>
      </c>
      <c r="AK43" s="10" t="s">
        <v>5113</v>
      </c>
      <c r="AL43" s="11">
        <v>15664</v>
      </c>
      <c r="AM43" s="10" t="s">
        <v>3703</v>
      </c>
      <c r="AN43" s="12">
        <v>1E-3</v>
      </c>
      <c r="AO43" s="10" t="s">
        <v>1140</v>
      </c>
      <c r="AP43" s="11">
        <v>11740</v>
      </c>
      <c r="AQ43" s="10" t="s">
        <v>5116</v>
      </c>
      <c r="AR43" s="12">
        <v>1E-3</v>
      </c>
      <c r="AS43" s="10" t="s">
        <v>1140</v>
      </c>
      <c r="AT43" s="10" t="s">
        <v>5113</v>
      </c>
      <c r="AU43" s="10" t="s">
        <v>5113</v>
      </c>
      <c r="AV43" s="10" t="s">
        <v>5113</v>
      </c>
      <c r="AW43" s="10" t="s">
        <v>5113</v>
      </c>
      <c r="AX43" s="11">
        <v>2048</v>
      </c>
      <c r="AY43" s="10" t="s">
        <v>2341</v>
      </c>
      <c r="AZ43" s="12">
        <v>1E-3</v>
      </c>
      <c r="BA43" s="10" t="s">
        <v>1140</v>
      </c>
      <c r="BB43" s="11">
        <v>34582</v>
      </c>
      <c r="BC43" s="10" t="s">
        <v>5117</v>
      </c>
      <c r="BD43" s="12">
        <v>3.0000000000000001E-3</v>
      </c>
      <c r="BE43" s="10" t="s">
        <v>1140</v>
      </c>
      <c r="BF43" s="11">
        <v>9108</v>
      </c>
      <c r="BG43" s="10" t="s">
        <v>1793</v>
      </c>
      <c r="BH43" s="12">
        <v>1E-3</v>
      </c>
      <c r="BI43" s="10" t="s">
        <v>1140</v>
      </c>
      <c r="BJ43" s="10" t="s">
        <v>5113</v>
      </c>
      <c r="BK43" s="10" t="s">
        <v>5113</v>
      </c>
      <c r="BL43" s="10" t="s">
        <v>5113</v>
      </c>
      <c r="BM43" s="10" t="s">
        <v>5113</v>
      </c>
      <c r="BN43" s="11">
        <v>3030</v>
      </c>
      <c r="BO43" s="10" t="s">
        <v>3905</v>
      </c>
      <c r="BP43" s="12">
        <v>1E-3</v>
      </c>
      <c r="BQ43" s="10" t="s">
        <v>1140</v>
      </c>
      <c r="BR43" s="11">
        <v>2083</v>
      </c>
      <c r="BS43" s="10" t="s">
        <v>3273</v>
      </c>
      <c r="BT43" s="12">
        <v>0</v>
      </c>
      <c r="BU43" s="10" t="s">
        <v>1140</v>
      </c>
      <c r="BV43" s="11">
        <v>5307</v>
      </c>
      <c r="BW43" s="10" t="s">
        <v>5118</v>
      </c>
      <c r="BX43" s="12">
        <v>1E-3</v>
      </c>
      <c r="BY43" s="10" t="s">
        <v>1140</v>
      </c>
      <c r="BZ43" s="10" t="s">
        <v>5113</v>
      </c>
      <c r="CA43" s="10" t="s">
        <v>5113</v>
      </c>
      <c r="CB43" s="10" t="s">
        <v>5113</v>
      </c>
      <c r="CC43" s="10" t="s">
        <v>5113</v>
      </c>
      <c r="CD43" s="11">
        <v>2976</v>
      </c>
      <c r="CE43" s="10" t="s">
        <v>5119</v>
      </c>
      <c r="CF43" s="12">
        <v>0</v>
      </c>
      <c r="CG43" s="10" t="s">
        <v>1140</v>
      </c>
      <c r="CH43" s="10" t="s">
        <v>5113</v>
      </c>
      <c r="CI43" s="10" t="s">
        <v>5113</v>
      </c>
      <c r="CJ43" s="10" t="s">
        <v>5113</v>
      </c>
      <c r="CK43" s="10" t="s">
        <v>5113</v>
      </c>
      <c r="CL43" s="11">
        <v>4379</v>
      </c>
      <c r="CM43" s="10" t="s">
        <v>5120</v>
      </c>
      <c r="CN43" s="12">
        <v>0</v>
      </c>
      <c r="CO43" s="10" t="s">
        <v>1140</v>
      </c>
      <c r="CP43" s="10" t="s">
        <v>5113</v>
      </c>
      <c r="CQ43" s="10" t="s">
        <v>5113</v>
      </c>
      <c r="CR43" s="10" t="s">
        <v>5113</v>
      </c>
      <c r="CS43" s="10" t="s">
        <v>5113</v>
      </c>
      <c r="CT43" s="10" t="s">
        <v>5113</v>
      </c>
      <c r="CU43" s="10" t="s">
        <v>5113</v>
      </c>
      <c r="CV43" s="10" t="s">
        <v>5113</v>
      </c>
      <c r="CW43" s="10" t="s">
        <v>5113</v>
      </c>
      <c r="CX43" s="11">
        <v>1672</v>
      </c>
      <c r="CY43" s="10" t="s">
        <v>3524</v>
      </c>
      <c r="CZ43" s="12">
        <v>0</v>
      </c>
      <c r="DA43" s="10" t="s">
        <v>1140</v>
      </c>
      <c r="DB43" s="10" t="s">
        <v>5113</v>
      </c>
      <c r="DC43" s="10" t="s">
        <v>5113</v>
      </c>
      <c r="DD43" s="10" t="s">
        <v>5113</v>
      </c>
      <c r="DE43" s="10" t="s">
        <v>5113</v>
      </c>
      <c r="DF43" s="10" t="s">
        <v>5113</v>
      </c>
      <c r="DG43" s="10" t="s">
        <v>5113</v>
      </c>
      <c r="DH43" s="10" t="s">
        <v>5113</v>
      </c>
      <c r="DI43" s="10" t="s">
        <v>5113</v>
      </c>
      <c r="DJ43" s="11">
        <v>9359</v>
      </c>
      <c r="DK43" s="10" t="s">
        <v>5121</v>
      </c>
      <c r="DL43" s="12">
        <v>3.0000000000000001E-3</v>
      </c>
      <c r="DM43" s="10" t="s">
        <v>1140</v>
      </c>
      <c r="DN43" s="10" t="s">
        <v>5113</v>
      </c>
      <c r="DO43" s="10" t="s">
        <v>5113</v>
      </c>
      <c r="DP43" s="10" t="s">
        <v>5113</v>
      </c>
      <c r="DQ43" s="10" t="s">
        <v>5113</v>
      </c>
      <c r="DR43" s="10" t="s">
        <v>5113</v>
      </c>
      <c r="DS43" s="10" t="s">
        <v>5113</v>
      </c>
      <c r="DT43" s="10" t="s">
        <v>5113</v>
      </c>
      <c r="DU43" s="10" t="s">
        <v>5113</v>
      </c>
      <c r="DV43" s="11">
        <v>2961</v>
      </c>
      <c r="DW43" s="10" t="s">
        <v>5122</v>
      </c>
      <c r="DX43" s="12">
        <v>1E-3</v>
      </c>
      <c r="DY43" s="10" t="s">
        <v>1140</v>
      </c>
      <c r="DZ43" s="11">
        <v>25632</v>
      </c>
      <c r="EA43" s="10" t="s">
        <v>5123</v>
      </c>
      <c r="EB43" s="12">
        <v>1E-3</v>
      </c>
      <c r="EC43" s="10" t="s">
        <v>1140</v>
      </c>
      <c r="ED43" s="11">
        <v>8089</v>
      </c>
      <c r="EE43" s="10" t="s">
        <v>2211</v>
      </c>
      <c r="EF43" s="12">
        <v>1E-3</v>
      </c>
      <c r="EG43" s="10" t="s">
        <v>1140</v>
      </c>
      <c r="EH43" s="10" t="s">
        <v>5113</v>
      </c>
      <c r="EI43" s="10" t="s">
        <v>5113</v>
      </c>
      <c r="EJ43" s="10" t="s">
        <v>5113</v>
      </c>
      <c r="EK43" s="10" t="s">
        <v>5113</v>
      </c>
      <c r="EL43" s="11">
        <v>2778</v>
      </c>
      <c r="EM43" s="10" t="s">
        <v>3133</v>
      </c>
      <c r="EN43" s="12">
        <v>0</v>
      </c>
      <c r="EO43" s="10" t="s">
        <v>1140</v>
      </c>
      <c r="EP43" s="11">
        <v>5457</v>
      </c>
      <c r="EQ43" s="10" t="s">
        <v>4501</v>
      </c>
      <c r="ER43" s="12">
        <v>1E-3</v>
      </c>
      <c r="ES43" s="10" t="s">
        <v>1140</v>
      </c>
      <c r="ET43" s="11">
        <v>6177</v>
      </c>
      <c r="EU43" s="10" t="s">
        <v>5124</v>
      </c>
      <c r="EV43" s="12">
        <v>1E-3</v>
      </c>
      <c r="EW43" s="10" t="s">
        <v>1140</v>
      </c>
      <c r="EX43" s="11">
        <v>4380</v>
      </c>
      <c r="EY43" s="10" t="s">
        <v>1479</v>
      </c>
      <c r="EZ43" s="12">
        <v>0</v>
      </c>
      <c r="FA43" s="10" t="s">
        <v>1140</v>
      </c>
      <c r="FB43" s="10" t="s">
        <v>5113</v>
      </c>
      <c r="FC43" s="10" t="s">
        <v>5113</v>
      </c>
      <c r="FD43" s="10" t="s">
        <v>5113</v>
      </c>
      <c r="FE43" s="10" t="s">
        <v>5113</v>
      </c>
      <c r="FF43" s="10" t="s">
        <v>5113</v>
      </c>
      <c r="FG43" s="10" t="s">
        <v>5113</v>
      </c>
      <c r="FH43" s="10" t="s">
        <v>5113</v>
      </c>
      <c r="FI43" s="10" t="s">
        <v>5113</v>
      </c>
      <c r="FJ43" s="10" t="s">
        <v>5113</v>
      </c>
      <c r="FK43" s="10" t="s">
        <v>5113</v>
      </c>
      <c r="FL43" s="10" t="s">
        <v>5113</v>
      </c>
      <c r="FM43" s="10" t="s">
        <v>5113</v>
      </c>
      <c r="FN43" s="11">
        <v>3908</v>
      </c>
      <c r="FO43" s="10" t="s">
        <v>1264</v>
      </c>
      <c r="FP43" s="12">
        <v>1E-3</v>
      </c>
      <c r="FQ43" s="10" t="s">
        <v>1140</v>
      </c>
      <c r="FR43" s="11">
        <v>84560</v>
      </c>
      <c r="FS43" s="10" t="s">
        <v>5125</v>
      </c>
      <c r="FT43" s="12">
        <v>3.0000000000000001E-3</v>
      </c>
      <c r="FU43" s="10" t="s">
        <v>1140</v>
      </c>
      <c r="FV43" s="11">
        <v>3817</v>
      </c>
      <c r="FW43" s="10" t="s">
        <v>2207</v>
      </c>
      <c r="FX43" s="12">
        <v>1E-3</v>
      </c>
      <c r="FY43" s="10" t="s">
        <v>1140</v>
      </c>
      <c r="FZ43" s="10" t="s">
        <v>5113</v>
      </c>
      <c r="GA43" s="10" t="s">
        <v>5113</v>
      </c>
      <c r="GB43" s="10" t="s">
        <v>5113</v>
      </c>
      <c r="GC43" s="10" t="s">
        <v>5113</v>
      </c>
      <c r="GD43" s="11">
        <v>5325</v>
      </c>
      <c r="GE43" s="10" t="s">
        <v>5126</v>
      </c>
      <c r="GF43" s="12">
        <v>1E-3</v>
      </c>
      <c r="GG43" s="10" t="s">
        <v>1140</v>
      </c>
      <c r="GH43" s="11">
        <v>12686</v>
      </c>
      <c r="GI43" s="10" t="s">
        <v>2079</v>
      </c>
      <c r="GJ43" s="12">
        <v>2E-3</v>
      </c>
      <c r="GK43" s="10" t="s">
        <v>1140</v>
      </c>
      <c r="GL43" s="10" t="s">
        <v>5113</v>
      </c>
      <c r="GM43" s="10" t="s">
        <v>5113</v>
      </c>
      <c r="GN43" s="10" t="s">
        <v>5113</v>
      </c>
      <c r="GO43" s="10" t="s">
        <v>5113</v>
      </c>
      <c r="GP43" s="11">
        <v>5910</v>
      </c>
      <c r="GQ43" s="10" t="s">
        <v>3208</v>
      </c>
      <c r="GR43" s="12">
        <v>1E-3</v>
      </c>
      <c r="GS43" s="10" t="s">
        <v>1140</v>
      </c>
      <c r="GT43" s="11">
        <v>3022</v>
      </c>
      <c r="GU43" s="10" t="s">
        <v>4707</v>
      </c>
      <c r="GV43" s="12">
        <v>5.0000000000000001E-3</v>
      </c>
      <c r="GW43" s="10" t="s">
        <v>1147</v>
      </c>
      <c r="GX43" s="10" t="s">
        <v>5113</v>
      </c>
      <c r="GY43" s="10" t="s">
        <v>5113</v>
      </c>
      <c r="GZ43" s="10" t="s">
        <v>5113</v>
      </c>
      <c r="HA43" s="10" t="s">
        <v>5113</v>
      </c>
    </row>
    <row r="44" spans="1:209" ht="12.5" x14ac:dyDescent="0.25">
      <c r="A44" s="10" t="s">
        <v>5127</v>
      </c>
      <c r="B44" s="10" t="s">
        <v>5113</v>
      </c>
      <c r="C44" s="10" t="s">
        <v>5113</v>
      </c>
      <c r="D44" s="10" t="s">
        <v>5113</v>
      </c>
      <c r="E44" s="10" t="s">
        <v>5113</v>
      </c>
      <c r="F44" s="13">
        <v>78</v>
      </c>
      <c r="G44" s="10" t="s">
        <v>5128</v>
      </c>
      <c r="H44" s="12">
        <v>0</v>
      </c>
      <c r="I44" s="10" t="s">
        <v>1140</v>
      </c>
      <c r="J44" s="13">
        <v>228</v>
      </c>
      <c r="K44" s="10" t="s">
        <v>1579</v>
      </c>
      <c r="L44" s="12">
        <v>0</v>
      </c>
      <c r="M44" s="10" t="s">
        <v>1140</v>
      </c>
      <c r="N44" s="10" t="s">
        <v>5113</v>
      </c>
      <c r="O44" s="10" t="s">
        <v>5113</v>
      </c>
      <c r="P44" s="10" t="s">
        <v>5113</v>
      </c>
      <c r="Q44" s="10" t="s">
        <v>5113</v>
      </c>
      <c r="R44" s="11">
        <v>2785</v>
      </c>
      <c r="S44" s="10" t="s">
        <v>1125</v>
      </c>
      <c r="T44" s="12">
        <v>0</v>
      </c>
      <c r="U44" s="10" t="s">
        <v>1140</v>
      </c>
      <c r="V44" s="13">
        <v>200</v>
      </c>
      <c r="W44" s="10" t="s">
        <v>5129</v>
      </c>
      <c r="X44" s="12">
        <v>0</v>
      </c>
      <c r="Y44" s="10" t="s">
        <v>1140</v>
      </c>
      <c r="Z44" s="10" t="s">
        <v>5113</v>
      </c>
      <c r="AA44" s="10" t="s">
        <v>5113</v>
      </c>
      <c r="AB44" s="10" t="s">
        <v>5113</v>
      </c>
      <c r="AC44" s="10" t="s">
        <v>5113</v>
      </c>
      <c r="AD44" s="10" t="s">
        <v>5113</v>
      </c>
      <c r="AE44" s="10" t="s">
        <v>5113</v>
      </c>
      <c r="AF44" s="10" t="s">
        <v>5113</v>
      </c>
      <c r="AG44" s="10" t="s">
        <v>5113</v>
      </c>
      <c r="AH44" s="10" t="s">
        <v>5113</v>
      </c>
      <c r="AI44" s="10" t="s">
        <v>5113</v>
      </c>
      <c r="AJ44" s="10" t="s">
        <v>5113</v>
      </c>
      <c r="AK44" s="10" t="s">
        <v>5113</v>
      </c>
      <c r="AL44" s="13">
        <v>338</v>
      </c>
      <c r="AM44" s="10" t="s">
        <v>1529</v>
      </c>
      <c r="AN44" s="12">
        <v>0</v>
      </c>
      <c r="AO44" s="10" t="s">
        <v>1140</v>
      </c>
      <c r="AP44" s="11">
        <v>2650</v>
      </c>
      <c r="AQ44" s="10" t="s">
        <v>4209</v>
      </c>
      <c r="AR44" s="12">
        <v>0</v>
      </c>
      <c r="AS44" s="10" t="s">
        <v>1140</v>
      </c>
      <c r="AT44" s="10" t="s">
        <v>5113</v>
      </c>
      <c r="AU44" s="10" t="s">
        <v>5113</v>
      </c>
      <c r="AV44" s="10" t="s">
        <v>5113</v>
      </c>
      <c r="AW44" s="10" t="s">
        <v>5113</v>
      </c>
      <c r="AX44" s="13">
        <v>167</v>
      </c>
      <c r="AY44" s="10" t="s">
        <v>5130</v>
      </c>
      <c r="AZ44" s="12">
        <v>0</v>
      </c>
      <c r="BA44" s="10" t="s">
        <v>1140</v>
      </c>
      <c r="BB44" s="13">
        <v>897</v>
      </c>
      <c r="BC44" s="10" t="s">
        <v>3436</v>
      </c>
      <c r="BD44" s="12">
        <v>0</v>
      </c>
      <c r="BE44" s="10" t="s">
        <v>1140</v>
      </c>
      <c r="BF44" s="13">
        <v>145</v>
      </c>
      <c r="BG44" s="10" t="s">
        <v>5131</v>
      </c>
      <c r="BH44" s="12">
        <v>0</v>
      </c>
      <c r="BI44" s="10" t="s">
        <v>1140</v>
      </c>
      <c r="BJ44" s="10" t="s">
        <v>5113</v>
      </c>
      <c r="BK44" s="10" t="s">
        <v>5113</v>
      </c>
      <c r="BL44" s="10" t="s">
        <v>5113</v>
      </c>
      <c r="BM44" s="10" t="s">
        <v>5113</v>
      </c>
      <c r="BN44" s="13">
        <v>64</v>
      </c>
      <c r="BO44" s="10" t="s">
        <v>5132</v>
      </c>
      <c r="BP44" s="12">
        <v>0</v>
      </c>
      <c r="BQ44" s="10" t="s">
        <v>1140</v>
      </c>
      <c r="BR44" s="13">
        <v>235</v>
      </c>
      <c r="BS44" s="10" t="s">
        <v>5133</v>
      </c>
      <c r="BT44" s="12">
        <v>0</v>
      </c>
      <c r="BU44" s="10" t="s">
        <v>1140</v>
      </c>
      <c r="BV44" s="13">
        <v>160</v>
      </c>
      <c r="BW44" s="10" t="s">
        <v>5134</v>
      </c>
      <c r="BX44" s="12">
        <v>0</v>
      </c>
      <c r="BY44" s="10" t="s">
        <v>1140</v>
      </c>
      <c r="BZ44" s="10" t="s">
        <v>5113</v>
      </c>
      <c r="CA44" s="10" t="s">
        <v>5113</v>
      </c>
      <c r="CB44" s="10" t="s">
        <v>5113</v>
      </c>
      <c r="CC44" s="10" t="s">
        <v>5113</v>
      </c>
      <c r="CD44" s="13">
        <v>390</v>
      </c>
      <c r="CE44" s="10" t="s">
        <v>3350</v>
      </c>
      <c r="CF44" s="12">
        <v>0</v>
      </c>
      <c r="CG44" s="10" t="s">
        <v>1140</v>
      </c>
      <c r="CH44" s="10" t="s">
        <v>5113</v>
      </c>
      <c r="CI44" s="10" t="s">
        <v>5113</v>
      </c>
      <c r="CJ44" s="10" t="s">
        <v>5113</v>
      </c>
      <c r="CK44" s="10" t="s">
        <v>5113</v>
      </c>
      <c r="CL44" s="13">
        <v>436</v>
      </c>
      <c r="CM44" s="10" t="s">
        <v>5135</v>
      </c>
      <c r="CN44" s="12">
        <v>0</v>
      </c>
      <c r="CO44" s="10" t="s">
        <v>1140</v>
      </c>
      <c r="CP44" s="10" t="s">
        <v>5113</v>
      </c>
      <c r="CQ44" s="10" t="s">
        <v>5113</v>
      </c>
      <c r="CR44" s="10" t="s">
        <v>5113</v>
      </c>
      <c r="CS44" s="10" t="s">
        <v>5113</v>
      </c>
      <c r="CT44" s="10" t="s">
        <v>5113</v>
      </c>
      <c r="CU44" s="10" t="s">
        <v>5113</v>
      </c>
      <c r="CV44" s="10" t="s">
        <v>5113</v>
      </c>
      <c r="CW44" s="10" t="s">
        <v>5113</v>
      </c>
      <c r="CX44" s="11">
        <v>1168</v>
      </c>
      <c r="CY44" s="10" t="s">
        <v>3678</v>
      </c>
      <c r="CZ44" s="12">
        <v>0</v>
      </c>
      <c r="DA44" s="10" t="s">
        <v>1140</v>
      </c>
      <c r="DB44" s="10" t="s">
        <v>5113</v>
      </c>
      <c r="DC44" s="10" t="s">
        <v>5113</v>
      </c>
      <c r="DD44" s="10" t="s">
        <v>5113</v>
      </c>
      <c r="DE44" s="10" t="s">
        <v>5113</v>
      </c>
      <c r="DF44" s="10" t="s">
        <v>5113</v>
      </c>
      <c r="DG44" s="10" t="s">
        <v>5113</v>
      </c>
      <c r="DH44" s="10" t="s">
        <v>5113</v>
      </c>
      <c r="DI44" s="10" t="s">
        <v>5113</v>
      </c>
      <c r="DJ44" s="13">
        <v>346</v>
      </c>
      <c r="DK44" s="10" t="s">
        <v>1347</v>
      </c>
      <c r="DL44" s="12">
        <v>0</v>
      </c>
      <c r="DM44" s="10" t="s">
        <v>1140</v>
      </c>
      <c r="DN44" s="10" t="s">
        <v>5113</v>
      </c>
      <c r="DO44" s="10" t="s">
        <v>5113</v>
      </c>
      <c r="DP44" s="10" t="s">
        <v>5113</v>
      </c>
      <c r="DQ44" s="10" t="s">
        <v>5113</v>
      </c>
      <c r="DR44" s="10" t="s">
        <v>5113</v>
      </c>
      <c r="DS44" s="10" t="s">
        <v>5113</v>
      </c>
      <c r="DT44" s="10" t="s">
        <v>5113</v>
      </c>
      <c r="DU44" s="10" t="s">
        <v>5113</v>
      </c>
      <c r="DV44" s="13">
        <v>108</v>
      </c>
      <c r="DW44" s="10" t="s">
        <v>1543</v>
      </c>
      <c r="DX44" s="12">
        <v>0</v>
      </c>
      <c r="DY44" s="10" t="s">
        <v>1140</v>
      </c>
      <c r="DZ44" s="11">
        <v>1748</v>
      </c>
      <c r="EA44" s="10" t="s">
        <v>2363</v>
      </c>
      <c r="EB44" s="12">
        <v>0</v>
      </c>
      <c r="EC44" s="10" t="s">
        <v>1140</v>
      </c>
      <c r="ED44" s="13">
        <v>489</v>
      </c>
      <c r="EE44" s="10" t="s">
        <v>5136</v>
      </c>
      <c r="EF44" s="12">
        <v>0</v>
      </c>
      <c r="EG44" s="10" t="s">
        <v>1140</v>
      </c>
      <c r="EH44" s="10" t="s">
        <v>5113</v>
      </c>
      <c r="EI44" s="10" t="s">
        <v>5113</v>
      </c>
      <c r="EJ44" s="10" t="s">
        <v>5113</v>
      </c>
      <c r="EK44" s="10" t="s">
        <v>5113</v>
      </c>
      <c r="EL44" s="13">
        <v>487</v>
      </c>
      <c r="EM44" s="10" t="s">
        <v>1033</v>
      </c>
      <c r="EN44" s="12">
        <v>0</v>
      </c>
      <c r="EO44" s="10" t="s">
        <v>1140</v>
      </c>
      <c r="EP44" s="13">
        <v>896</v>
      </c>
      <c r="EQ44" s="10" t="s">
        <v>5137</v>
      </c>
      <c r="ER44" s="12">
        <v>0</v>
      </c>
      <c r="ES44" s="10" t="s">
        <v>1140</v>
      </c>
      <c r="ET44" s="13">
        <v>236</v>
      </c>
      <c r="EU44" s="10" t="s">
        <v>5138</v>
      </c>
      <c r="EV44" s="12">
        <v>0</v>
      </c>
      <c r="EW44" s="10" t="s">
        <v>1140</v>
      </c>
      <c r="EX44" s="13">
        <v>376</v>
      </c>
      <c r="EY44" s="10" t="s">
        <v>3759</v>
      </c>
      <c r="EZ44" s="12">
        <v>0</v>
      </c>
      <c r="FA44" s="10" t="s">
        <v>1140</v>
      </c>
      <c r="FB44" s="10" t="s">
        <v>5113</v>
      </c>
      <c r="FC44" s="10" t="s">
        <v>5113</v>
      </c>
      <c r="FD44" s="10" t="s">
        <v>5113</v>
      </c>
      <c r="FE44" s="10" t="s">
        <v>5113</v>
      </c>
      <c r="FF44" s="10" t="s">
        <v>5113</v>
      </c>
      <c r="FG44" s="10" t="s">
        <v>5113</v>
      </c>
      <c r="FH44" s="10" t="s">
        <v>5113</v>
      </c>
      <c r="FI44" s="10" t="s">
        <v>5113</v>
      </c>
      <c r="FJ44" s="10" t="s">
        <v>5113</v>
      </c>
      <c r="FK44" s="10" t="s">
        <v>5113</v>
      </c>
      <c r="FL44" s="10" t="s">
        <v>5113</v>
      </c>
      <c r="FM44" s="10" t="s">
        <v>5113</v>
      </c>
      <c r="FN44" s="13">
        <v>218</v>
      </c>
      <c r="FO44" s="10" t="s">
        <v>5139</v>
      </c>
      <c r="FP44" s="12">
        <v>0</v>
      </c>
      <c r="FQ44" s="10" t="s">
        <v>1140</v>
      </c>
      <c r="FR44" s="13">
        <v>353</v>
      </c>
      <c r="FS44" s="10" t="s">
        <v>5140</v>
      </c>
      <c r="FT44" s="12">
        <v>0</v>
      </c>
      <c r="FU44" s="10" t="s">
        <v>1140</v>
      </c>
      <c r="FV44" s="13">
        <v>58</v>
      </c>
      <c r="FW44" s="10" t="s">
        <v>5141</v>
      </c>
      <c r="FX44" s="12">
        <v>0</v>
      </c>
      <c r="FY44" s="10" t="s">
        <v>1140</v>
      </c>
      <c r="FZ44" s="10" t="s">
        <v>5113</v>
      </c>
      <c r="GA44" s="10" t="s">
        <v>5113</v>
      </c>
      <c r="GB44" s="10" t="s">
        <v>5113</v>
      </c>
      <c r="GC44" s="10" t="s">
        <v>5113</v>
      </c>
      <c r="GD44" s="13">
        <v>36</v>
      </c>
      <c r="GE44" s="10" t="s">
        <v>5142</v>
      </c>
      <c r="GF44" s="12">
        <v>0</v>
      </c>
      <c r="GG44" s="10" t="s">
        <v>1140</v>
      </c>
      <c r="GH44" s="13">
        <v>857</v>
      </c>
      <c r="GI44" s="10" t="s">
        <v>1057</v>
      </c>
      <c r="GJ44" s="12">
        <v>0</v>
      </c>
      <c r="GK44" s="10" t="s">
        <v>1140</v>
      </c>
      <c r="GL44" s="10" t="s">
        <v>5113</v>
      </c>
      <c r="GM44" s="10" t="s">
        <v>5113</v>
      </c>
      <c r="GN44" s="10" t="s">
        <v>5113</v>
      </c>
      <c r="GO44" s="10" t="s">
        <v>5113</v>
      </c>
      <c r="GP44" s="13">
        <v>249</v>
      </c>
      <c r="GQ44" s="10" t="s">
        <v>5143</v>
      </c>
      <c r="GR44" s="12">
        <v>0</v>
      </c>
      <c r="GS44" s="10" t="s">
        <v>1140</v>
      </c>
      <c r="GT44" s="13">
        <v>6</v>
      </c>
      <c r="GU44" s="10" t="s">
        <v>5144</v>
      </c>
      <c r="GV44" s="12">
        <v>0</v>
      </c>
      <c r="GW44" s="10" t="s">
        <v>1140</v>
      </c>
      <c r="GX44" s="10" t="s">
        <v>5113</v>
      </c>
      <c r="GY44" s="10" t="s">
        <v>5113</v>
      </c>
      <c r="GZ44" s="10" t="s">
        <v>5113</v>
      </c>
      <c r="HA44" s="10" t="s">
        <v>5113</v>
      </c>
    </row>
    <row r="45" spans="1:209" ht="12.5" x14ac:dyDescent="0.25">
      <c r="A45" s="10" t="s">
        <v>5145</v>
      </c>
      <c r="B45" s="10" t="s">
        <v>5113</v>
      </c>
      <c r="C45" s="10" t="s">
        <v>5113</v>
      </c>
      <c r="D45" s="10" t="s">
        <v>5113</v>
      </c>
      <c r="E45" s="10" t="s">
        <v>5113</v>
      </c>
      <c r="F45" s="13">
        <v>3</v>
      </c>
      <c r="G45" s="10" t="s">
        <v>5146</v>
      </c>
      <c r="H45" s="12">
        <v>0</v>
      </c>
      <c r="I45" s="10" t="s">
        <v>1140</v>
      </c>
      <c r="J45" s="11">
        <v>4695</v>
      </c>
      <c r="K45" s="10" t="s">
        <v>4881</v>
      </c>
      <c r="L45" s="12">
        <v>1E-3</v>
      </c>
      <c r="M45" s="10" t="s">
        <v>1140</v>
      </c>
      <c r="N45" s="10" t="s">
        <v>5113</v>
      </c>
      <c r="O45" s="10" t="s">
        <v>5113</v>
      </c>
      <c r="P45" s="10" t="s">
        <v>5113</v>
      </c>
      <c r="Q45" s="10" t="s">
        <v>5113</v>
      </c>
      <c r="R45" s="11">
        <v>69829</v>
      </c>
      <c r="S45" s="10" t="s">
        <v>5147</v>
      </c>
      <c r="T45" s="12">
        <v>2E-3</v>
      </c>
      <c r="U45" s="10" t="s">
        <v>1140</v>
      </c>
      <c r="V45" s="11">
        <v>5879</v>
      </c>
      <c r="W45" s="10" t="s">
        <v>3606</v>
      </c>
      <c r="X45" s="12">
        <v>1E-3</v>
      </c>
      <c r="Y45" s="10" t="s">
        <v>1140</v>
      </c>
      <c r="Z45" s="10" t="s">
        <v>5113</v>
      </c>
      <c r="AA45" s="10" t="s">
        <v>5113</v>
      </c>
      <c r="AB45" s="10" t="s">
        <v>5113</v>
      </c>
      <c r="AC45" s="10" t="s">
        <v>5113</v>
      </c>
      <c r="AD45" s="10" t="s">
        <v>5113</v>
      </c>
      <c r="AE45" s="10" t="s">
        <v>5113</v>
      </c>
      <c r="AF45" s="10" t="s">
        <v>5113</v>
      </c>
      <c r="AG45" s="10" t="s">
        <v>5113</v>
      </c>
      <c r="AH45" s="10" t="s">
        <v>5113</v>
      </c>
      <c r="AI45" s="10" t="s">
        <v>5113</v>
      </c>
      <c r="AJ45" s="10" t="s">
        <v>5113</v>
      </c>
      <c r="AK45" s="10" t="s">
        <v>5113</v>
      </c>
      <c r="AL45" s="11">
        <v>24751</v>
      </c>
      <c r="AM45" s="10" t="s">
        <v>1234</v>
      </c>
      <c r="AN45" s="12">
        <v>1E-3</v>
      </c>
      <c r="AO45" s="10" t="s">
        <v>1140</v>
      </c>
      <c r="AP45" s="11">
        <v>14015</v>
      </c>
      <c r="AQ45" s="10" t="s">
        <v>4438</v>
      </c>
      <c r="AR45" s="12">
        <v>1E-3</v>
      </c>
      <c r="AS45" s="10" t="s">
        <v>1140</v>
      </c>
      <c r="AT45" s="10" t="s">
        <v>5113</v>
      </c>
      <c r="AU45" s="10" t="s">
        <v>5113</v>
      </c>
      <c r="AV45" s="10" t="s">
        <v>5113</v>
      </c>
      <c r="AW45" s="10" t="s">
        <v>5113</v>
      </c>
      <c r="AX45" s="13">
        <v>392</v>
      </c>
      <c r="AY45" s="10" t="s">
        <v>5148</v>
      </c>
      <c r="AZ45" s="12">
        <v>0</v>
      </c>
      <c r="BA45" s="10" t="s">
        <v>1140</v>
      </c>
      <c r="BB45" s="11">
        <v>11133</v>
      </c>
      <c r="BC45" s="10" t="s">
        <v>5149</v>
      </c>
      <c r="BD45" s="12">
        <v>1E-3</v>
      </c>
      <c r="BE45" s="10" t="s">
        <v>1140</v>
      </c>
      <c r="BF45" s="11">
        <v>2087</v>
      </c>
      <c r="BG45" s="10" t="s">
        <v>1664</v>
      </c>
      <c r="BH45" s="12">
        <v>0</v>
      </c>
      <c r="BI45" s="10" t="s">
        <v>1140</v>
      </c>
      <c r="BJ45" s="10" t="s">
        <v>5113</v>
      </c>
      <c r="BK45" s="10" t="s">
        <v>5113</v>
      </c>
      <c r="BL45" s="10" t="s">
        <v>5113</v>
      </c>
      <c r="BM45" s="10" t="s">
        <v>5113</v>
      </c>
      <c r="BN45" s="11">
        <v>1123</v>
      </c>
      <c r="BO45" s="10" t="s">
        <v>2083</v>
      </c>
      <c r="BP45" s="12">
        <v>0</v>
      </c>
      <c r="BQ45" s="10" t="s">
        <v>1140</v>
      </c>
      <c r="BR45" s="13">
        <v>483</v>
      </c>
      <c r="BS45" s="10" t="s">
        <v>2741</v>
      </c>
      <c r="BT45" s="12">
        <v>0</v>
      </c>
      <c r="BU45" s="10" t="s">
        <v>1140</v>
      </c>
      <c r="BV45" s="11">
        <v>4904</v>
      </c>
      <c r="BW45" s="10" t="s">
        <v>5150</v>
      </c>
      <c r="BX45" s="12">
        <v>1E-3</v>
      </c>
      <c r="BY45" s="10" t="s">
        <v>1140</v>
      </c>
      <c r="BZ45" s="10" t="s">
        <v>5113</v>
      </c>
      <c r="CA45" s="10" t="s">
        <v>5113</v>
      </c>
      <c r="CB45" s="10" t="s">
        <v>5113</v>
      </c>
      <c r="CC45" s="10" t="s">
        <v>5113</v>
      </c>
      <c r="CD45" s="11">
        <v>11266</v>
      </c>
      <c r="CE45" s="10" t="s">
        <v>3946</v>
      </c>
      <c r="CF45" s="12">
        <v>2E-3</v>
      </c>
      <c r="CG45" s="10" t="s">
        <v>1140</v>
      </c>
      <c r="CH45" s="10" t="s">
        <v>5113</v>
      </c>
      <c r="CI45" s="10" t="s">
        <v>5113</v>
      </c>
      <c r="CJ45" s="10" t="s">
        <v>5113</v>
      </c>
      <c r="CK45" s="10" t="s">
        <v>5113</v>
      </c>
      <c r="CL45" s="11">
        <v>2242</v>
      </c>
      <c r="CM45" s="10" t="s">
        <v>2192</v>
      </c>
      <c r="CN45" s="12">
        <v>0</v>
      </c>
      <c r="CO45" s="10" t="s">
        <v>1140</v>
      </c>
      <c r="CP45" s="10" t="s">
        <v>5113</v>
      </c>
      <c r="CQ45" s="10" t="s">
        <v>5113</v>
      </c>
      <c r="CR45" s="10" t="s">
        <v>5113</v>
      </c>
      <c r="CS45" s="10" t="s">
        <v>5113</v>
      </c>
      <c r="CT45" s="10" t="s">
        <v>5113</v>
      </c>
      <c r="CU45" s="10" t="s">
        <v>5113</v>
      </c>
      <c r="CV45" s="10" t="s">
        <v>5113</v>
      </c>
      <c r="CW45" s="10" t="s">
        <v>5113</v>
      </c>
      <c r="CX45" s="11">
        <v>2762</v>
      </c>
      <c r="CY45" s="10" t="s">
        <v>1133</v>
      </c>
      <c r="CZ45" s="12">
        <v>0</v>
      </c>
      <c r="DA45" s="10" t="s">
        <v>1140</v>
      </c>
      <c r="DB45" s="10" t="s">
        <v>5113</v>
      </c>
      <c r="DC45" s="10" t="s">
        <v>5113</v>
      </c>
      <c r="DD45" s="10" t="s">
        <v>5113</v>
      </c>
      <c r="DE45" s="10" t="s">
        <v>5113</v>
      </c>
      <c r="DF45" s="10" t="s">
        <v>5113</v>
      </c>
      <c r="DG45" s="10" t="s">
        <v>5113</v>
      </c>
      <c r="DH45" s="10" t="s">
        <v>5113</v>
      </c>
      <c r="DI45" s="10" t="s">
        <v>5113</v>
      </c>
      <c r="DJ45" s="11">
        <v>3317</v>
      </c>
      <c r="DK45" s="10" t="s">
        <v>3320</v>
      </c>
      <c r="DL45" s="12">
        <v>1E-3</v>
      </c>
      <c r="DM45" s="10" t="s">
        <v>1140</v>
      </c>
      <c r="DN45" s="10" t="s">
        <v>5113</v>
      </c>
      <c r="DO45" s="10" t="s">
        <v>5113</v>
      </c>
      <c r="DP45" s="10" t="s">
        <v>5113</v>
      </c>
      <c r="DQ45" s="10" t="s">
        <v>5113</v>
      </c>
      <c r="DR45" s="10" t="s">
        <v>5113</v>
      </c>
      <c r="DS45" s="10" t="s">
        <v>5113</v>
      </c>
      <c r="DT45" s="10" t="s">
        <v>5113</v>
      </c>
      <c r="DU45" s="10" t="s">
        <v>5113</v>
      </c>
      <c r="DV45" s="13">
        <v>740</v>
      </c>
      <c r="DW45" s="10" t="s">
        <v>5151</v>
      </c>
      <c r="DX45" s="12">
        <v>0</v>
      </c>
      <c r="DY45" s="10" t="s">
        <v>1140</v>
      </c>
      <c r="DZ45" s="11">
        <v>13831</v>
      </c>
      <c r="EA45" s="10" t="s">
        <v>5152</v>
      </c>
      <c r="EB45" s="12">
        <v>1E-3</v>
      </c>
      <c r="EC45" s="10" t="s">
        <v>1140</v>
      </c>
      <c r="ED45" s="11">
        <v>1963</v>
      </c>
      <c r="EE45" s="10" t="s">
        <v>2696</v>
      </c>
      <c r="EF45" s="12">
        <v>0</v>
      </c>
      <c r="EG45" s="10" t="s">
        <v>1140</v>
      </c>
      <c r="EH45" s="10" t="s">
        <v>5113</v>
      </c>
      <c r="EI45" s="10" t="s">
        <v>5113</v>
      </c>
      <c r="EJ45" s="10" t="s">
        <v>5113</v>
      </c>
      <c r="EK45" s="10" t="s">
        <v>5113</v>
      </c>
      <c r="EL45" s="11">
        <v>1940</v>
      </c>
      <c r="EM45" s="10" t="s">
        <v>2717</v>
      </c>
      <c r="EN45" s="12">
        <v>0</v>
      </c>
      <c r="EO45" s="10" t="s">
        <v>1140</v>
      </c>
      <c r="EP45" s="11">
        <v>1441</v>
      </c>
      <c r="EQ45" s="10" t="s">
        <v>2086</v>
      </c>
      <c r="ER45" s="12">
        <v>0</v>
      </c>
      <c r="ES45" s="10" t="s">
        <v>1140</v>
      </c>
      <c r="ET45" s="11">
        <v>2577</v>
      </c>
      <c r="EU45" s="10" t="s">
        <v>4684</v>
      </c>
      <c r="EV45" s="12">
        <v>1E-3</v>
      </c>
      <c r="EW45" s="10" t="s">
        <v>1140</v>
      </c>
      <c r="EX45" s="11">
        <v>2686</v>
      </c>
      <c r="EY45" s="10" t="s">
        <v>1092</v>
      </c>
      <c r="EZ45" s="12">
        <v>0</v>
      </c>
      <c r="FA45" s="10" t="s">
        <v>1140</v>
      </c>
      <c r="FB45" s="10" t="s">
        <v>5113</v>
      </c>
      <c r="FC45" s="10" t="s">
        <v>5113</v>
      </c>
      <c r="FD45" s="10" t="s">
        <v>5113</v>
      </c>
      <c r="FE45" s="10" t="s">
        <v>5113</v>
      </c>
      <c r="FF45" s="10" t="s">
        <v>5113</v>
      </c>
      <c r="FG45" s="10" t="s">
        <v>5113</v>
      </c>
      <c r="FH45" s="10" t="s">
        <v>5113</v>
      </c>
      <c r="FI45" s="10" t="s">
        <v>5113</v>
      </c>
      <c r="FJ45" s="10" t="s">
        <v>5113</v>
      </c>
      <c r="FK45" s="10" t="s">
        <v>5113</v>
      </c>
      <c r="FL45" s="10" t="s">
        <v>5113</v>
      </c>
      <c r="FM45" s="10" t="s">
        <v>5113</v>
      </c>
      <c r="FN45" s="11">
        <v>4404</v>
      </c>
      <c r="FO45" s="10" t="s">
        <v>3698</v>
      </c>
      <c r="FP45" s="12">
        <v>1E-3</v>
      </c>
      <c r="FQ45" s="10" t="s">
        <v>1140</v>
      </c>
      <c r="FR45" s="11">
        <v>30202</v>
      </c>
      <c r="FS45" s="10" t="s">
        <v>5153</v>
      </c>
      <c r="FT45" s="12">
        <v>1E-3</v>
      </c>
      <c r="FU45" s="10" t="s">
        <v>1140</v>
      </c>
      <c r="FV45" s="11">
        <v>1398</v>
      </c>
      <c r="FW45" s="10" t="s">
        <v>1758</v>
      </c>
      <c r="FX45" s="12">
        <v>0</v>
      </c>
      <c r="FY45" s="10" t="s">
        <v>1140</v>
      </c>
      <c r="FZ45" s="10" t="s">
        <v>5113</v>
      </c>
      <c r="GA45" s="10" t="s">
        <v>5113</v>
      </c>
      <c r="GB45" s="10" t="s">
        <v>5113</v>
      </c>
      <c r="GC45" s="10" t="s">
        <v>5113</v>
      </c>
      <c r="GD45" s="11">
        <v>7703</v>
      </c>
      <c r="GE45" s="10" t="s">
        <v>5154</v>
      </c>
      <c r="GF45" s="12">
        <v>1E-3</v>
      </c>
      <c r="GG45" s="10" t="s">
        <v>1140</v>
      </c>
      <c r="GH45" s="11">
        <v>1679</v>
      </c>
      <c r="GI45" s="10" t="s">
        <v>1349</v>
      </c>
      <c r="GJ45" s="12">
        <v>0</v>
      </c>
      <c r="GK45" s="10" t="s">
        <v>1140</v>
      </c>
      <c r="GL45" s="10" t="s">
        <v>5113</v>
      </c>
      <c r="GM45" s="10" t="s">
        <v>5113</v>
      </c>
      <c r="GN45" s="10" t="s">
        <v>5113</v>
      </c>
      <c r="GO45" s="10" t="s">
        <v>5113</v>
      </c>
      <c r="GP45" s="11">
        <v>1022</v>
      </c>
      <c r="GQ45" s="10" t="s">
        <v>1067</v>
      </c>
      <c r="GR45" s="12">
        <v>0</v>
      </c>
      <c r="GS45" s="10" t="s">
        <v>1140</v>
      </c>
      <c r="GT45" s="13">
        <v>958</v>
      </c>
      <c r="GU45" s="10" t="s">
        <v>2692</v>
      </c>
      <c r="GV45" s="12">
        <v>2E-3</v>
      </c>
      <c r="GW45" s="10" t="s">
        <v>1131</v>
      </c>
      <c r="GX45" s="10" t="s">
        <v>5113</v>
      </c>
      <c r="GY45" s="10" t="s">
        <v>5113</v>
      </c>
      <c r="GZ45" s="10" t="s">
        <v>5113</v>
      </c>
      <c r="HA45" s="10" t="s">
        <v>5113</v>
      </c>
    </row>
    <row r="46" spans="1:209" ht="12.5" x14ac:dyDescent="0.25">
      <c r="A46" s="10" t="s">
        <v>5155</v>
      </c>
      <c r="B46" s="10" t="s">
        <v>5113</v>
      </c>
      <c r="C46" s="10" t="s">
        <v>5113</v>
      </c>
      <c r="D46" s="10" t="s">
        <v>5113</v>
      </c>
      <c r="E46" s="10" t="s">
        <v>5113</v>
      </c>
      <c r="F46" s="11">
        <v>1095</v>
      </c>
      <c r="G46" s="10" t="s">
        <v>3721</v>
      </c>
      <c r="H46" s="12">
        <v>1E-3</v>
      </c>
      <c r="I46" s="10" t="s">
        <v>1140</v>
      </c>
      <c r="J46" s="13">
        <v>98</v>
      </c>
      <c r="K46" s="10" t="s">
        <v>5135</v>
      </c>
      <c r="L46" s="12">
        <v>0</v>
      </c>
      <c r="M46" s="10" t="s">
        <v>1140</v>
      </c>
      <c r="N46" s="10" t="s">
        <v>5113</v>
      </c>
      <c r="O46" s="10" t="s">
        <v>5113</v>
      </c>
      <c r="P46" s="10" t="s">
        <v>5113</v>
      </c>
      <c r="Q46" s="10" t="s">
        <v>5113</v>
      </c>
      <c r="R46" s="13">
        <v>148</v>
      </c>
      <c r="S46" s="10" t="s">
        <v>5156</v>
      </c>
      <c r="T46" s="12">
        <v>0</v>
      </c>
      <c r="U46" s="10" t="s">
        <v>1140</v>
      </c>
      <c r="V46" s="13">
        <v>0</v>
      </c>
      <c r="W46" s="10" t="s">
        <v>5157</v>
      </c>
      <c r="X46" s="12">
        <v>0</v>
      </c>
      <c r="Y46" s="10" t="s">
        <v>1140</v>
      </c>
      <c r="Z46" s="10" t="s">
        <v>5113</v>
      </c>
      <c r="AA46" s="10" t="s">
        <v>5113</v>
      </c>
      <c r="AB46" s="10" t="s">
        <v>5113</v>
      </c>
      <c r="AC46" s="10" t="s">
        <v>5113</v>
      </c>
      <c r="AD46" s="10" t="s">
        <v>5113</v>
      </c>
      <c r="AE46" s="10" t="s">
        <v>5113</v>
      </c>
      <c r="AF46" s="10" t="s">
        <v>5113</v>
      </c>
      <c r="AG46" s="10" t="s">
        <v>5113</v>
      </c>
      <c r="AH46" s="10" t="s">
        <v>5113</v>
      </c>
      <c r="AI46" s="10" t="s">
        <v>5113</v>
      </c>
      <c r="AJ46" s="10" t="s">
        <v>5113</v>
      </c>
      <c r="AK46" s="10" t="s">
        <v>5113</v>
      </c>
      <c r="AL46" s="13">
        <v>13</v>
      </c>
      <c r="AM46" s="10" t="s">
        <v>5158</v>
      </c>
      <c r="AN46" s="12">
        <v>0</v>
      </c>
      <c r="AO46" s="10" t="s">
        <v>1140</v>
      </c>
      <c r="AP46" s="13">
        <v>0</v>
      </c>
      <c r="AQ46" s="10" t="s">
        <v>5159</v>
      </c>
      <c r="AR46" s="12">
        <v>0</v>
      </c>
      <c r="AS46" s="10" t="s">
        <v>1140</v>
      </c>
      <c r="AT46" s="10" t="s">
        <v>5113</v>
      </c>
      <c r="AU46" s="10" t="s">
        <v>5113</v>
      </c>
      <c r="AV46" s="10" t="s">
        <v>5113</v>
      </c>
      <c r="AW46" s="10" t="s">
        <v>5113</v>
      </c>
      <c r="AX46" s="13">
        <v>0</v>
      </c>
      <c r="AY46" s="10" t="s">
        <v>4701</v>
      </c>
      <c r="AZ46" s="12">
        <v>0</v>
      </c>
      <c r="BA46" s="10" t="s">
        <v>1140</v>
      </c>
      <c r="BB46" s="13">
        <v>0</v>
      </c>
      <c r="BC46" s="10" t="s">
        <v>5160</v>
      </c>
      <c r="BD46" s="12">
        <v>0</v>
      </c>
      <c r="BE46" s="10" t="s">
        <v>1140</v>
      </c>
      <c r="BF46" s="13">
        <v>0</v>
      </c>
      <c r="BG46" s="10" t="s">
        <v>5161</v>
      </c>
      <c r="BH46" s="12">
        <v>0</v>
      </c>
      <c r="BI46" s="10" t="s">
        <v>1140</v>
      </c>
      <c r="BJ46" s="10" t="s">
        <v>5113</v>
      </c>
      <c r="BK46" s="10" t="s">
        <v>5113</v>
      </c>
      <c r="BL46" s="10" t="s">
        <v>5113</v>
      </c>
      <c r="BM46" s="10" t="s">
        <v>5113</v>
      </c>
      <c r="BN46" s="13">
        <v>0</v>
      </c>
      <c r="BO46" s="10" t="s">
        <v>1387</v>
      </c>
      <c r="BP46" s="12">
        <v>0</v>
      </c>
      <c r="BQ46" s="10" t="s">
        <v>1140</v>
      </c>
      <c r="BR46" s="13">
        <v>0</v>
      </c>
      <c r="BS46" s="10" t="s">
        <v>5160</v>
      </c>
      <c r="BT46" s="12">
        <v>0</v>
      </c>
      <c r="BU46" s="10" t="s">
        <v>1140</v>
      </c>
      <c r="BV46" s="13">
        <v>0</v>
      </c>
      <c r="BW46" s="10" t="s">
        <v>5140</v>
      </c>
      <c r="BX46" s="12">
        <v>0</v>
      </c>
      <c r="BY46" s="10" t="s">
        <v>1140</v>
      </c>
      <c r="BZ46" s="10" t="s">
        <v>5113</v>
      </c>
      <c r="CA46" s="10" t="s">
        <v>5113</v>
      </c>
      <c r="CB46" s="10" t="s">
        <v>5113</v>
      </c>
      <c r="CC46" s="10" t="s">
        <v>5113</v>
      </c>
      <c r="CD46" s="13">
        <v>0</v>
      </c>
      <c r="CE46" s="10" t="s">
        <v>5162</v>
      </c>
      <c r="CF46" s="12">
        <v>0</v>
      </c>
      <c r="CG46" s="10" t="s">
        <v>1140</v>
      </c>
      <c r="CH46" s="10" t="s">
        <v>5113</v>
      </c>
      <c r="CI46" s="10" t="s">
        <v>5113</v>
      </c>
      <c r="CJ46" s="10" t="s">
        <v>5113</v>
      </c>
      <c r="CK46" s="10" t="s">
        <v>5113</v>
      </c>
      <c r="CL46" s="13">
        <v>0</v>
      </c>
      <c r="CM46" s="10" t="s">
        <v>1570</v>
      </c>
      <c r="CN46" s="12">
        <v>0</v>
      </c>
      <c r="CO46" s="10" t="s">
        <v>1140</v>
      </c>
      <c r="CP46" s="10" t="s">
        <v>5113</v>
      </c>
      <c r="CQ46" s="10" t="s">
        <v>5113</v>
      </c>
      <c r="CR46" s="10" t="s">
        <v>5113</v>
      </c>
      <c r="CS46" s="10" t="s">
        <v>5113</v>
      </c>
      <c r="CT46" s="10" t="s">
        <v>5113</v>
      </c>
      <c r="CU46" s="10" t="s">
        <v>5113</v>
      </c>
      <c r="CV46" s="10" t="s">
        <v>5113</v>
      </c>
      <c r="CW46" s="10" t="s">
        <v>5113</v>
      </c>
      <c r="CX46" s="13">
        <v>0</v>
      </c>
      <c r="CY46" s="10" t="s">
        <v>4701</v>
      </c>
      <c r="CZ46" s="12">
        <v>0</v>
      </c>
      <c r="DA46" s="10" t="s">
        <v>1140</v>
      </c>
      <c r="DB46" s="10" t="s">
        <v>5113</v>
      </c>
      <c r="DC46" s="10" t="s">
        <v>5113</v>
      </c>
      <c r="DD46" s="10" t="s">
        <v>5113</v>
      </c>
      <c r="DE46" s="10" t="s">
        <v>5113</v>
      </c>
      <c r="DF46" s="10" t="s">
        <v>5113</v>
      </c>
      <c r="DG46" s="10" t="s">
        <v>5113</v>
      </c>
      <c r="DH46" s="10" t="s">
        <v>5113</v>
      </c>
      <c r="DI46" s="10" t="s">
        <v>5113</v>
      </c>
      <c r="DJ46" s="13">
        <v>0</v>
      </c>
      <c r="DK46" s="10" t="s">
        <v>1127</v>
      </c>
      <c r="DL46" s="12">
        <v>0</v>
      </c>
      <c r="DM46" s="10" t="s">
        <v>1140</v>
      </c>
      <c r="DN46" s="10" t="s">
        <v>5113</v>
      </c>
      <c r="DO46" s="10" t="s">
        <v>5113</v>
      </c>
      <c r="DP46" s="10" t="s">
        <v>5113</v>
      </c>
      <c r="DQ46" s="10" t="s">
        <v>5113</v>
      </c>
      <c r="DR46" s="10" t="s">
        <v>5113</v>
      </c>
      <c r="DS46" s="10" t="s">
        <v>5113</v>
      </c>
      <c r="DT46" s="10" t="s">
        <v>5113</v>
      </c>
      <c r="DU46" s="10" t="s">
        <v>5113</v>
      </c>
      <c r="DV46" s="13">
        <v>0</v>
      </c>
      <c r="DW46" s="10" t="s">
        <v>1684</v>
      </c>
      <c r="DX46" s="12">
        <v>0</v>
      </c>
      <c r="DY46" s="10" t="s">
        <v>1140</v>
      </c>
      <c r="DZ46" s="13">
        <v>0</v>
      </c>
      <c r="EA46" s="10" t="s">
        <v>5163</v>
      </c>
      <c r="EB46" s="12">
        <v>0</v>
      </c>
      <c r="EC46" s="10" t="s">
        <v>1140</v>
      </c>
      <c r="ED46" s="13">
        <v>0</v>
      </c>
      <c r="EE46" s="10" t="s">
        <v>5164</v>
      </c>
      <c r="EF46" s="12">
        <v>0</v>
      </c>
      <c r="EG46" s="10" t="s">
        <v>1140</v>
      </c>
      <c r="EH46" s="10" t="s">
        <v>5113</v>
      </c>
      <c r="EI46" s="10" t="s">
        <v>5113</v>
      </c>
      <c r="EJ46" s="10" t="s">
        <v>5113</v>
      </c>
      <c r="EK46" s="10" t="s">
        <v>5113</v>
      </c>
      <c r="EL46" s="13">
        <v>0</v>
      </c>
      <c r="EM46" s="10" t="s">
        <v>5161</v>
      </c>
      <c r="EN46" s="12">
        <v>0</v>
      </c>
      <c r="EO46" s="10" t="s">
        <v>1140</v>
      </c>
      <c r="EP46" s="13">
        <v>0</v>
      </c>
      <c r="EQ46" s="10" t="s">
        <v>5165</v>
      </c>
      <c r="ER46" s="12">
        <v>0</v>
      </c>
      <c r="ES46" s="10" t="s">
        <v>1140</v>
      </c>
      <c r="ET46" s="13">
        <v>30</v>
      </c>
      <c r="EU46" s="10" t="s">
        <v>5166</v>
      </c>
      <c r="EV46" s="12">
        <v>0</v>
      </c>
      <c r="EW46" s="10" t="s">
        <v>1140</v>
      </c>
      <c r="EX46" s="13">
        <v>0</v>
      </c>
      <c r="EY46" s="10" t="s">
        <v>1559</v>
      </c>
      <c r="EZ46" s="12">
        <v>0</v>
      </c>
      <c r="FA46" s="10" t="s">
        <v>1140</v>
      </c>
      <c r="FB46" s="10" t="s">
        <v>5113</v>
      </c>
      <c r="FC46" s="10" t="s">
        <v>5113</v>
      </c>
      <c r="FD46" s="10" t="s">
        <v>5113</v>
      </c>
      <c r="FE46" s="10" t="s">
        <v>5113</v>
      </c>
      <c r="FF46" s="10" t="s">
        <v>5113</v>
      </c>
      <c r="FG46" s="10" t="s">
        <v>5113</v>
      </c>
      <c r="FH46" s="10" t="s">
        <v>5113</v>
      </c>
      <c r="FI46" s="10" t="s">
        <v>5113</v>
      </c>
      <c r="FJ46" s="10" t="s">
        <v>5113</v>
      </c>
      <c r="FK46" s="10" t="s">
        <v>5113</v>
      </c>
      <c r="FL46" s="10" t="s">
        <v>5113</v>
      </c>
      <c r="FM46" s="10" t="s">
        <v>5113</v>
      </c>
      <c r="FN46" s="13">
        <v>21</v>
      </c>
      <c r="FO46" s="10" t="s">
        <v>5167</v>
      </c>
      <c r="FP46" s="12">
        <v>0</v>
      </c>
      <c r="FQ46" s="10" t="s">
        <v>1140</v>
      </c>
      <c r="FR46" s="13">
        <v>0</v>
      </c>
      <c r="FS46" s="10" t="s">
        <v>3772</v>
      </c>
      <c r="FT46" s="12">
        <v>0</v>
      </c>
      <c r="FU46" s="10" t="s">
        <v>1140</v>
      </c>
      <c r="FV46" s="13">
        <v>0</v>
      </c>
      <c r="FW46" s="10" t="s">
        <v>5160</v>
      </c>
      <c r="FX46" s="12">
        <v>0</v>
      </c>
      <c r="FY46" s="10" t="s">
        <v>1140</v>
      </c>
      <c r="FZ46" s="10" t="s">
        <v>5113</v>
      </c>
      <c r="GA46" s="10" t="s">
        <v>5113</v>
      </c>
      <c r="GB46" s="10" t="s">
        <v>5113</v>
      </c>
      <c r="GC46" s="10" t="s">
        <v>5113</v>
      </c>
      <c r="GD46" s="13">
        <v>0</v>
      </c>
      <c r="GE46" s="10" t="s">
        <v>1549</v>
      </c>
      <c r="GF46" s="12">
        <v>0</v>
      </c>
      <c r="GG46" s="10" t="s">
        <v>1140</v>
      </c>
      <c r="GH46" s="13">
        <v>0</v>
      </c>
      <c r="GI46" s="10" t="s">
        <v>1369</v>
      </c>
      <c r="GJ46" s="12">
        <v>0</v>
      </c>
      <c r="GK46" s="10" t="s">
        <v>1140</v>
      </c>
      <c r="GL46" s="10" t="s">
        <v>5113</v>
      </c>
      <c r="GM46" s="10" t="s">
        <v>5113</v>
      </c>
      <c r="GN46" s="10" t="s">
        <v>5113</v>
      </c>
      <c r="GO46" s="10" t="s">
        <v>5113</v>
      </c>
      <c r="GP46" s="13">
        <v>0</v>
      </c>
      <c r="GQ46" s="10" t="s">
        <v>5168</v>
      </c>
      <c r="GR46" s="12">
        <v>0</v>
      </c>
      <c r="GS46" s="10" t="s">
        <v>1140</v>
      </c>
      <c r="GT46" s="13">
        <v>0</v>
      </c>
      <c r="GU46" s="10" t="s">
        <v>5161</v>
      </c>
      <c r="GV46" s="12">
        <v>0</v>
      </c>
      <c r="GW46" s="10" t="s">
        <v>1140</v>
      </c>
      <c r="GX46" s="10" t="s">
        <v>5113</v>
      </c>
      <c r="GY46" s="10" t="s">
        <v>5113</v>
      </c>
      <c r="GZ46" s="10" t="s">
        <v>5113</v>
      </c>
      <c r="HA46" s="10" t="s">
        <v>5113</v>
      </c>
    </row>
    <row r="47" spans="1:209" ht="12.5" x14ac:dyDescent="0.25">
      <c r="A47" s="10" t="s">
        <v>5169</v>
      </c>
      <c r="B47" s="10" t="s">
        <v>5113</v>
      </c>
      <c r="C47" s="10" t="s">
        <v>5113</v>
      </c>
      <c r="D47" s="10" t="s">
        <v>5113</v>
      </c>
      <c r="E47" s="10" t="s">
        <v>5113</v>
      </c>
      <c r="F47" s="13">
        <v>404</v>
      </c>
      <c r="G47" s="10" t="s">
        <v>1942</v>
      </c>
      <c r="H47" s="12">
        <v>1E-3</v>
      </c>
      <c r="I47" s="10" t="s">
        <v>1140</v>
      </c>
      <c r="J47" s="11">
        <v>141682</v>
      </c>
      <c r="K47" s="10" t="s">
        <v>3860</v>
      </c>
      <c r="L47" s="12">
        <v>1.9E-2</v>
      </c>
      <c r="M47" s="10" t="s">
        <v>1140</v>
      </c>
      <c r="N47" s="10" t="s">
        <v>5113</v>
      </c>
      <c r="O47" s="10" t="s">
        <v>5113</v>
      </c>
      <c r="P47" s="10" t="s">
        <v>5113</v>
      </c>
      <c r="Q47" s="10" t="s">
        <v>5113</v>
      </c>
      <c r="R47" s="11">
        <v>13385</v>
      </c>
      <c r="S47" s="10" t="s">
        <v>5170</v>
      </c>
      <c r="T47" s="12">
        <v>0</v>
      </c>
      <c r="U47" s="10" t="s">
        <v>1140</v>
      </c>
      <c r="V47" s="11">
        <v>8449</v>
      </c>
      <c r="W47" s="10" t="s">
        <v>4930</v>
      </c>
      <c r="X47" s="12">
        <v>1E-3</v>
      </c>
      <c r="Y47" s="10" t="s">
        <v>1140</v>
      </c>
      <c r="Z47" s="10" t="s">
        <v>5113</v>
      </c>
      <c r="AA47" s="10" t="s">
        <v>5113</v>
      </c>
      <c r="AB47" s="10" t="s">
        <v>5113</v>
      </c>
      <c r="AC47" s="10" t="s">
        <v>5113</v>
      </c>
      <c r="AD47" s="10" t="s">
        <v>5113</v>
      </c>
      <c r="AE47" s="10" t="s">
        <v>5113</v>
      </c>
      <c r="AF47" s="10" t="s">
        <v>5113</v>
      </c>
      <c r="AG47" s="10" t="s">
        <v>5113</v>
      </c>
      <c r="AH47" s="10" t="s">
        <v>5113</v>
      </c>
      <c r="AI47" s="10" t="s">
        <v>5113</v>
      </c>
      <c r="AJ47" s="10" t="s">
        <v>5113</v>
      </c>
      <c r="AK47" s="10" t="s">
        <v>5113</v>
      </c>
      <c r="AL47" s="13">
        <v>958</v>
      </c>
      <c r="AM47" s="10" t="s">
        <v>1119</v>
      </c>
      <c r="AN47" s="12">
        <v>0</v>
      </c>
      <c r="AO47" s="10" t="s">
        <v>1140</v>
      </c>
      <c r="AP47" s="13">
        <v>591</v>
      </c>
      <c r="AQ47" s="10" t="s">
        <v>2818</v>
      </c>
      <c r="AR47" s="12">
        <v>0</v>
      </c>
      <c r="AS47" s="10" t="s">
        <v>1140</v>
      </c>
      <c r="AT47" s="10" t="s">
        <v>5113</v>
      </c>
      <c r="AU47" s="10" t="s">
        <v>5113</v>
      </c>
      <c r="AV47" s="10" t="s">
        <v>5113</v>
      </c>
      <c r="AW47" s="10" t="s">
        <v>5113</v>
      </c>
      <c r="AX47" s="11">
        <v>1237</v>
      </c>
      <c r="AY47" s="10" t="s">
        <v>2555</v>
      </c>
      <c r="AZ47" s="12">
        <v>1E-3</v>
      </c>
      <c r="BA47" s="10" t="s">
        <v>1140</v>
      </c>
      <c r="BB47" s="13">
        <v>952</v>
      </c>
      <c r="BC47" s="10" t="s">
        <v>2766</v>
      </c>
      <c r="BD47" s="12">
        <v>0</v>
      </c>
      <c r="BE47" s="10" t="s">
        <v>1140</v>
      </c>
      <c r="BF47" s="13">
        <v>498</v>
      </c>
      <c r="BG47" s="10" t="s">
        <v>2597</v>
      </c>
      <c r="BH47" s="12">
        <v>0</v>
      </c>
      <c r="BI47" s="10" t="s">
        <v>1140</v>
      </c>
      <c r="BJ47" s="10" t="s">
        <v>5113</v>
      </c>
      <c r="BK47" s="10" t="s">
        <v>5113</v>
      </c>
      <c r="BL47" s="10" t="s">
        <v>5113</v>
      </c>
      <c r="BM47" s="10" t="s">
        <v>5113</v>
      </c>
      <c r="BN47" s="13">
        <v>319</v>
      </c>
      <c r="BO47" s="10" t="s">
        <v>3638</v>
      </c>
      <c r="BP47" s="12">
        <v>0</v>
      </c>
      <c r="BQ47" s="10" t="s">
        <v>1140</v>
      </c>
      <c r="BR47" s="13">
        <v>381</v>
      </c>
      <c r="BS47" s="10" t="s">
        <v>1177</v>
      </c>
      <c r="BT47" s="12">
        <v>0</v>
      </c>
      <c r="BU47" s="10" t="s">
        <v>1140</v>
      </c>
      <c r="BV47" s="13">
        <v>122</v>
      </c>
      <c r="BW47" s="10" t="s">
        <v>5171</v>
      </c>
      <c r="BX47" s="12">
        <v>0</v>
      </c>
      <c r="BY47" s="10" t="s">
        <v>1140</v>
      </c>
      <c r="BZ47" s="10" t="s">
        <v>5113</v>
      </c>
      <c r="CA47" s="10" t="s">
        <v>5113</v>
      </c>
      <c r="CB47" s="10" t="s">
        <v>5113</v>
      </c>
      <c r="CC47" s="10" t="s">
        <v>5113</v>
      </c>
      <c r="CD47" s="13">
        <v>127</v>
      </c>
      <c r="CE47" s="10" t="s">
        <v>5168</v>
      </c>
      <c r="CF47" s="12">
        <v>0</v>
      </c>
      <c r="CG47" s="10" t="s">
        <v>1140</v>
      </c>
      <c r="CH47" s="10" t="s">
        <v>5113</v>
      </c>
      <c r="CI47" s="10" t="s">
        <v>5113</v>
      </c>
      <c r="CJ47" s="10" t="s">
        <v>5113</v>
      </c>
      <c r="CK47" s="10" t="s">
        <v>5113</v>
      </c>
      <c r="CL47" s="13">
        <v>355</v>
      </c>
      <c r="CM47" s="10" t="s">
        <v>1548</v>
      </c>
      <c r="CN47" s="12">
        <v>0</v>
      </c>
      <c r="CO47" s="10" t="s">
        <v>1140</v>
      </c>
      <c r="CP47" s="10" t="s">
        <v>5113</v>
      </c>
      <c r="CQ47" s="10" t="s">
        <v>5113</v>
      </c>
      <c r="CR47" s="10" t="s">
        <v>5113</v>
      </c>
      <c r="CS47" s="10" t="s">
        <v>5113</v>
      </c>
      <c r="CT47" s="10" t="s">
        <v>5113</v>
      </c>
      <c r="CU47" s="10" t="s">
        <v>5113</v>
      </c>
      <c r="CV47" s="10" t="s">
        <v>5113</v>
      </c>
      <c r="CW47" s="10" t="s">
        <v>5113</v>
      </c>
      <c r="CX47" s="13">
        <v>682</v>
      </c>
      <c r="CY47" s="10" t="s">
        <v>5172</v>
      </c>
      <c r="CZ47" s="12">
        <v>0</v>
      </c>
      <c r="DA47" s="10" t="s">
        <v>1140</v>
      </c>
      <c r="DB47" s="10" t="s">
        <v>5113</v>
      </c>
      <c r="DC47" s="10" t="s">
        <v>5113</v>
      </c>
      <c r="DD47" s="10" t="s">
        <v>5113</v>
      </c>
      <c r="DE47" s="10" t="s">
        <v>5113</v>
      </c>
      <c r="DF47" s="10" t="s">
        <v>5113</v>
      </c>
      <c r="DG47" s="10" t="s">
        <v>5113</v>
      </c>
      <c r="DH47" s="10" t="s">
        <v>5113</v>
      </c>
      <c r="DI47" s="10" t="s">
        <v>5113</v>
      </c>
      <c r="DJ47" s="11">
        <v>2695</v>
      </c>
      <c r="DK47" s="10" t="s">
        <v>2292</v>
      </c>
      <c r="DL47" s="12">
        <v>1E-3</v>
      </c>
      <c r="DM47" s="10" t="s">
        <v>1140</v>
      </c>
      <c r="DN47" s="10" t="s">
        <v>5113</v>
      </c>
      <c r="DO47" s="10" t="s">
        <v>5113</v>
      </c>
      <c r="DP47" s="10" t="s">
        <v>5113</v>
      </c>
      <c r="DQ47" s="10" t="s">
        <v>5113</v>
      </c>
      <c r="DR47" s="10" t="s">
        <v>5113</v>
      </c>
      <c r="DS47" s="10" t="s">
        <v>5113</v>
      </c>
      <c r="DT47" s="10" t="s">
        <v>5113</v>
      </c>
      <c r="DU47" s="10" t="s">
        <v>5113</v>
      </c>
      <c r="DV47" s="11">
        <v>125822</v>
      </c>
      <c r="DW47" s="10" t="s">
        <v>2643</v>
      </c>
      <c r="DX47" s="12">
        <v>0.06</v>
      </c>
      <c r="DY47" s="10" t="s">
        <v>1155</v>
      </c>
      <c r="DZ47" s="13">
        <v>837</v>
      </c>
      <c r="EA47" s="10" t="s">
        <v>4913</v>
      </c>
      <c r="EB47" s="12">
        <v>0</v>
      </c>
      <c r="EC47" s="10" t="s">
        <v>1140</v>
      </c>
      <c r="ED47" s="13">
        <v>630</v>
      </c>
      <c r="EE47" s="10" t="s">
        <v>5173</v>
      </c>
      <c r="EF47" s="12">
        <v>0</v>
      </c>
      <c r="EG47" s="10" t="s">
        <v>1140</v>
      </c>
      <c r="EH47" s="10" t="s">
        <v>5113</v>
      </c>
      <c r="EI47" s="10" t="s">
        <v>5113</v>
      </c>
      <c r="EJ47" s="10" t="s">
        <v>5113</v>
      </c>
      <c r="EK47" s="10" t="s">
        <v>5113</v>
      </c>
      <c r="EL47" s="13">
        <v>283</v>
      </c>
      <c r="EM47" s="10" t="s">
        <v>1089</v>
      </c>
      <c r="EN47" s="12">
        <v>0</v>
      </c>
      <c r="EO47" s="10" t="s">
        <v>1140</v>
      </c>
      <c r="EP47" s="11">
        <v>1244</v>
      </c>
      <c r="EQ47" s="10" t="s">
        <v>2281</v>
      </c>
      <c r="ER47" s="12">
        <v>0</v>
      </c>
      <c r="ES47" s="10" t="s">
        <v>1140</v>
      </c>
      <c r="ET47" s="11">
        <v>1175</v>
      </c>
      <c r="EU47" s="10" t="s">
        <v>1216</v>
      </c>
      <c r="EV47" s="12">
        <v>0</v>
      </c>
      <c r="EW47" s="10" t="s">
        <v>1140</v>
      </c>
      <c r="EX47" s="13">
        <v>192</v>
      </c>
      <c r="EY47" s="10" t="s">
        <v>5174</v>
      </c>
      <c r="EZ47" s="12">
        <v>0</v>
      </c>
      <c r="FA47" s="10" t="s">
        <v>1140</v>
      </c>
      <c r="FB47" s="10" t="s">
        <v>5113</v>
      </c>
      <c r="FC47" s="10" t="s">
        <v>5113</v>
      </c>
      <c r="FD47" s="10" t="s">
        <v>5113</v>
      </c>
      <c r="FE47" s="10" t="s">
        <v>5113</v>
      </c>
      <c r="FF47" s="10" t="s">
        <v>5113</v>
      </c>
      <c r="FG47" s="10" t="s">
        <v>5113</v>
      </c>
      <c r="FH47" s="10" t="s">
        <v>5113</v>
      </c>
      <c r="FI47" s="10" t="s">
        <v>5113</v>
      </c>
      <c r="FJ47" s="10" t="s">
        <v>5113</v>
      </c>
      <c r="FK47" s="10" t="s">
        <v>5113</v>
      </c>
      <c r="FL47" s="10" t="s">
        <v>5113</v>
      </c>
      <c r="FM47" s="10" t="s">
        <v>5113</v>
      </c>
      <c r="FN47" s="13">
        <v>137</v>
      </c>
      <c r="FO47" s="10" t="s">
        <v>5134</v>
      </c>
      <c r="FP47" s="12">
        <v>0</v>
      </c>
      <c r="FQ47" s="10" t="s">
        <v>1140</v>
      </c>
      <c r="FR47" s="11">
        <v>2849</v>
      </c>
      <c r="FS47" s="10" t="s">
        <v>5175</v>
      </c>
      <c r="FT47" s="12">
        <v>0</v>
      </c>
      <c r="FU47" s="10" t="s">
        <v>1140</v>
      </c>
      <c r="FV47" s="11">
        <v>14331</v>
      </c>
      <c r="FW47" s="10" t="s">
        <v>2972</v>
      </c>
      <c r="FX47" s="12">
        <v>4.0000000000000001E-3</v>
      </c>
      <c r="FY47" s="10" t="s">
        <v>1140</v>
      </c>
      <c r="FZ47" s="10" t="s">
        <v>5113</v>
      </c>
      <c r="GA47" s="10" t="s">
        <v>5113</v>
      </c>
      <c r="GB47" s="10" t="s">
        <v>5113</v>
      </c>
      <c r="GC47" s="10" t="s">
        <v>5113</v>
      </c>
      <c r="GD47" s="13">
        <v>409</v>
      </c>
      <c r="GE47" s="10" t="s">
        <v>3764</v>
      </c>
      <c r="GF47" s="12">
        <v>0</v>
      </c>
      <c r="GG47" s="10" t="s">
        <v>1140</v>
      </c>
      <c r="GH47" s="11">
        <v>2273</v>
      </c>
      <c r="GI47" s="10" t="s">
        <v>2506</v>
      </c>
      <c r="GJ47" s="12">
        <v>0</v>
      </c>
      <c r="GK47" s="10" t="s">
        <v>1140</v>
      </c>
      <c r="GL47" s="10" t="s">
        <v>5113</v>
      </c>
      <c r="GM47" s="10" t="s">
        <v>5113</v>
      </c>
      <c r="GN47" s="10" t="s">
        <v>5113</v>
      </c>
      <c r="GO47" s="10" t="s">
        <v>5113</v>
      </c>
      <c r="GP47" s="13">
        <v>385</v>
      </c>
      <c r="GQ47" s="10" t="s">
        <v>1327</v>
      </c>
      <c r="GR47" s="12">
        <v>0</v>
      </c>
      <c r="GS47" s="10" t="s">
        <v>1140</v>
      </c>
      <c r="GT47" s="13">
        <v>326</v>
      </c>
      <c r="GU47" s="10" t="s">
        <v>4701</v>
      </c>
      <c r="GV47" s="12">
        <v>1E-3</v>
      </c>
      <c r="GW47" s="10" t="s">
        <v>1140</v>
      </c>
      <c r="GX47" s="10" t="s">
        <v>5113</v>
      </c>
      <c r="GY47" s="10" t="s">
        <v>5113</v>
      </c>
      <c r="GZ47" s="10" t="s">
        <v>5113</v>
      </c>
      <c r="HA47" s="10" t="s">
        <v>5113</v>
      </c>
    </row>
    <row r="48" spans="1:209" ht="12.5" x14ac:dyDescent="0.25">
      <c r="A48" s="10" t="s">
        <v>5176</v>
      </c>
      <c r="B48" s="10" t="s">
        <v>5113</v>
      </c>
      <c r="C48" s="10" t="s">
        <v>5113</v>
      </c>
      <c r="D48" s="10" t="s">
        <v>5113</v>
      </c>
      <c r="E48" s="10" t="s">
        <v>5113</v>
      </c>
      <c r="F48" s="11">
        <v>2041</v>
      </c>
      <c r="G48" s="10" t="s">
        <v>1798</v>
      </c>
      <c r="H48" s="12">
        <v>3.0000000000000001E-3</v>
      </c>
      <c r="I48" s="10" t="s">
        <v>1140</v>
      </c>
      <c r="J48" s="13">
        <v>270</v>
      </c>
      <c r="K48" s="10" t="s">
        <v>1167</v>
      </c>
      <c r="L48" s="12">
        <v>0</v>
      </c>
      <c r="M48" s="10" t="s">
        <v>1140</v>
      </c>
      <c r="N48" s="10" t="s">
        <v>5113</v>
      </c>
      <c r="O48" s="10" t="s">
        <v>5113</v>
      </c>
      <c r="P48" s="10" t="s">
        <v>5113</v>
      </c>
      <c r="Q48" s="10" t="s">
        <v>5113</v>
      </c>
      <c r="R48" s="13">
        <v>9</v>
      </c>
      <c r="S48" s="10" t="s">
        <v>5177</v>
      </c>
      <c r="T48" s="12">
        <v>0</v>
      </c>
      <c r="U48" s="10" t="s">
        <v>1140</v>
      </c>
      <c r="V48" s="13">
        <v>0</v>
      </c>
      <c r="W48" s="10" t="s">
        <v>5157</v>
      </c>
      <c r="X48" s="12">
        <v>0</v>
      </c>
      <c r="Y48" s="10" t="s">
        <v>1140</v>
      </c>
      <c r="Z48" s="10" t="s">
        <v>5113</v>
      </c>
      <c r="AA48" s="10" t="s">
        <v>5113</v>
      </c>
      <c r="AB48" s="10" t="s">
        <v>5113</v>
      </c>
      <c r="AC48" s="10" t="s">
        <v>5113</v>
      </c>
      <c r="AD48" s="10" t="s">
        <v>5113</v>
      </c>
      <c r="AE48" s="10" t="s">
        <v>5113</v>
      </c>
      <c r="AF48" s="10" t="s">
        <v>5113</v>
      </c>
      <c r="AG48" s="10" t="s">
        <v>5113</v>
      </c>
      <c r="AH48" s="10" t="s">
        <v>5113</v>
      </c>
      <c r="AI48" s="10" t="s">
        <v>5113</v>
      </c>
      <c r="AJ48" s="10" t="s">
        <v>5113</v>
      </c>
      <c r="AK48" s="10" t="s">
        <v>5113</v>
      </c>
      <c r="AL48" s="13">
        <v>0</v>
      </c>
      <c r="AM48" s="10" t="s">
        <v>5178</v>
      </c>
      <c r="AN48" s="12">
        <v>0</v>
      </c>
      <c r="AO48" s="10" t="s">
        <v>1140</v>
      </c>
      <c r="AP48" s="13">
        <v>38</v>
      </c>
      <c r="AQ48" s="10" t="s">
        <v>5179</v>
      </c>
      <c r="AR48" s="12">
        <v>0</v>
      </c>
      <c r="AS48" s="10" t="s">
        <v>1140</v>
      </c>
      <c r="AT48" s="10" t="s">
        <v>5113</v>
      </c>
      <c r="AU48" s="10" t="s">
        <v>5113</v>
      </c>
      <c r="AV48" s="10" t="s">
        <v>5113</v>
      </c>
      <c r="AW48" s="10" t="s">
        <v>5113</v>
      </c>
      <c r="AX48" s="13">
        <v>0</v>
      </c>
      <c r="AY48" s="10" t="s">
        <v>4701</v>
      </c>
      <c r="AZ48" s="12">
        <v>0</v>
      </c>
      <c r="BA48" s="10" t="s">
        <v>1140</v>
      </c>
      <c r="BB48" s="13">
        <v>0</v>
      </c>
      <c r="BC48" s="10" t="s">
        <v>5160</v>
      </c>
      <c r="BD48" s="12">
        <v>0</v>
      </c>
      <c r="BE48" s="10" t="s">
        <v>1140</v>
      </c>
      <c r="BF48" s="13">
        <v>0</v>
      </c>
      <c r="BG48" s="10" t="s">
        <v>5161</v>
      </c>
      <c r="BH48" s="12">
        <v>0</v>
      </c>
      <c r="BI48" s="10" t="s">
        <v>1140</v>
      </c>
      <c r="BJ48" s="10" t="s">
        <v>5113</v>
      </c>
      <c r="BK48" s="10" t="s">
        <v>5113</v>
      </c>
      <c r="BL48" s="10" t="s">
        <v>5113</v>
      </c>
      <c r="BM48" s="10" t="s">
        <v>5113</v>
      </c>
      <c r="BN48" s="13">
        <v>0</v>
      </c>
      <c r="BO48" s="10" t="s">
        <v>1387</v>
      </c>
      <c r="BP48" s="12">
        <v>0</v>
      </c>
      <c r="BQ48" s="10" t="s">
        <v>1140</v>
      </c>
      <c r="BR48" s="13">
        <v>0</v>
      </c>
      <c r="BS48" s="10" t="s">
        <v>5160</v>
      </c>
      <c r="BT48" s="12">
        <v>0</v>
      </c>
      <c r="BU48" s="10" t="s">
        <v>1140</v>
      </c>
      <c r="BV48" s="13">
        <v>0</v>
      </c>
      <c r="BW48" s="10" t="s">
        <v>5140</v>
      </c>
      <c r="BX48" s="12">
        <v>0</v>
      </c>
      <c r="BY48" s="10" t="s">
        <v>1140</v>
      </c>
      <c r="BZ48" s="10" t="s">
        <v>5113</v>
      </c>
      <c r="CA48" s="10" t="s">
        <v>5113</v>
      </c>
      <c r="CB48" s="10" t="s">
        <v>5113</v>
      </c>
      <c r="CC48" s="10" t="s">
        <v>5113</v>
      </c>
      <c r="CD48" s="13">
        <v>0</v>
      </c>
      <c r="CE48" s="10" t="s">
        <v>5162</v>
      </c>
      <c r="CF48" s="12">
        <v>0</v>
      </c>
      <c r="CG48" s="10" t="s">
        <v>1140</v>
      </c>
      <c r="CH48" s="10" t="s">
        <v>5113</v>
      </c>
      <c r="CI48" s="10" t="s">
        <v>5113</v>
      </c>
      <c r="CJ48" s="10" t="s">
        <v>5113</v>
      </c>
      <c r="CK48" s="10" t="s">
        <v>5113</v>
      </c>
      <c r="CL48" s="13">
        <v>0</v>
      </c>
      <c r="CM48" s="10" t="s">
        <v>1570</v>
      </c>
      <c r="CN48" s="12">
        <v>0</v>
      </c>
      <c r="CO48" s="10" t="s">
        <v>1140</v>
      </c>
      <c r="CP48" s="10" t="s">
        <v>5113</v>
      </c>
      <c r="CQ48" s="10" t="s">
        <v>5113</v>
      </c>
      <c r="CR48" s="10" t="s">
        <v>5113</v>
      </c>
      <c r="CS48" s="10" t="s">
        <v>5113</v>
      </c>
      <c r="CT48" s="10" t="s">
        <v>5113</v>
      </c>
      <c r="CU48" s="10" t="s">
        <v>5113</v>
      </c>
      <c r="CV48" s="10" t="s">
        <v>5113</v>
      </c>
      <c r="CW48" s="10" t="s">
        <v>5113</v>
      </c>
      <c r="CX48" s="13">
        <v>0</v>
      </c>
      <c r="CY48" s="10" t="s">
        <v>4701</v>
      </c>
      <c r="CZ48" s="12">
        <v>0</v>
      </c>
      <c r="DA48" s="10" t="s">
        <v>1140</v>
      </c>
      <c r="DB48" s="10" t="s">
        <v>5113</v>
      </c>
      <c r="DC48" s="10" t="s">
        <v>5113</v>
      </c>
      <c r="DD48" s="10" t="s">
        <v>5113</v>
      </c>
      <c r="DE48" s="10" t="s">
        <v>5113</v>
      </c>
      <c r="DF48" s="10" t="s">
        <v>5113</v>
      </c>
      <c r="DG48" s="10" t="s">
        <v>5113</v>
      </c>
      <c r="DH48" s="10" t="s">
        <v>5113</v>
      </c>
      <c r="DI48" s="10" t="s">
        <v>5113</v>
      </c>
      <c r="DJ48" s="13">
        <v>63</v>
      </c>
      <c r="DK48" s="10" t="s">
        <v>5180</v>
      </c>
      <c r="DL48" s="12">
        <v>0</v>
      </c>
      <c r="DM48" s="10" t="s">
        <v>1140</v>
      </c>
      <c r="DN48" s="10" t="s">
        <v>5113</v>
      </c>
      <c r="DO48" s="10" t="s">
        <v>5113</v>
      </c>
      <c r="DP48" s="10" t="s">
        <v>5113</v>
      </c>
      <c r="DQ48" s="10" t="s">
        <v>5113</v>
      </c>
      <c r="DR48" s="10" t="s">
        <v>5113</v>
      </c>
      <c r="DS48" s="10" t="s">
        <v>5113</v>
      </c>
      <c r="DT48" s="10" t="s">
        <v>5113</v>
      </c>
      <c r="DU48" s="10" t="s">
        <v>5113</v>
      </c>
      <c r="DV48" s="13">
        <v>0</v>
      </c>
      <c r="DW48" s="10" t="s">
        <v>1684</v>
      </c>
      <c r="DX48" s="12">
        <v>0</v>
      </c>
      <c r="DY48" s="10" t="s">
        <v>1140</v>
      </c>
      <c r="DZ48" s="13">
        <v>0</v>
      </c>
      <c r="EA48" s="10" t="s">
        <v>5163</v>
      </c>
      <c r="EB48" s="12">
        <v>0</v>
      </c>
      <c r="EC48" s="10" t="s">
        <v>1140</v>
      </c>
      <c r="ED48" s="13">
        <v>0</v>
      </c>
      <c r="EE48" s="10" t="s">
        <v>5164</v>
      </c>
      <c r="EF48" s="12">
        <v>0</v>
      </c>
      <c r="EG48" s="10" t="s">
        <v>1140</v>
      </c>
      <c r="EH48" s="10" t="s">
        <v>5113</v>
      </c>
      <c r="EI48" s="10" t="s">
        <v>5113</v>
      </c>
      <c r="EJ48" s="10" t="s">
        <v>5113</v>
      </c>
      <c r="EK48" s="10" t="s">
        <v>5113</v>
      </c>
      <c r="EL48" s="13">
        <v>24</v>
      </c>
      <c r="EM48" s="10" t="s">
        <v>5142</v>
      </c>
      <c r="EN48" s="12">
        <v>0</v>
      </c>
      <c r="EO48" s="10" t="s">
        <v>1140</v>
      </c>
      <c r="EP48" s="13">
        <v>54</v>
      </c>
      <c r="EQ48" s="10" t="s">
        <v>4700</v>
      </c>
      <c r="ER48" s="12">
        <v>0</v>
      </c>
      <c r="ES48" s="10" t="s">
        <v>1140</v>
      </c>
      <c r="ET48" s="13">
        <v>0</v>
      </c>
      <c r="EU48" s="10" t="s">
        <v>1369</v>
      </c>
      <c r="EV48" s="12">
        <v>0</v>
      </c>
      <c r="EW48" s="10" t="s">
        <v>1140</v>
      </c>
      <c r="EX48" s="13">
        <v>0</v>
      </c>
      <c r="EY48" s="10" t="s">
        <v>1559</v>
      </c>
      <c r="EZ48" s="12">
        <v>0</v>
      </c>
      <c r="FA48" s="10" t="s">
        <v>1140</v>
      </c>
      <c r="FB48" s="10" t="s">
        <v>5113</v>
      </c>
      <c r="FC48" s="10" t="s">
        <v>5113</v>
      </c>
      <c r="FD48" s="10" t="s">
        <v>5113</v>
      </c>
      <c r="FE48" s="10" t="s">
        <v>5113</v>
      </c>
      <c r="FF48" s="10" t="s">
        <v>5113</v>
      </c>
      <c r="FG48" s="10" t="s">
        <v>5113</v>
      </c>
      <c r="FH48" s="10" t="s">
        <v>5113</v>
      </c>
      <c r="FI48" s="10" t="s">
        <v>5113</v>
      </c>
      <c r="FJ48" s="10" t="s">
        <v>5113</v>
      </c>
      <c r="FK48" s="10" t="s">
        <v>5113</v>
      </c>
      <c r="FL48" s="10" t="s">
        <v>5113</v>
      </c>
      <c r="FM48" s="10" t="s">
        <v>5113</v>
      </c>
      <c r="FN48" s="13">
        <v>0</v>
      </c>
      <c r="FO48" s="10" t="s">
        <v>5159</v>
      </c>
      <c r="FP48" s="12">
        <v>0</v>
      </c>
      <c r="FQ48" s="10" t="s">
        <v>1140</v>
      </c>
      <c r="FR48" s="13">
        <v>0</v>
      </c>
      <c r="FS48" s="10" t="s">
        <v>3772</v>
      </c>
      <c r="FT48" s="12">
        <v>0</v>
      </c>
      <c r="FU48" s="10" t="s">
        <v>1140</v>
      </c>
      <c r="FV48" s="13">
        <v>0</v>
      </c>
      <c r="FW48" s="10" t="s">
        <v>5160</v>
      </c>
      <c r="FX48" s="12">
        <v>0</v>
      </c>
      <c r="FY48" s="10" t="s">
        <v>1140</v>
      </c>
      <c r="FZ48" s="10" t="s">
        <v>5113</v>
      </c>
      <c r="GA48" s="10" t="s">
        <v>5113</v>
      </c>
      <c r="GB48" s="10" t="s">
        <v>5113</v>
      </c>
      <c r="GC48" s="10" t="s">
        <v>5113</v>
      </c>
      <c r="GD48" s="13">
        <v>0</v>
      </c>
      <c r="GE48" s="10" t="s">
        <v>1549</v>
      </c>
      <c r="GF48" s="12">
        <v>0</v>
      </c>
      <c r="GG48" s="10" t="s">
        <v>1140</v>
      </c>
      <c r="GH48" s="13">
        <v>287</v>
      </c>
      <c r="GI48" s="10" t="s">
        <v>5181</v>
      </c>
      <c r="GJ48" s="12">
        <v>0</v>
      </c>
      <c r="GK48" s="10" t="s">
        <v>1140</v>
      </c>
      <c r="GL48" s="10" t="s">
        <v>5113</v>
      </c>
      <c r="GM48" s="10" t="s">
        <v>5113</v>
      </c>
      <c r="GN48" s="10" t="s">
        <v>5113</v>
      </c>
      <c r="GO48" s="10" t="s">
        <v>5113</v>
      </c>
      <c r="GP48" s="13">
        <v>0</v>
      </c>
      <c r="GQ48" s="10" t="s">
        <v>5168</v>
      </c>
      <c r="GR48" s="12">
        <v>0</v>
      </c>
      <c r="GS48" s="10" t="s">
        <v>1140</v>
      </c>
      <c r="GT48" s="13">
        <v>0</v>
      </c>
      <c r="GU48" s="10" t="s">
        <v>5161</v>
      </c>
      <c r="GV48" s="12">
        <v>0</v>
      </c>
      <c r="GW48" s="10" t="s">
        <v>1140</v>
      </c>
      <c r="GX48" s="10" t="s">
        <v>5113</v>
      </c>
      <c r="GY48" s="10" t="s">
        <v>5113</v>
      </c>
      <c r="GZ48" s="10" t="s">
        <v>5113</v>
      </c>
      <c r="HA48" s="10" t="s">
        <v>5113</v>
      </c>
    </row>
    <row r="49" spans="1:209" ht="12.5" x14ac:dyDescent="0.25">
      <c r="A49" s="10" t="s">
        <v>5182</v>
      </c>
      <c r="B49" s="10" t="s">
        <v>5113</v>
      </c>
      <c r="C49" s="10" t="s">
        <v>5113</v>
      </c>
      <c r="D49" s="10" t="s">
        <v>5113</v>
      </c>
      <c r="E49" s="10" t="s">
        <v>5113</v>
      </c>
      <c r="F49" s="11">
        <v>95098</v>
      </c>
      <c r="G49" s="10" t="s">
        <v>1837</v>
      </c>
      <c r="H49" s="12">
        <v>0.13</v>
      </c>
      <c r="I49" s="10" t="s">
        <v>2434</v>
      </c>
      <c r="J49" s="11">
        <v>132923</v>
      </c>
      <c r="K49" s="10" t="s">
        <v>5183</v>
      </c>
      <c r="L49" s="12">
        <v>1.7999999999999999E-2</v>
      </c>
      <c r="M49" s="10" t="s">
        <v>1140</v>
      </c>
      <c r="N49" s="10" t="s">
        <v>5113</v>
      </c>
      <c r="O49" s="10" t="s">
        <v>5113</v>
      </c>
      <c r="P49" s="10" t="s">
        <v>5113</v>
      </c>
      <c r="Q49" s="10" t="s">
        <v>5113</v>
      </c>
      <c r="R49" s="11">
        <v>301670</v>
      </c>
      <c r="S49" s="10" t="s">
        <v>5184</v>
      </c>
      <c r="T49" s="12">
        <v>8.0000000000000002E-3</v>
      </c>
      <c r="U49" s="10" t="s">
        <v>1140</v>
      </c>
      <c r="V49" s="11">
        <v>48648</v>
      </c>
      <c r="W49" s="10" t="s">
        <v>5185</v>
      </c>
      <c r="X49" s="12">
        <v>8.0000000000000002E-3</v>
      </c>
      <c r="Y49" s="10" t="s">
        <v>1140</v>
      </c>
      <c r="Z49" s="10" t="s">
        <v>5113</v>
      </c>
      <c r="AA49" s="10" t="s">
        <v>5113</v>
      </c>
      <c r="AB49" s="10" t="s">
        <v>5113</v>
      </c>
      <c r="AC49" s="10" t="s">
        <v>5113</v>
      </c>
      <c r="AD49" s="10" t="s">
        <v>5113</v>
      </c>
      <c r="AE49" s="10" t="s">
        <v>5113</v>
      </c>
      <c r="AF49" s="10" t="s">
        <v>5113</v>
      </c>
      <c r="AG49" s="10" t="s">
        <v>5113</v>
      </c>
      <c r="AH49" s="10" t="s">
        <v>5113</v>
      </c>
      <c r="AI49" s="10" t="s">
        <v>5113</v>
      </c>
      <c r="AJ49" s="10" t="s">
        <v>5113</v>
      </c>
      <c r="AK49" s="10" t="s">
        <v>5113</v>
      </c>
      <c r="AL49" s="11">
        <v>56289</v>
      </c>
      <c r="AM49" s="10" t="s">
        <v>5186</v>
      </c>
      <c r="AN49" s="12">
        <v>2E-3</v>
      </c>
      <c r="AO49" s="10" t="s">
        <v>1140</v>
      </c>
      <c r="AP49" s="11">
        <v>22901</v>
      </c>
      <c r="AQ49" s="10" t="s">
        <v>2489</v>
      </c>
      <c r="AR49" s="12">
        <v>2E-3</v>
      </c>
      <c r="AS49" s="10" t="s">
        <v>1140</v>
      </c>
      <c r="AT49" s="10" t="s">
        <v>5113</v>
      </c>
      <c r="AU49" s="10" t="s">
        <v>5113</v>
      </c>
      <c r="AV49" s="10" t="s">
        <v>5113</v>
      </c>
      <c r="AW49" s="10" t="s">
        <v>5113</v>
      </c>
      <c r="AX49" s="11">
        <v>17762</v>
      </c>
      <c r="AY49" s="10" t="s">
        <v>3232</v>
      </c>
      <c r="AZ49" s="12">
        <v>8.9999999999999993E-3</v>
      </c>
      <c r="BA49" s="10" t="s">
        <v>1140</v>
      </c>
      <c r="BB49" s="11">
        <v>39775</v>
      </c>
      <c r="BC49" s="10" t="s">
        <v>5187</v>
      </c>
      <c r="BD49" s="12">
        <v>3.0000000000000001E-3</v>
      </c>
      <c r="BE49" s="10" t="s">
        <v>1140</v>
      </c>
      <c r="BF49" s="11">
        <v>11641</v>
      </c>
      <c r="BG49" s="10" t="s">
        <v>5188</v>
      </c>
      <c r="BH49" s="12">
        <v>2E-3</v>
      </c>
      <c r="BI49" s="10" t="s">
        <v>1140</v>
      </c>
      <c r="BJ49" s="10" t="s">
        <v>5113</v>
      </c>
      <c r="BK49" s="10" t="s">
        <v>5113</v>
      </c>
      <c r="BL49" s="10" t="s">
        <v>5113</v>
      </c>
      <c r="BM49" s="10" t="s">
        <v>5113</v>
      </c>
      <c r="BN49" s="11">
        <v>19481</v>
      </c>
      <c r="BO49" s="10" t="s">
        <v>5189</v>
      </c>
      <c r="BP49" s="12">
        <v>7.0000000000000001E-3</v>
      </c>
      <c r="BQ49" s="10" t="s">
        <v>1140</v>
      </c>
      <c r="BR49" s="11">
        <v>8616</v>
      </c>
      <c r="BS49" s="10" t="s">
        <v>5190</v>
      </c>
      <c r="BT49" s="12">
        <v>2E-3</v>
      </c>
      <c r="BU49" s="10" t="s">
        <v>1140</v>
      </c>
      <c r="BV49" s="11">
        <v>26975</v>
      </c>
      <c r="BW49" s="10" t="s">
        <v>5191</v>
      </c>
      <c r="BX49" s="12">
        <v>6.0000000000000001E-3</v>
      </c>
      <c r="BY49" s="10" t="s">
        <v>1140</v>
      </c>
      <c r="BZ49" s="10" t="s">
        <v>5113</v>
      </c>
      <c r="CA49" s="10" t="s">
        <v>5113</v>
      </c>
      <c r="CB49" s="10" t="s">
        <v>5113</v>
      </c>
      <c r="CC49" s="10" t="s">
        <v>5113</v>
      </c>
      <c r="CD49" s="11">
        <v>18785</v>
      </c>
      <c r="CE49" s="10" t="s">
        <v>5192</v>
      </c>
      <c r="CF49" s="12">
        <v>3.0000000000000001E-3</v>
      </c>
      <c r="CG49" s="10" t="s">
        <v>1140</v>
      </c>
      <c r="CH49" s="10" t="s">
        <v>5113</v>
      </c>
      <c r="CI49" s="10" t="s">
        <v>5113</v>
      </c>
      <c r="CJ49" s="10" t="s">
        <v>5113</v>
      </c>
      <c r="CK49" s="10" t="s">
        <v>5113</v>
      </c>
      <c r="CL49" s="11">
        <v>43194</v>
      </c>
      <c r="CM49" s="10" t="s">
        <v>4817</v>
      </c>
      <c r="CN49" s="12">
        <v>4.0000000000000001E-3</v>
      </c>
      <c r="CO49" s="10" t="s">
        <v>1140</v>
      </c>
      <c r="CP49" s="10" t="s">
        <v>5113</v>
      </c>
      <c r="CQ49" s="10" t="s">
        <v>5113</v>
      </c>
      <c r="CR49" s="10" t="s">
        <v>5113</v>
      </c>
      <c r="CS49" s="10" t="s">
        <v>5113</v>
      </c>
      <c r="CT49" s="10" t="s">
        <v>5113</v>
      </c>
      <c r="CU49" s="10" t="s">
        <v>5113</v>
      </c>
      <c r="CV49" s="10" t="s">
        <v>5113</v>
      </c>
      <c r="CW49" s="10" t="s">
        <v>5113</v>
      </c>
      <c r="CX49" s="11">
        <v>13213</v>
      </c>
      <c r="CY49" s="10" t="s">
        <v>5193</v>
      </c>
      <c r="CZ49" s="12">
        <v>2E-3</v>
      </c>
      <c r="DA49" s="10" t="s">
        <v>1140</v>
      </c>
      <c r="DB49" s="10" t="s">
        <v>5113</v>
      </c>
      <c r="DC49" s="10" t="s">
        <v>5113</v>
      </c>
      <c r="DD49" s="10" t="s">
        <v>5113</v>
      </c>
      <c r="DE49" s="10" t="s">
        <v>5113</v>
      </c>
      <c r="DF49" s="10" t="s">
        <v>5113</v>
      </c>
      <c r="DG49" s="10" t="s">
        <v>5113</v>
      </c>
      <c r="DH49" s="10" t="s">
        <v>5113</v>
      </c>
      <c r="DI49" s="10" t="s">
        <v>5113</v>
      </c>
      <c r="DJ49" s="11">
        <v>27777</v>
      </c>
      <c r="DK49" s="10" t="s">
        <v>5194</v>
      </c>
      <c r="DL49" s="12">
        <v>8.9999999999999993E-3</v>
      </c>
      <c r="DM49" s="10" t="s">
        <v>1140</v>
      </c>
      <c r="DN49" s="10" t="s">
        <v>5113</v>
      </c>
      <c r="DO49" s="10" t="s">
        <v>5113</v>
      </c>
      <c r="DP49" s="10" t="s">
        <v>5113</v>
      </c>
      <c r="DQ49" s="10" t="s">
        <v>5113</v>
      </c>
      <c r="DR49" s="10" t="s">
        <v>5113</v>
      </c>
      <c r="DS49" s="10" t="s">
        <v>5113</v>
      </c>
      <c r="DT49" s="10" t="s">
        <v>5113</v>
      </c>
      <c r="DU49" s="10" t="s">
        <v>5113</v>
      </c>
      <c r="DV49" s="11">
        <v>67794</v>
      </c>
      <c r="DW49" s="10" t="s">
        <v>1892</v>
      </c>
      <c r="DX49" s="12">
        <v>3.2000000000000001E-2</v>
      </c>
      <c r="DY49" s="10" t="s">
        <v>1131</v>
      </c>
      <c r="DZ49" s="11">
        <v>89623</v>
      </c>
      <c r="EA49" s="10" t="s">
        <v>5195</v>
      </c>
      <c r="EB49" s="12">
        <v>5.0000000000000001E-3</v>
      </c>
      <c r="EC49" s="10" t="s">
        <v>1140</v>
      </c>
      <c r="ED49" s="11">
        <v>101620</v>
      </c>
      <c r="EE49" s="10" t="s">
        <v>5196</v>
      </c>
      <c r="EF49" s="12">
        <v>8.9999999999999993E-3</v>
      </c>
      <c r="EG49" s="10" t="s">
        <v>1140</v>
      </c>
      <c r="EH49" s="10" t="s">
        <v>5113</v>
      </c>
      <c r="EI49" s="10" t="s">
        <v>5113</v>
      </c>
      <c r="EJ49" s="10" t="s">
        <v>5113</v>
      </c>
      <c r="EK49" s="10" t="s">
        <v>5113</v>
      </c>
      <c r="EL49" s="11">
        <v>15743</v>
      </c>
      <c r="EM49" s="10" t="s">
        <v>5197</v>
      </c>
      <c r="EN49" s="12">
        <v>1E-3</v>
      </c>
      <c r="EO49" s="10" t="s">
        <v>1140</v>
      </c>
      <c r="EP49" s="11">
        <v>283003</v>
      </c>
      <c r="EQ49" s="10" t="s">
        <v>2329</v>
      </c>
      <c r="ER49" s="12">
        <v>7.0000000000000007E-2</v>
      </c>
      <c r="ES49" s="10" t="s">
        <v>1131</v>
      </c>
      <c r="ET49" s="11">
        <v>35173</v>
      </c>
      <c r="EU49" s="10" t="s">
        <v>5198</v>
      </c>
      <c r="EV49" s="12">
        <v>8.0000000000000002E-3</v>
      </c>
      <c r="EW49" s="10" t="s">
        <v>1140</v>
      </c>
      <c r="EX49" s="11">
        <v>23080</v>
      </c>
      <c r="EY49" s="10" t="s">
        <v>5199</v>
      </c>
      <c r="EZ49" s="12">
        <v>2E-3</v>
      </c>
      <c r="FA49" s="10" t="s">
        <v>1140</v>
      </c>
      <c r="FB49" s="10" t="s">
        <v>5113</v>
      </c>
      <c r="FC49" s="10" t="s">
        <v>5113</v>
      </c>
      <c r="FD49" s="10" t="s">
        <v>5113</v>
      </c>
      <c r="FE49" s="10" t="s">
        <v>5113</v>
      </c>
      <c r="FF49" s="10" t="s">
        <v>5113</v>
      </c>
      <c r="FG49" s="10" t="s">
        <v>5113</v>
      </c>
      <c r="FH49" s="10" t="s">
        <v>5113</v>
      </c>
      <c r="FI49" s="10" t="s">
        <v>5113</v>
      </c>
      <c r="FJ49" s="10" t="s">
        <v>5113</v>
      </c>
      <c r="FK49" s="10" t="s">
        <v>5113</v>
      </c>
      <c r="FL49" s="10" t="s">
        <v>5113</v>
      </c>
      <c r="FM49" s="10" t="s">
        <v>5113</v>
      </c>
      <c r="FN49" s="11">
        <v>15358</v>
      </c>
      <c r="FO49" s="10" t="s">
        <v>5200</v>
      </c>
      <c r="FP49" s="12">
        <v>2E-3</v>
      </c>
      <c r="FQ49" s="10" t="s">
        <v>1140</v>
      </c>
      <c r="FR49" s="11">
        <v>149981</v>
      </c>
      <c r="FS49" s="10" t="s">
        <v>5201</v>
      </c>
      <c r="FT49" s="12">
        <v>5.0000000000000001E-3</v>
      </c>
      <c r="FU49" s="10" t="s">
        <v>1140</v>
      </c>
      <c r="FV49" s="11">
        <v>17183</v>
      </c>
      <c r="FW49" s="10" t="s">
        <v>4677</v>
      </c>
      <c r="FX49" s="12">
        <v>5.0000000000000001E-3</v>
      </c>
      <c r="FY49" s="10" t="s">
        <v>1140</v>
      </c>
      <c r="FZ49" s="10" t="s">
        <v>5113</v>
      </c>
      <c r="GA49" s="10" t="s">
        <v>5113</v>
      </c>
      <c r="GB49" s="10" t="s">
        <v>5113</v>
      </c>
      <c r="GC49" s="10" t="s">
        <v>5113</v>
      </c>
      <c r="GD49" s="11">
        <v>19297</v>
      </c>
      <c r="GE49" s="10" t="s">
        <v>4837</v>
      </c>
      <c r="GF49" s="12">
        <v>2E-3</v>
      </c>
      <c r="GG49" s="10" t="s">
        <v>1140</v>
      </c>
      <c r="GH49" s="11">
        <v>77291</v>
      </c>
      <c r="GI49" s="10" t="s">
        <v>4364</v>
      </c>
      <c r="GJ49" s="12">
        <v>0.01</v>
      </c>
      <c r="GK49" s="10" t="s">
        <v>1140</v>
      </c>
      <c r="GL49" s="10" t="s">
        <v>5113</v>
      </c>
      <c r="GM49" s="10" t="s">
        <v>5113</v>
      </c>
      <c r="GN49" s="10" t="s">
        <v>5113</v>
      </c>
      <c r="GO49" s="10" t="s">
        <v>5113</v>
      </c>
      <c r="GP49" s="11">
        <v>40902</v>
      </c>
      <c r="GQ49" s="10" t="s">
        <v>5202</v>
      </c>
      <c r="GR49" s="12">
        <v>7.0000000000000001E-3</v>
      </c>
      <c r="GS49" s="10" t="s">
        <v>1140</v>
      </c>
      <c r="GT49" s="11">
        <v>10025</v>
      </c>
      <c r="GU49" s="10" t="s">
        <v>4710</v>
      </c>
      <c r="GV49" s="12">
        <v>1.7000000000000001E-2</v>
      </c>
      <c r="GW49" s="10" t="s">
        <v>1131</v>
      </c>
      <c r="GX49" s="10" t="s">
        <v>5113</v>
      </c>
      <c r="GY49" s="10" t="s">
        <v>5113</v>
      </c>
      <c r="GZ49" s="10" t="s">
        <v>5113</v>
      </c>
      <c r="HA49" s="10" t="s">
        <v>5113</v>
      </c>
    </row>
    <row r="50" spans="1:209" ht="12.5" x14ac:dyDescent="0.25">
      <c r="A50" s="10" t="s">
        <v>1425</v>
      </c>
      <c r="B50" s="11">
        <v>77445</v>
      </c>
      <c r="C50" s="10" t="s">
        <v>3494</v>
      </c>
      <c r="D50" s="12">
        <v>1.4999999999999999E-2</v>
      </c>
      <c r="E50" s="10" t="s">
        <v>1140</v>
      </c>
      <c r="F50" s="11">
        <v>43330</v>
      </c>
      <c r="G50" s="10" t="s">
        <v>5203</v>
      </c>
      <c r="H50" s="12">
        <v>5.8999999999999997E-2</v>
      </c>
      <c r="I50" s="10" t="s">
        <v>1147</v>
      </c>
      <c r="J50" s="11">
        <v>269995</v>
      </c>
      <c r="K50" s="10" t="s">
        <v>5204</v>
      </c>
      <c r="L50" s="12">
        <v>3.5999999999999997E-2</v>
      </c>
      <c r="M50" s="10" t="s">
        <v>1140</v>
      </c>
      <c r="N50" s="11">
        <v>51703</v>
      </c>
      <c r="O50" s="10" t="s">
        <v>5205</v>
      </c>
      <c r="P50" s="12">
        <v>1.7000000000000001E-2</v>
      </c>
      <c r="Q50" s="10" t="s">
        <v>1140</v>
      </c>
      <c r="R50" s="11">
        <v>6146851</v>
      </c>
      <c r="S50" s="10" t="s">
        <v>5206</v>
      </c>
      <c r="T50" s="12">
        <v>0.158</v>
      </c>
      <c r="U50" s="10" t="s">
        <v>1140</v>
      </c>
      <c r="V50" s="11">
        <v>196755</v>
      </c>
      <c r="W50" s="10" t="s">
        <v>5207</v>
      </c>
      <c r="X50" s="12">
        <v>3.3000000000000002E-2</v>
      </c>
      <c r="Y50" s="10" t="s">
        <v>1140</v>
      </c>
      <c r="Z50" s="11">
        <v>176018</v>
      </c>
      <c r="AA50" s="10" t="s">
        <v>4321</v>
      </c>
      <c r="AB50" s="12">
        <v>4.9000000000000002E-2</v>
      </c>
      <c r="AC50" s="10" t="s">
        <v>1140</v>
      </c>
      <c r="AD50" s="11">
        <v>44464</v>
      </c>
      <c r="AE50" s="10" t="s">
        <v>2167</v>
      </c>
      <c r="AF50" s="12">
        <v>4.2999999999999997E-2</v>
      </c>
      <c r="AG50" s="10" t="s">
        <v>1131</v>
      </c>
      <c r="AH50" s="11">
        <v>28224</v>
      </c>
      <c r="AI50" s="10" t="s">
        <v>1392</v>
      </c>
      <c r="AJ50" s="12">
        <v>4.2000000000000003E-2</v>
      </c>
      <c r="AK50" s="10" t="s">
        <v>1131</v>
      </c>
      <c r="AL50" s="11">
        <v>679873</v>
      </c>
      <c r="AM50" s="10" t="s">
        <v>5208</v>
      </c>
      <c r="AN50" s="12">
        <v>0.03</v>
      </c>
      <c r="AO50" s="10" t="s">
        <v>1140</v>
      </c>
      <c r="AP50" s="11">
        <v>499904</v>
      </c>
      <c r="AQ50" s="10" t="s">
        <v>5209</v>
      </c>
      <c r="AR50" s="12">
        <v>4.4999999999999998E-2</v>
      </c>
      <c r="AS50" s="10" t="s">
        <v>1140</v>
      </c>
      <c r="AT50" s="11">
        <v>526684</v>
      </c>
      <c r="AU50" s="10" t="s">
        <v>5210</v>
      </c>
      <c r="AV50" s="12">
        <v>0.36699999999999999</v>
      </c>
      <c r="AW50" s="10" t="s">
        <v>2389</v>
      </c>
      <c r="AX50" s="11">
        <v>26917</v>
      </c>
      <c r="AY50" s="10" t="s">
        <v>1082</v>
      </c>
      <c r="AZ50" s="12">
        <v>1.4E-2</v>
      </c>
      <c r="BA50" s="10" t="s">
        <v>1140</v>
      </c>
      <c r="BB50" s="11">
        <v>756661</v>
      </c>
      <c r="BC50" s="10" t="s">
        <v>5211</v>
      </c>
      <c r="BD50" s="12">
        <v>0.06</v>
      </c>
      <c r="BE50" s="10" t="s">
        <v>1140</v>
      </c>
      <c r="BF50" s="11">
        <v>182549</v>
      </c>
      <c r="BG50" s="10" t="s">
        <v>5212</v>
      </c>
      <c r="BH50" s="12">
        <v>2.7E-2</v>
      </c>
      <c r="BI50" s="10" t="s">
        <v>1140</v>
      </c>
      <c r="BJ50" s="11">
        <v>75806</v>
      </c>
      <c r="BK50" s="10" t="s">
        <v>5213</v>
      </c>
      <c r="BL50" s="12">
        <v>2.4E-2</v>
      </c>
      <c r="BM50" s="10" t="s">
        <v>1140</v>
      </c>
      <c r="BN50" s="11">
        <v>77248</v>
      </c>
      <c r="BO50" s="10" t="s">
        <v>1376</v>
      </c>
      <c r="BP50" s="12">
        <v>2.5999999999999999E-2</v>
      </c>
      <c r="BQ50" s="10" t="s">
        <v>1140</v>
      </c>
      <c r="BR50" s="11">
        <v>64323</v>
      </c>
      <c r="BS50" s="10" t="s">
        <v>2932</v>
      </c>
      <c r="BT50" s="12">
        <v>1.4E-2</v>
      </c>
      <c r="BU50" s="10" t="s">
        <v>1140</v>
      </c>
      <c r="BV50" s="11">
        <v>80143</v>
      </c>
      <c r="BW50" s="10" t="s">
        <v>5214</v>
      </c>
      <c r="BX50" s="12">
        <v>1.7999999999999999E-2</v>
      </c>
      <c r="BY50" s="10" t="s">
        <v>1140</v>
      </c>
      <c r="BZ50" s="11">
        <v>15878</v>
      </c>
      <c r="CA50" s="10" t="s">
        <v>3525</v>
      </c>
      <c r="CB50" s="12">
        <v>1.0999999999999999E-2</v>
      </c>
      <c r="CC50" s="10" t="s">
        <v>1140</v>
      </c>
      <c r="CD50" s="11">
        <v>409222</v>
      </c>
      <c r="CE50" s="10" t="s">
        <v>5215</v>
      </c>
      <c r="CF50" s="12">
        <v>6.6000000000000003E-2</v>
      </c>
      <c r="CG50" s="10" t="s">
        <v>1140</v>
      </c>
      <c r="CH50" s="11">
        <v>515613</v>
      </c>
      <c r="CI50" s="10" t="s">
        <v>5216</v>
      </c>
      <c r="CJ50" s="12">
        <v>7.3999999999999996E-2</v>
      </c>
      <c r="CK50" s="10" t="s">
        <v>1140</v>
      </c>
      <c r="CL50" s="11">
        <v>340367</v>
      </c>
      <c r="CM50" s="10" t="s">
        <v>2369</v>
      </c>
      <c r="CN50" s="12">
        <v>3.4000000000000002E-2</v>
      </c>
      <c r="CO50" s="10" t="s">
        <v>1140</v>
      </c>
      <c r="CP50" s="11">
        <v>298422</v>
      </c>
      <c r="CQ50" s="10" t="s">
        <v>4354</v>
      </c>
      <c r="CR50" s="12">
        <v>5.1999999999999998E-2</v>
      </c>
      <c r="CS50" s="10" t="s">
        <v>1140</v>
      </c>
      <c r="CT50" s="11">
        <v>27849</v>
      </c>
      <c r="CU50" s="10" t="s">
        <v>5217</v>
      </c>
      <c r="CV50" s="12">
        <v>8.9999999999999993E-3</v>
      </c>
      <c r="CW50" s="10" t="s">
        <v>1140</v>
      </c>
      <c r="CX50" s="11">
        <v>128330</v>
      </c>
      <c r="CY50" s="10" t="s">
        <v>5218</v>
      </c>
      <c r="CZ50" s="12">
        <v>2.1000000000000001E-2</v>
      </c>
      <c r="DA50" s="10" t="s">
        <v>1140</v>
      </c>
      <c r="DB50" s="11">
        <v>9266</v>
      </c>
      <c r="DC50" s="10" t="s">
        <v>2104</v>
      </c>
      <c r="DD50" s="12">
        <v>8.0000000000000002E-3</v>
      </c>
      <c r="DE50" s="10" t="s">
        <v>1140</v>
      </c>
      <c r="DF50" s="11">
        <v>48781</v>
      </c>
      <c r="DG50" s="10" t="s">
        <v>3062</v>
      </c>
      <c r="DH50" s="12">
        <v>2.5000000000000001E-2</v>
      </c>
      <c r="DI50" s="10" t="s">
        <v>1131</v>
      </c>
      <c r="DJ50" s="11">
        <v>292264</v>
      </c>
      <c r="DK50" s="10" t="s">
        <v>5219</v>
      </c>
      <c r="DL50" s="12">
        <v>9.0999999999999998E-2</v>
      </c>
      <c r="DM50" s="10" t="s">
        <v>1131</v>
      </c>
      <c r="DN50" s="11">
        <v>36003</v>
      </c>
      <c r="DO50" s="10" t="s">
        <v>5220</v>
      </c>
      <c r="DP50" s="12">
        <v>2.5999999999999999E-2</v>
      </c>
      <c r="DQ50" s="10" t="s">
        <v>1131</v>
      </c>
      <c r="DR50" s="11">
        <v>948862</v>
      </c>
      <c r="DS50" s="10" t="s">
        <v>5221</v>
      </c>
      <c r="DT50" s="12">
        <v>0.10199999999999999</v>
      </c>
      <c r="DU50" s="10" t="s">
        <v>1140</v>
      </c>
      <c r="DV50" s="11">
        <v>38718</v>
      </c>
      <c r="DW50" s="10" t="s">
        <v>5222</v>
      </c>
      <c r="DX50" s="12">
        <v>1.7999999999999999E-2</v>
      </c>
      <c r="DY50" s="10" t="s">
        <v>1131</v>
      </c>
      <c r="DZ50" s="11">
        <v>1785642</v>
      </c>
      <c r="EA50" s="10" t="s">
        <v>5223</v>
      </c>
      <c r="EB50" s="12">
        <v>9.0999999999999998E-2</v>
      </c>
      <c r="EC50" s="10" t="s">
        <v>1140</v>
      </c>
      <c r="ED50" s="11">
        <v>361232</v>
      </c>
      <c r="EE50" s="10" t="s">
        <v>5224</v>
      </c>
      <c r="EF50" s="12">
        <v>3.3000000000000002E-2</v>
      </c>
      <c r="EG50" s="10" t="s">
        <v>1140</v>
      </c>
      <c r="EH50" s="11">
        <v>11814</v>
      </c>
      <c r="EI50" s="10" t="s">
        <v>5225</v>
      </c>
      <c r="EJ50" s="12">
        <v>1.4999999999999999E-2</v>
      </c>
      <c r="EK50" s="10" t="s">
        <v>1131</v>
      </c>
      <c r="EL50" s="11">
        <v>302758</v>
      </c>
      <c r="EM50" s="10" t="s">
        <v>5226</v>
      </c>
      <c r="EN50" s="12">
        <v>2.5999999999999999E-2</v>
      </c>
      <c r="EO50" s="10" t="s">
        <v>1140</v>
      </c>
      <c r="EP50" s="11">
        <v>94802</v>
      </c>
      <c r="EQ50" s="10" t="s">
        <v>5227</v>
      </c>
      <c r="ER50" s="12">
        <v>2.3E-2</v>
      </c>
      <c r="ES50" s="10" t="s">
        <v>1140</v>
      </c>
      <c r="ET50" s="11">
        <v>194391</v>
      </c>
      <c r="EU50" s="10" t="s">
        <v>5228</v>
      </c>
      <c r="EV50" s="12">
        <v>4.5999999999999999E-2</v>
      </c>
      <c r="EW50" s="10" t="s">
        <v>1140</v>
      </c>
      <c r="EX50" s="11">
        <v>499380</v>
      </c>
      <c r="EY50" s="10" t="s">
        <v>5229</v>
      </c>
      <c r="EZ50" s="12">
        <v>3.9E-2</v>
      </c>
      <c r="FA50" s="10" t="s">
        <v>1140</v>
      </c>
      <c r="FB50" s="11">
        <v>37419</v>
      </c>
      <c r="FC50" s="10" t="s">
        <v>2940</v>
      </c>
      <c r="FD50" s="12">
        <v>3.4000000000000002E-2</v>
      </c>
      <c r="FE50" s="10" t="s">
        <v>1155</v>
      </c>
      <c r="FF50" s="11">
        <v>94551</v>
      </c>
      <c r="FG50" s="10" t="s">
        <v>5230</v>
      </c>
      <c r="FH50" s="12">
        <v>1.7999999999999999E-2</v>
      </c>
      <c r="FI50" s="10" t="s">
        <v>1140</v>
      </c>
      <c r="FJ50" s="11">
        <v>13999</v>
      </c>
      <c r="FK50" s="10" t="s">
        <v>1038</v>
      </c>
      <c r="FL50" s="12">
        <v>1.4999999999999999E-2</v>
      </c>
      <c r="FM50" s="10" t="s">
        <v>1131</v>
      </c>
      <c r="FN50" s="11">
        <v>130735</v>
      </c>
      <c r="FO50" s="10" t="s">
        <v>5231</v>
      </c>
      <c r="FP50" s="12">
        <v>1.7999999999999999E-2</v>
      </c>
      <c r="FQ50" s="10" t="s">
        <v>1140</v>
      </c>
      <c r="FR50" s="11">
        <v>1733933</v>
      </c>
      <c r="FS50" s="10" t="s">
        <v>5232</v>
      </c>
      <c r="FT50" s="12">
        <v>5.7000000000000002E-2</v>
      </c>
      <c r="FU50" s="10" t="s">
        <v>1140</v>
      </c>
      <c r="FV50" s="11">
        <v>84729</v>
      </c>
      <c r="FW50" s="10" t="s">
        <v>5233</v>
      </c>
      <c r="FX50" s="12">
        <v>2.5000000000000001E-2</v>
      </c>
      <c r="FY50" s="10" t="s">
        <v>1140</v>
      </c>
      <c r="FZ50" s="11">
        <v>11202</v>
      </c>
      <c r="GA50" s="10" t="s">
        <v>2068</v>
      </c>
      <c r="GB50" s="12">
        <v>1.7000000000000001E-2</v>
      </c>
      <c r="GC50" s="10" t="s">
        <v>1131</v>
      </c>
      <c r="GD50" s="11">
        <v>603772</v>
      </c>
      <c r="GE50" s="10" t="s">
        <v>5234</v>
      </c>
      <c r="GF50" s="12">
        <v>6.9000000000000006E-2</v>
      </c>
      <c r="GG50" s="10" t="s">
        <v>1140</v>
      </c>
      <c r="GH50" s="11">
        <v>780684</v>
      </c>
      <c r="GI50" s="10" t="s">
        <v>5235</v>
      </c>
      <c r="GJ50" s="12">
        <v>0.1</v>
      </c>
      <c r="GK50" s="10" t="s">
        <v>1140</v>
      </c>
      <c r="GL50" s="11">
        <v>12654</v>
      </c>
      <c r="GM50" s="10" t="s">
        <v>2609</v>
      </c>
      <c r="GN50" s="12">
        <v>7.0000000000000001E-3</v>
      </c>
      <c r="GO50" s="10" t="s">
        <v>1140</v>
      </c>
      <c r="GP50" s="11">
        <v>179101</v>
      </c>
      <c r="GQ50" s="10" t="s">
        <v>5236</v>
      </c>
      <c r="GR50" s="12">
        <v>0.03</v>
      </c>
      <c r="GS50" s="10" t="s">
        <v>1140</v>
      </c>
      <c r="GT50" s="11">
        <v>5057</v>
      </c>
      <c r="GU50" s="10" t="s">
        <v>5237</v>
      </c>
      <c r="GV50" s="12">
        <v>8.9999999999999993E-3</v>
      </c>
      <c r="GW50" s="10" t="s">
        <v>1131</v>
      </c>
      <c r="GX50" s="11">
        <v>4480</v>
      </c>
      <c r="GY50" s="10" t="s">
        <v>1709</v>
      </c>
      <c r="GZ50" s="12">
        <v>1E-3</v>
      </c>
      <c r="HA50" s="10" t="s">
        <v>1140</v>
      </c>
    </row>
    <row r="51" spans="1:209" ht="12.5" x14ac:dyDescent="0.25">
      <c r="A51" s="10" t="s">
        <v>5238</v>
      </c>
      <c r="B51" s="11">
        <v>17558</v>
      </c>
      <c r="C51" s="10" t="s">
        <v>5239</v>
      </c>
      <c r="D51" s="12">
        <v>3.0000000000000001E-3</v>
      </c>
      <c r="E51" s="10" t="s">
        <v>1140</v>
      </c>
      <c r="F51" s="13">
        <v>982</v>
      </c>
      <c r="G51" s="10" t="s">
        <v>1928</v>
      </c>
      <c r="H51" s="12">
        <v>1E-3</v>
      </c>
      <c r="I51" s="10" t="s">
        <v>1140</v>
      </c>
      <c r="J51" s="11">
        <v>71518</v>
      </c>
      <c r="K51" s="10" t="s">
        <v>5240</v>
      </c>
      <c r="L51" s="12">
        <v>0.01</v>
      </c>
      <c r="M51" s="10" t="s">
        <v>1140</v>
      </c>
      <c r="N51" s="11">
        <v>14899</v>
      </c>
      <c r="O51" s="10" t="s">
        <v>4459</v>
      </c>
      <c r="P51" s="12">
        <v>5.0000000000000001E-3</v>
      </c>
      <c r="Q51" s="10" t="s">
        <v>1140</v>
      </c>
      <c r="R51" s="11">
        <v>924630</v>
      </c>
      <c r="S51" s="10" t="s">
        <v>5241</v>
      </c>
      <c r="T51" s="12">
        <v>2.4E-2</v>
      </c>
      <c r="U51" s="10" t="s">
        <v>1140</v>
      </c>
      <c r="V51" s="11">
        <v>41093</v>
      </c>
      <c r="W51" s="10" t="s">
        <v>5242</v>
      </c>
      <c r="X51" s="12">
        <v>7.0000000000000001E-3</v>
      </c>
      <c r="Y51" s="10" t="s">
        <v>1140</v>
      </c>
      <c r="Z51" s="11">
        <v>62528</v>
      </c>
      <c r="AA51" s="10" t="s">
        <v>3954</v>
      </c>
      <c r="AB51" s="12">
        <v>1.7000000000000001E-2</v>
      </c>
      <c r="AC51" s="10" t="s">
        <v>1131</v>
      </c>
      <c r="AD51" s="11">
        <v>19904</v>
      </c>
      <c r="AE51" s="10" t="s">
        <v>5243</v>
      </c>
      <c r="AF51" s="12">
        <v>1.9E-2</v>
      </c>
      <c r="AG51" s="10" t="s">
        <v>1155</v>
      </c>
      <c r="AH51" s="11">
        <v>8297</v>
      </c>
      <c r="AI51" s="10" t="s">
        <v>2212</v>
      </c>
      <c r="AJ51" s="12">
        <v>1.2E-2</v>
      </c>
      <c r="AK51" s="10" t="s">
        <v>1155</v>
      </c>
      <c r="AL51" s="11">
        <v>209387</v>
      </c>
      <c r="AM51" s="10" t="s">
        <v>5244</v>
      </c>
      <c r="AN51" s="12">
        <v>8.9999999999999993E-3</v>
      </c>
      <c r="AO51" s="10" t="s">
        <v>1140</v>
      </c>
      <c r="AP51" s="11">
        <v>176108</v>
      </c>
      <c r="AQ51" s="10" t="s">
        <v>5245</v>
      </c>
      <c r="AR51" s="12">
        <v>1.6E-2</v>
      </c>
      <c r="AS51" s="10" t="s">
        <v>1140</v>
      </c>
      <c r="AT51" s="11">
        <v>2704</v>
      </c>
      <c r="AU51" s="10" t="s">
        <v>5246</v>
      </c>
      <c r="AV51" s="12">
        <v>2E-3</v>
      </c>
      <c r="AW51" s="10" t="s">
        <v>1140</v>
      </c>
      <c r="AX51" s="11">
        <v>2489</v>
      </c>
      <c r="AY51" s="10" t="s">
        <v>5247</v>
      </c>
      <c r="AZ51" s="12">
        <v>1E-3</v>
      </c>
      <c r="BA51" s="10" t="s">
        <v>1140</v>
      </c>
      <c r="BB51" s="11">
        <v>261040</v>
      </c>
      <c r="BC51" s="10" t="s">
        <v>5248</v>
      </c>
      <c r="BD51" s="12">
        <v>2.1000000000000001E-2</v>
      </c>
      <c r="BE51" s="10" t="s">
        <v>1140</v>
      </c>
      <c r="BF51" s="11">
        <v>54761</v>
      </c>
      <c r="BG51" s="10" t="s">
        <v>5249</v>
      </c>
      <c r="BH51" s="12">
        <v>8.0000000000000002E-3</v>
      </c>
      <c r="BI51" s="10" t="s">
        <v>1140</v>
      </c>
      <c r="BJ51" s="11">
        <v>14551</v>
      </c>
      <c r="BK51" s="10" t="s">
        <v>5250</v>
      </c>
      <c r="BL51" s="12">
        <v>5.0000000000000001E-3</v>
      </c>
      <c r="BM51" s="10" t="s">
        <v>1140</v>
      </c>
      <c r="BN51" s="11">
        <v>13817</v>
      </c>
      <c r="BO51" s="10" t="s">
        <v>5251</v>
      </c>
      <c r="BP51" s="12">
        <v>5.0000000000000001E-3</v>
      </c>
      <c r="BQ51" s="10" t="s">
        <v>1140</v>
      </c>
      <c r="BR51" s="11">
        <v>16654</v>
      </c>
      <c r="BS51" s="10" t="s">
        <v>1610</v>
      </c>
      <c r="BT51" s="12">
        <v>4.0000000000000001E-3</v>
      </c>
      <c r="BU51" s="10" t="s">
        <v>1140</v>
      </c>
      <c r="BV51" s="11">
        <v>13427</v>
      </c>
      <c r="BW51" s="10" t="s">
        <v>5252</v>
      </c>
      <c r="BX51" s="12">
        <v>3.0000000000000001E-3</v>
      </c>
      <c r="BY51" s="10" t="s">
        <v>1140</v>
      </c>
      <c r="BZ51" s="11">
        <v>1642</v>
      </c>
      <c r="CA51" s="10" t="s">
        <v>2555</v>
      </c>
      <c r="CB51" s="12">
        <v>1E-3</v>
      </c>
      <c r="CC51" s="10" t="s">
        <v>1140</v>
      </c>
      <c r="CD51" s="11">
        <v>101907</v>
      </c>
      <c r="CE51" s="10" t="s">
        <v>5253</v>
      </c>
      <c r="CF51" s="12">
        <v>1.6E-2</v>
      </c>
      <c r="CG51" s="10" t="s">
        <v>1140</v>
      </c>
      <c r="CH51" s="11">
        <v>132115</v>
      </c>
      <c r="CI51" s="10" t="s">
        <v>5254</v>
      </c>
      <c r="CJ51" s="12">
        <v>1.9E-2</v>
      </c>
      <c r="CK51" s="10" t="s">
        <v>1131</v>
      </c>
      <c r="CL51" s="11">
        <v>123872</v>
      </c>
      <c r="CM51" s="10" t="s">
        <v>5255</v>
      </c>
      <c r="CN51" s="12">
        <v>1.2E-2</v>
      </c>
      <c r="CO51" s="10" t="s">
        <v>1140</v>
      </c>
      <c r="CP51" s="11">
        <v>50582</v>
      </c>
      <c r="CQ51" s="10" t="s">
        <v>5256</v>
      </c>
      <c r="CR51" s="12">
        <v>8.9999999999999993E-3</v>
      </c>
      <c r="CS51" s="10" t="s">
        <v>1140</v>
      </c>
      <c r="CT51" s="11">
        <v>6055</v>
      </c>
      <c r="CU51" s="10" t="s">
        <v>3917</v>
      </c>
      <c r="CV51" s="12">
        <v>2E-3</v>
      </c>
      <c r="CW51" s="10" t="s">
        <v>1140</v>
      </c>
      <c r="CX51" s="11">
        <v>32597</v>
      </c>
      <c r="CY51" s="10" t="s">
        <v>5257</v>
      </c>
      <c r="CZ51" s="12">
        <v>5.0000000000000001E-3</v>
      </c>
      <c r="DA51" s="10" t="s">
        <v>1140</v>
      </c>
      <c r="DB51" s="13">
        <v>159</v>
      </c>
      <c r="DC51" s="10" t="s">
        <v>5258</v>
      </c>
      <c r="DD51" s="12">
        <v>0</v>
      </c>
      <c r="DE51" s="10" t="s">
        <v>1140</v>
      </c>
      <c r="DF51" s="11">
        <v>9831</v>
      </c>
      <c r="DG51" s="10" t="s">
        <v>2874</v>
      </c>
      <c r="DH51" s="12">
        <v>5.0000000000000001E-3</v>
      </c>
      <c r="DI51" s="10" t="s">
        <v>1140</v>
      </c>
      <c r="DJ51" s="11">
        <v>16811</v>
      </c>
      <c r="DK51" s="10" t="s">
        <v>5259</v>
      </c>
      <c r="DL51" s="12">
        <v>5.0000000000000001E-3</v>
      </c>
      <c r="DM51" s="10" t="s">
        <v>1140</v>
      </c>
      <c r="DN51" s="11">
        <v>9582</v>
      </c>
      <c r="DO51" s="10" t="s">
        <v>5260</v>
      </c>
      <c r="DP51" s="12">
        <v>7.0000000000000001E-3</v>
      </c>
      <c r="DQ51" s="10" t="s">
        <v>1131</v>
      </c>
      <c r="DR51" s="11">
        <v>427286</v>
      </c>
      <c r="DS51" s="10" t="s">
        <v>5261</v>
      </c>
      <c r="DT51" s="12">
        <v>4.5999999999999999E-2</v>
      </c>
      <c r="DU51" s="10" t="s">
        <v>1131</v>
      </c>
      <c r="DV51" s="11">
        <v>5899</v>
      </c>
      <c r="DW51" s="10" t="s">
        <v>5262</v>
      </c>
      <c r="DX51" s="12">
        <v>3.0000000000000001E-3</v>
      </c>
      <c r="DY51" s="10" t="s">
        <v>1140</v>
      </c>
      <c r="DZ51" s="11">
        <v>365568</v>
      </c>
      <c r="EA51" s="10" t="s">
        <v>5263</v>
      </c>
      <c r="EB51" s="12">
        <v>1.9E-2</v>
      </c>
      <c r="EC51" s="10" t="s">
        <v>1140</v>
      </c>
      <c r="ED51" s="11">
        <v>138292</v>
      </c>
      <c r="EE51" s="10" t="s">
        <v>5264</v>
      </c>
      <c r="EF51" s="12">
        <v>1.2999999999999999E-2</v>
      </c>
      <c r="EG51" s="10" t="s">
        <v>1140</v>
      </c>
      <c r="EH51" s="11">
        <v>1471</v>
      </c>
      <c r="EI51" s="10" t="s">
        <v>5265</v>
      </c>
      <c r="EJ51" s="12">
        <v>2E-3</v>
      </c>
      <c r="EK51" s="10" t="s">
        <v>1140</v>
      </c>
      <c r="EL51" s="11">
        <v>98737</v>
      </c>
      <c r="EM51" s="10" t="s">
        <v>3601</v>
      </c>
      <c r="EN51" s="12">
        <v>8.0000000000000002E-3</v>
      </c>
      <c r="EO51" s="10" t="s">
        <v>1140</v>
      </c>
      <c r="EP51" s="11">
        <v>15334</v>
      </c>
      <c r="EQ51" s="10" t="s">
        <v>1958</v>
      </c>
      <c r="ER51" s="12">
        <v>4.0000000000000001E-3</v>
      </c>
      <c r="ES51" s="10" t="s">
        <v>1140</v>
      </c>
      <c r="ET51" s="11">
        <v>24987</v>
      </c>
      <c r="EU51" s="10" t="s">
        <v>1232</v>
      </c>
      <c r="EV51" s="12">
        <v>6.0000000000000001E-3</v>
      </c>
      <c r="EW51" s="10" t="s">
        <v>1140</v>
      </c>
      <c r="EX51" s="11">
        <v>163718</v>
      </c>
      <c r="EY51" s="10" t="s">
        <v>5266</v>
      </c>
      <c r="EZ51" s="12">
        <v>1.2999999999999999E-2</v>
      </c>
      <c r="FA51" s="10" t="s">
        <v>1140</v>
      </c>
      <c r="FB51" s="11">
        <v>8822</v>
      </c>
      <c r="FC51" s="10" t="s">
        <v>5267</v>
      </c>
      <c r="FD51" s="12">
        <v>8.0000000000000002E-3</v>
      </c>
      <c r="FE51" s="10" t="s">
        <v>1155</v>
      </c>
      <c r="FF51" s="11">
        <v>30912</v>
      </c>
      <c r="FG51" s="10" t="s">
        <v>5268</v>
      </c>
      <c r="FH51" s="12">
        <v>6.0000000000000001E-3</v>
      </c>
      <c r="FI51" s="10" t="s">
        <v>1140</v>
      </c>
      <c r="FJ51" s="11">
        <v>1288</v>
      </c>
      <c r="FK51" s="10" t="s">
        <v>1636</v>
      </c>
      <c r="FL51" s="12">
        <v>1E-3</v>
      </c>
      <c r="FM51" s="10" t="s">
        <v>1140</v>
      </c>
      <c r="FN51" s="11">
        <v>39894</v>
      </c>
      <c r="FO51" s="10" t="s">
        <v>5269</v>
      </c>
      <c r="FP51" s="12">
        <v>6.0000000000000001E-3</v>
      </c>
      <c r="FQ51" s="10" t="s">
        <v>1140</v>
      </c>
      <c r="FR51" s="11">
        <v>595065</v>
      </c>
      <c r="FS51" s="10" t="s">
        <v>5270</v>
      </c>
      <c r="FT51" s="12">
        <v>0.02</v>
      </c>
      <c r="FU51" s="10" t="s">
        <v>1140</v>
      </c>
      <c r="FV51" s="11">
        <v>12103</v>
      </c>
      <c r="FW51" s="10" t="s">
        <v>5271</v>
      </c>
      <c r="FX51" s="12">
        <v>4.0000000000000001E-3</v>
      </c>
      <c r="FY51" s="10" t="s">
        <v>1140</v>
      </c>
      <c r="FZ51" s="11">
        <v>2623</v>
      </c>
      <c r="GA51" s="10" t="s">
        <v>5272</v>
      </c>
      <c r="GB51" s="12">
        <v>4.0000000000000001E-3</v>
      </c>
      <c r="GC51" s="10" t="s">
        <v>1131</v>
      </c>
      <c r="GD51" s="11">
        <v>160142</v>
      </c>
      <c r="GE51" s="10" t="s">
        <v>5273</v>
      </c>
      <c r="GF51" s="12">
        <v>1.7999999999999999E-2</v>
      </c>
      <c r="GG51" s="10" t="s">
        <v>1140</v>
      </c>
      <c r="GH51" s="11">
        <v>169902</v>
      </c>
      <c r="GI51" s="10" t="s">
        <v>5274</v>
      </c>
      <c r="GJ51" s="12">
        <v>2.1999999999999999E-2</v>
      </c>
      <c r="GK51" s="10" t="s">
        <v>1140</v>
      </c>
      <c r="GL51" s="11">
        <v>4077</v>
      </c>
      <c r="GM51" s="10" t="s">
        <v>3200</v>
      </c>
      <c r="GN51" s="12">
        <v>2E-3</v>
      </c>
      <c r="GO51" s="10" t="s">
        <v>1140</v>
      </c>
      <c r="GP51" s="11">
        <v>35374</v>
      </c>
      <c r="GQ51" s="10" t="s">
        <v>5275</v>
      </c>
      <c r="GR51" s="12">
        <v>6.0000000000000001E-3</v>
      </c>
      <c r="GS51" s="10" t="s">
        <v>1140</v>
      </c>
      <c r="GT51" s="13">
        <v>649</v>
      </c>
      <c r="GU51" s="10" t="s">
        <v>5276</v>
      </c>
      <c r="GV51" s="12">
        <v>1E-3</v>
      </c>
      <c r="GW51" s="10" t="s">
        <v>1140</v>
      </c>
      <c r="GX51" s="10" t="s">
        <v>5113</v>
      </c>
      <c r="GY51" s="10" t="s">
        <v>5113</v>
      </c>
      <c r="GZ51" s="10" t="s">
        <v>5113</v>
      </c>
      <c r="HA51" s="10" t="s">
        <v>5113</v>
      </c>
    </row>
    <row r="52" spans="1:209" ht="12.5" x14ac:dyDescent="0.25">
      <c r="A52" s="10" t="s">
        <v>5277</v>
      </c>
      <c r="B52" s="11">
        <v>16453</v>
      </c>
      <c r="C52" s="10" t="s">
        <v>5091</v>
      </c>
      <c r="D52" s="12">
        <v>3.0000000000000001E-3</v>
      </c>
      <c r="E52" s="10" t="s">
        <v>1140</v>
      </c>
      <c r="F52" s="11">
        <v>2110</v>
      </c>
      <c r="G52" s="10" t="s">
        <v>1453</v>
      </c>
      <c r="H52" s="12">
        <v>3.0000000000000001E-3</v>
      </c>
      <c r="I52" s="10" t="s">
        <v>1140</v>
      </c>
      <c r="J52" s="11">
        <v>44140</v>
      </c>
      <c r="K52" s="10" t="s">
        <v>5278</v>
      </c>
      <c r="L52" s="12">
        <v>6.0000000000000001E-3</v>
      </c>
      <c r="M52" s="10" t="s">
        <v>1140</v>
      </c>
      <c r="N52" s="11">
        <v>5734</v>
      </c>
      <c r="O52" s="10" t="s">
        <v>5279</v>
      </c>
      <c r="P52" s="12">
        <v>2E-3</v>
      </c>
      <c r="Q52" s="10" t="s">
        <v>1140</v>
      </c>
      <c r="R52" s="11">
        <v>1651646</v>
      </c>
      <c r="S52" s="10" t="s">
        <v>5280</v>
      </c>
      <c r="T52" s="12">
        <v>4.2000000000000003E-2</v>
      </c>
      <c r="U52" s="10" t="s">
        <v>1140</v>
      </c>
      <c r="V52" s="11">
        <v>31090</v>
      </c>
      <c r="W52" s="10" t="s">
        <v>5281</v>
      </c>
      <c r="X52" s="12">
        <v>5.0000000000000001E-3</v>
      </c>
      <c r="Y52" s="10" t="s">
        <v>1140</v>
      </c>
      <c r="Z52" s="11">
        <v>36904</v>
      </c>
      <c r="AA52" s="10" t="s">
        <v>4850</v>
      </c>
      <c r="AB52" s="12">
        <v>0.01</v>
      </c>
      <c r="AC52" s="10" t="s">
        <v>1140</v>
      </c>
      <c r="AD52" s="11">
        <v>6566</v>
      </c>
      <c r="AE52" s="10" t="s">
        <v>5282</v>
      </c>
      <c r="AF52" s="12">
        <v>6.0000000000000001E-3</v>
      </c>
      <c r="AG52" s="10" t="s">
        <v>1131</v>
      </c>
      <c r="AH52" s="11">
        <v>6459</v>
      </c>
      <c r="AI52" s="10" t="s">
        <v>4932</v>
      </c>
      <c r="AJ52" s="12">
        <v>0.01</v>
      </c>
      <c r="AK52" s="10" t="s">
        <v>1131</v>
      </c>
      <c r="AL52" s="11">
        <v>110873</v>
      </c>
      <c r="AM52" s="10" t="s">
        <v>3734</v>
      </c>
      <c r="AN52" s="12">
        <v>5.0000000000000001E-3</v>
      </c>
      <c r="AO52" s="10" t="s">
        <v>1140</v>
      </c>
      <c r="AP52" s="11">
        <v>79774</v>
      </c>
      <c r="AQ52" s="10" t="s">
        <v>5080</v>
      </c>
      <c r="AR52" s="12">
        <v>7.0000000000000001E-3</v>
      </c>
      <c r="AS52" s="10" t="s">
        <v>1140</v>
      </c>
      <c r="AT52" s="11">
        <v>56979</v>
      </c>
      <c r="AU52" s="10" t="s">
        <v>5283</v>
      </c>
      <c r="AV52" s="12">
        <v>0.04</v>
      </c>
      <c r="AW52" s="10" t="s">
        <v>1147</v>
      </c>
      <c r="AX52" s="11">
        <v>5567</v>
      </c>
      <c r="AY52" s="10" t="s">
        <v>3791</v>
      </c>
      <c r="AZ52" s="12">
        <v>3.0000000000000001E-3</v>
      </c>
      <c r="BA52" s="10" t="s">
        <v>1140</v>
      </c>
      <c r="BB52" s="11">
        <v>140678</v>
      </c>
      <c r="BC52" s="10" t="s">
        <v>5284</v>
      </c>
      <c r="BD52" s="12">
        <v>1.0999999999999999E-2</v>
      </c>
      <c r="BE52" s="10" t="s">
        <v>1140</v>
      </c>
      <c r="BF52" s="11">
        <v>27290</v>
      </c>
      <c r="BG52" s="10" t="s">
        <v>3882</v>
      </c>
      <c r="BH52" s="12">
        <v>4.0000000000000001E-3</v>
      </c>
      <c r="BI52" s="10" t="s">
        <v>1140</v>
      </c>
      <c r="BJ52" s="11">
        <v>10775</v>
      </c>
      <c r="BK52" s="10" t="s">
        <v>2789</v>
      </c>
      <c r="BL52" s="12">
        <v>3.0000000000000001E-3</v>
      </c>
      <c r="BM52" s="10" t="s">
        <v>1140</v>
      </c>
      <c r="BN52" s="11">
        <v>12004</v>
      </c>
      <c r="BO52" s="10" t="s">
        <v>5285</v>
      </c>
      <c r="BP52" s="12">
        <v>4.0000000000000001E-3</v>
      </c>
      <c r="BQ52" s="10" t="s">
        <v>1140</v>
      </c>
      <c r="BR52" s="11">
        <v>9914</v>
      </c>
      <c r="BS52" s="10" t="s">
        <v>3451</v>
      </c>
      <c r="BT52" s="12">
        <v>2E-3</v>
      </c>
      <c r="BU52" s="10" t="s">
        <v>1140</v>
      </c>
      <c r="BV52" s="11">
        <v>10138</v>
      </c>
      <c r="BW52" s="10" t="s">
        <v>2473</v>
      </c>
      <c r="BX52" s="12">
        <v>2E-3</v>
      </c>
      <c r="BY52" s="10" t="s">
        <v>1140</v>
      </c>
      <c r="BZ52" s="11">
        <v>3344</v>
      </c>
      <c r="CA52" s="10" t="s">
        <v>5286</v>
      </c>
      <c r="CB52" s="12">
        <v>2E-3</v>
      </c>
      <c r="CC52" s="10" t="s">
        <v>1140</v>
      </c>
      <c r="CD52" s="11">
        <v>84837</v>
      </c>
      <c r="CE52" s="10" t="s">
        <v>5287</v>
      </c>
      <c r="CF52" s="12">
        <v>1.4E-2</v>
      </c>
      <c r="CG52" s="10" t="s">
        <v>1140</v>
      </c>
      <c r="CH52" s="11">
        <v>184297</v>
      </c>
      <c r="CI52" s="10" t="s">
        <v>5288</v>
      </c>
      <c r="CJ52" s="12">
        <v>2.5999999999999999E-2</v>
      </c>
      <c r="CK52" s="10" t="s">
        <v>1140</v>
      </c>
      <c r="CL52" s="11">
        <v>49821</v>
      </c>
      <c r="CM52" s="10" t="s">
        <v>5289</v>
      </c>
      <c r="CN52" s="12">
        <v>5.0000000000000001E-3</v>
      </c>
      <c r="CO52" s="10" t="s">
        <v>1140</v>
      </c>
      <c r="CP52" s="11">
        <v>28725</v>
      </c>
      <c r="CQ52" s="10" t="s">
        <v>5290</v>
      </c>
      <c r="CR52" s="12">
        <v>5.0000000000000001E-3</v>
      </c>
      <c r="CS52" s="10" t="s">
        <v>1140</v>
      </c>
      <c r="CT52" s="11">
        <v>6225</v>
      </c>
      <c r="CU52" s="10" t="s">
        <v>5291</v>
      </c>
      <c r="CV52" s="12">
        <v>2E-3</v>
      </c>
      <c r="CW52" s="10" t="s">
        <v>1140</v>
      </c>
      <c r="CX52" s="11">
        <v>26306</v>
      </c>
      <c r="CY52" s="10" t="s">
        <v>5292</v>
      </c>
      <c r="CZ52" s="12">
        <v>4.0000000000000001E-3</v>
      </c>
      <c r="DA52" s="10" t="s">
        <v>1140</v>
      </c>
      <c r="DB52" s="11">
        <v>2792</v>
      </c>
      <c r="DC52" s="10" t="s">
        <v>2990</v>
      </c>
      <c r="DD52" s="12">
        <v>2E-3</v>
      </c>
      <c r="DE52" s="10" t="s">
        <v>1140</v>
      </c>
      <c r="DF52" s="11">
        <v>4560</v>
      </c>
      <c r="DG52" s="10" t="s">
        <v>2868</v>
      </c>
      <c r="DH52" s="12">
        <v>2E-3</v>
      </c>
      <c r="DI52" s="10" t="s">
        <v>1140</v>
      </c>
      <c r="DJ52" s="11">
        <v>45036</v>
      </c>
      <c r="DK52" s="10" t="s">
        <v>4486</v>
      </c>
      <c r="DL52" s="12">
        <v>1.4E-2</v>
      </c>
      <c r="DM52" s="10" t="s">
        <v>1131</v>
      </c>
      <c r="DN52" s="11">
        <v>6188</v>
      </c>
      <c r="DO52" s="10" t="s">
        <v>2371</v>
      </c>
      <c r="DP52" s="12">
        <v>4.0000000000000001E-3</v>
      </c>
      <c r="DQ52" s="10" t="s">
        <v>1140</v>
      </c>
      <c r="DR52" s="11">
        <v>162958</v>
      </c>
      <c r="DS52" s="10" t="s">
        <v>5293</v>
      </c>
      <c r="DT52" s="12">
        <v>1.7999999999999999E-2</v>
      </c>
      <c r="DU52" s="10" t="s">
        <v>1140</v>
      </c>
      <c r="DV52" s="11">
        <v>7146</v>
      </c>
      <c r="DW52" s="10" t="s">
        <v>2874</v>
      </c>
      <c r="DX52" s="12">
        <v>3.0000000000000001E-3</v>
      </c>
      <c r="DY52" s="10" t="s">
        <v>1140</v>
      </c>
      <c r="DZ52" s="11">
        <v>728434</v>
      </c>
      <c r="EA52" s="10" t="s">
        <v>5294</v>
      </c>
      <c r="EB52" s="12">
        <v>3.6999999999999998E-2</v>
      </c>
      <c r="EC52" s="10" t="s">
        <v>1140</v>
      </c>
      <c r="ED52" s="11">
        <v>51237</v>
      </c>
      <c r="EE52" s="10" t="s">
        <v>2278</v>
      </c>
      <c r="EF52" s="12">
        <v>5.0000000000000001E-3</v>
      </c>
      <c r="EG52" s="10" t="s">
        <v>1140</v>
      </c>
      <c r="EH52" s="11">
        <v>1347</v>
      </c>
      <c r="EI52" s="10" t="s">
        <v>2401</v>
      </c>
      <c r="EJ52" s="12">
        <v>2E-3</v>
      </c>
      <c r="EK52" s="10" t="s">
        <v>1140</v>
      </c>
      <c r="EL52" s="11">
        <v>51608</v>
      </c>
      <c r="EM52" s="10" t="s">
        <v>5295</v>
      </c>
      <c r="EN52" s="12">
        <v>4.0000000000000001E-3</v>
      </c>
      <c r="EO52" s="10" t="s">
        <v>1140</v>
      </c>
      <c r="EP52" s="11">
        <v>9714</v>
      </c>
      <c r="EQ52" s="10" t="s">
        <v>2190</v>
      </c>
      <c r="ER52" s="12">
        <v>2E-3</v>
      </c>
      <c r="ES52" s="10" t="s">
        <v>1140</v>
      </c>
      <c r="ET52" s="11">
        <v>45349</v>
      </c>
      <c r="EU52" s="10" t="s">
        <v>5296</v>
      </c>
      <c r="EV52" s="12">
        <v>1.0999999999999999E-2</v>
      </c>
      <c r="EW52" s="10" t="s">
        <v>1140</v>
      </c>
      <c r="EX52" s="11">
        <v>122755</v>
      </c>
      <c r="EY52" s="10" t="s">
        <v>5297</v>
      </c>
      <c r="EZ52" s="12">
        <v>8.9999999999999993E-3</v>
      </c>
      <c r="FA52" s="10" t="s">
        <v>1140</v>
      </c>
      <c r="FB52" s="11">
        <v>12623</v>
      </c>
      <c r="FC52" s="10" t="s">
        <v>4869</v>
      </c>
      <c r="FD52" s="12">
        <v>1.2E-2</v>
      </c>
      <c r="FE52" s="10" t="s">
        <v>1155</v>
      </c>
      <c r="FF52" s="11">
        <v>10656</v>
      </c>
      <c r="FG52" s="10" t="s">
        <v>5298</v>
      </c>
      <c r="FH52" s="12">
        <v>2E-3</v>
      </c>
      <c r="FI52" s="10" t="s">
        <v>1140</v>
      </c>
      <c r="FJ52" s="11">
        <v>1642</v>
      </c>
      <c r="FK52" s="10" t="s">
        <v>5299</v>
      </c>
      <c r="FL52" s="12">
        <v>2E-3</v>
      </c>
      <c r="FM52" s="10" t="s">
        <v>1140</v>
      </c>
      <c r="FN52" s="11">
        <v>21915</v>
      </c>
      <c r="FO52" s="10" t="s">
        <v>3209</v>
      </c>
      <c r="FP52" s="12">
        <v>3.0000000000000001E-3</v>
      </c>
      <c r="FQ52" s="10" t="s">
        <v>1140</v>
      </c>
      <c r="FR52" s="11">
        <v>245128</v>
      </c>
      <c r="FS52" s="10" t="s">
        <v>5300</v>
      </c>
      <c r="FT52" s="12">
        <v>8.0000000000000002E-3</v>
      </c>
      <c r="FU52" s="10" t="s">
        <v>1140</v>
      </c>
      <c r="FV52" s="11">
        <v>19563</v>
      </c>
      <c r="FW52" s="10" t="s">
        <v>1509</v>
      </c>
      <c r="FX52" s="12">
        <v>6.0000000000000001E-3</v>
      </c>
      <c r="FY52" s="10" t="s">
        <v>1140</v>
      </c>
      <c r="FZ52" s="11">
        <v>2652</v>
      </c>
      <c r="GA52" s="10" t="s">
        <v>5301</v>
      </c>
      <c r="GB52" s="12">
        <v>4.0000000000000001E-3</v>
      </c>
      <c r="GC52" s="10" t="s">
        <v>1131</v>
      </c>
      <c r="GD52" s="11">
        <v>78243</v>
      </c>
      <c r="GE52" s="10" t="s">
        <v>4196</v>
      </c>
      <c r="GF52" s="12">
        <v>8.9999999999999993E-3</v>
      </c>
      <c r="GG52" s="10" t="s">
        <v>1140</v>
      </c>
      <c r="GH52" s="11">
        <v>187686</v>
      </c>
      <c r="GI52" s="10" t="s">
        <v>5302</v>
      </c>
      <c r="GJ52" s="12">
        <v>2.4E-2</v>
      </c>
      <c r="GK52" s="10" t="s">
        <v>1140</v>
      </c>
      <c r="GL52" s="11">
        <v>2179</v>
      </c>
      <c r="GM52" s="10" t="s">
        <v>2782</v>
      </c>
      <c r="GN52" s="12">
        <v>1E-3</v>
      </c>
      <c r="GO52" s="10" t="s">
        <v>1140</v>
      </c>
      <c r="GP52" s="11">
        <v>19770</v>
      </c>
      <c r="GQ52" s="10" t="s">
        <v>5303</v>
      </c>
      <c r="GR52" s="12">
        <v>3.0000000000000001E-3</v>
      </c>
      <c r="GS52" s="10" t="s">
        <v>1140</v>
      </c>
      <c r="GT52" s="13">
        <v>880</v>
      </c>
      <c r="GU52" s="10" t="s">
        <v>2132</v>
      </c>
      <c r="GV52" s="12">
        <v>2E-3</v>
      </c>
      <c r="GW52" s="10" t="s">
        <v>1140</v>
      </c>
      <c r="GX52" s="10" t="s">
        <v>5113</v>
      </c>
      <c r="GY52" s="10" t="s">
        <v>5113</v>
      </c>
      <c r="GZ52" s="10" t="s">
        <v>5113</v>
      </c>
      <c r="HA52" s="10" t="s">
        <v>5113</v>
      </c>
    </row>
    <row r="53" spans="1:209" ht="12.5" x14ac:dyDescent="0.25">
      <c r="A53" s="10" t="s">
        <v>5304</v>
      </c>
      <c r="B53" s="11">
        <v>6548</v>
      </c>
      <c r="C53" s="10" t="s">
        <v>2507</v>
      </c>
      <c r="D53" s="12">
        <v>1E-3</v>
      </c>
      <c r="E53" s="10" t="s">
        <v>1140</v>
      </c>
      <c r="F53" s="11">
        <v>26559</v>
      </c>
      <c r="G53" s="10" t="s">
        <v>4722</v>
      </c>
      <c r="H53" s="12">
        <v>3.5999999999999997E-2</v>
      </c>
      <c r="I53" s="10" t="s">
        <v>2389</v>
      </c>
      <c r="J53" s="11">
        <v>54086</v>
      </c>
      <c r="K53" s="10" t="s">
        <v>5305</v>
      </c>
      <c r="L53" s="12">
        <v>7.0000000000000001E-3</v>
      </c>
      <c r="M53" s="10" t="s">
        <v>1140</v>
      </c>
      <c r="N53" s="11">
        <v>7222</v>
      </c>
      <c r="O53" s="10" t="s">
        <v>1720</v>
      </c>
      <c r="P53" s="12">
        <v>2E-3</v>
      </c>
      <c r="Q53" s="10" t="s">
        <v>1140</v>
      </c>
      <c r="R53" s="11">
        <v>1301440</v>
      </c>
      <c r="S53" s="10" t="s">
        <v>5306</v>
      </c>
      <c r="T53" s="12">
        <v>3.3000000000000002E-2</v>
      </c>
      <c r="U53" s="10" t="s">
        <v>1140</v>
      </c>
      <c r="V53" s="11">
        <v>20013</v>
      </c>
      <c r="W53" s="10" t="s">
        <v>5150</v>
      </c>
      <c r="X53" s="12">
        <v>3.0000000000000001E-3</v>
      </c>
      <c r="Y53" s="10" t="s">
        <v>1140</v>
      </c>
      <c r="Z53" s="11">
        <v>15402</v>
      </c>
      <c r="AA53" s="10" t="s">
        <v>3412</v>
      </c>
      <c r="AB53" s="12">
        <v>4.0000000000000001E-3</v>
      </c>
      <c r="AC53" s="10" t="s">
        <v>1140</v>
      </c>
      <c r="AD53" s="11">
        <v>5255</v>
      </c>
      <c r="AE53" s="10" t="s">
        <v>4751</v>
      </c>
      <c r="AF53" s="12">
        <v>5.0000000000000001E-3</v>
      </c>
      <c r="AG53" s="10" t="s">
        <v>1131</v>
      </c>
      <c r="AH53" s="11">
        <v>2801</v>
      </c>
      <c r="AI53" s="10" t="s">
        <v>1780</v>
      </c>
      <c r="AJ53" s="12">
        <v>4.0000000000000001E-3</v>
      </c>
      <c r="AK53" s="10" t="s">
        <v>1131</v>
      </c>
      <c r="AL53" s="11">
        <v>122330</v>
      </c>
      <c r="AM53" s="10" t="s">
        <v>2365</v>
      </c>
      <c r="AN53" s="12">
        <v>5.0000000000000001E-3</v>
      </c>
      <c r="AO53" s="10" t="s">
        <v>1140</v>
      </c>
      <c r="AP53" s="11">
        <v>29345</v>
      </c>
      <c r="AQ53" s="10" t="s">
        <v>5307</v>
      </c>
      <c r="AR53" s="12">
        <v>3.0000000000000001E-3</v>
      </c>
      <c r="AS53" s="10" t="s">
        <v>1140</v>
      </c>
      <c r="AT53" s="11">
        <v>213268</v>
      </c>
      <c r="AU53" s="10" t="s">
        <v>5308</v>
      </c>
      <c r="AV53" s="12">
        <v>0.14899999999999999</v>
      </c>
      <c r="AW53" s="10" t="s">
        <v>2434</v>
      </c>
      <c r="AX53" s="11">
        <v>6090</v>
      </c>
      <c r="AY53" s="10" t="s">
        <v>5309</v>
      </c>
      <c r="AZ53" s="12">
        <v>3.0000000000000001E-3</v>
      </c>
      <c r="BA53" s="10" t="s">
        <v>1140</v>
      </c>
      <c r="BB53" s="11">
        <v>134096</v>
      </c>
      <c r="BC53" s="10" t="s">
        <v>5310</v>
      </c>
      <c r="BD53" s="12">
        <v>1.0999999999999999E-2</v>
      </c>
      <c r="BE53" s="10" t="s">
        <v>1140</v>
      </c>
      <c r="BF53" s="11">
        <v>17894</v>
      </c>
      <c r="BG53" s="10" t="s">
        <v>5311</v>
      </c>
      <c r="BH53" s="12">
        <v>3.0000000000000001E-3</v>
      </c>
      <c r="BI53" s="10" t="s">
        <v>1140</v>
      </c>
      <c r="BJ53" s="11">
        <v>6515</v>
      </c>
      <c r="BK53" s="10" t="s">
        <v>1800</v>
      </c>
      <c r="BL53" s="12">
        <v>2E-3</v>
      </c>
      <c r="BM53" s="10" t="s">
        <v>1140</v>
      </c>
      <c r="BN53" s="11">
        <v>7646</v>
      </c>
      <c r="BO53" s="10" t="s">
        <v>4501</v>
      </c>
      <c r="BP53" s="12">
        <v>3.0000000000000001E-3</v>
      </c>
      <c r="BQ53" s="10" t="s">
        <v>1140</v>
      </c>
      <c r="BR53" s="11">
        <v>8513</v>
      </c>
      <c r="BS53" s="10" t="s">
        <v>5312</v>
      </c>
      <c r="BT53" s="12">
        <v>2E-3</v>
      </c>
      <c r="BU53" s="10" t="s">
        <v>1140</v>
      </c>
      <c r="BV53" s="11">
        <v>11027</v>
      </c>
      <c r="BW53" s="10" t="s">
        <v>5313</v>
      </c>
      <c r="BX53" s="12">
        <v>2E-3</v>
      </c>
      <c r="BY53" s="10" t="s">
        <v>1140</v>
      </c>
      <c r="BZ53" s="11">
        <v>3588</v>
      </c>
      <c r="CA53" s="10" t="s">
        <v>5314</v>
      </c>
      <c r="CB53" s="12">
        <v>3.0000000000000001E-3</v>
      </c>
      <c r="CC53" s="10" t="s">
        <v>1140</v>
      </c>
      <c r="CD53" s="11">
        <v>51722</v>
      </c>
      <c r="CE53" s="10" t="s">
        <v>5315</v>
      </c>
      <c r="CF53" s="12">
        <v>8.0000000000000002E-3</v>
      </c>
      <c r="CG53" s="10" t="s">
        <v>1140</v>
      </c>
      <c r="CH53" s="11">
        <v>18674</v>
      </c>
      <c r="CI53" s="10" t="s">
        <v>5316</v>
      </c>
      <c r="CJ53" s="12">
        <v>3.0000000000000001E-3</v>
      </c>
      <c r="CK53" s="10" t="s">
        <v>1140</v>
      </c>
      <c r="CL53" s="11">
        <v>29365</v>
      </c>
      <c r="CM53" s="10" t="s">
        <v>5317</v>
      </c>
      <c r="CN53" s="12">
        <v>3.0000000000000001E-3</v>
      </c>
      <c r="CO53" s="10" t="s">
        <v>1140</v>
      </c>
      <c r="CP53" s="11">
        <v>17953</v>
      </c>
      <c r="CQ53" s="10" t="s">
        <v>1456</v>
      </c>
      <c r="CR53" s="12">
        <v>3.0000000000000001E-3</v>
      </c>
      <c r="CS53" s="10" t="s">
        <v>1140</v>
      </c>
      <c r="CT53" s="11">
        <v>3481</v>
      </c>
      <c r="CU53" s="10" t="s">
        <v>3620</v>
      </c>
      <c r="CV53" s="12">
        <v>1E-3</v>
      </c>
      <c r="CW53" s="10" t="s">
        <v>1140</v>
      </c>
      <c r="CX53" s="11">
        <v>14741</v>
      </c>
      <c r="CY53" s="10" t="s">
        <v>2630</v>
      </c>
      <c r="CZ53" s="12">
        <v>2E-3</v>
      </c>
      <c r="DA53" s="10" t="s">
        <v>1140</v>
      </c>
      <c r="DB53" s="11">
        <v>2760</v>
      </c>
      <c r="DC53" s="10" t="s">
        <v>2597</v>
      </c>
      <c r="DD53" s="12">
        <v>2E-3</v>
      </c>
      <c r="DE53" s="10" t="s">
        <v>1140</v>
      </c>
      <c r="DF53" s="11">
        <v>5202</v>
      </c>
      <c r="DG53" s="10" t="s">
        <v>5318</v>
      </c>
      <c r="DH53" s="12">
        <v>3.0000000000000001E-3</v>
      </c>
      <c r="DI53" s="10" t="s">
        <v>1140</v>
      </c>
      <c r="DJ53" s="11">
        <v>144037</v>
      </c>
      <c r="DK53" s="10" t="s">
        <v>5319</v>
      </c>
      <c r="DL53" s="12">
        <v>4.4999999999999998E-2</v>
      </c>
      <c r="DM53" s="10" t="s">
        <v>1155</v>
      </c>
      <c r="DN53" s="11">
        <v>4360</v>
      </c>
      <c r="DO53" s="10" t="s">
        <v>3768</v>
      </c>
      <c r="DP53" s="12">
        <v>3.0000000000000001E-3</v>
      </c>
      <c r="DQ53" s="10" t="s">
        <v>1131</v>
      </c>
      <c r="DR53" s="11">
        <v>128321</v>
      </c>
      <c r="DS53" s="10" t="s">
        <v>5320</v>
      </c>
      <c r="DT53" s="12">
        <v>1.4E-2</v>
      </c>
      <c r="DU53" s="10" t="s">
        <v>1140</v>
      </c>
      <c r="DV53" s="11">
        <v>12017</v>
      </c>
      <c r="DW53" s="10" t="s">
        <v>5321</v>
      </c>
      <c r="DX53" s="12">
        <v>6.0000000000000001E-3</v>
      </c>
      <c r="DY53" s="10" t="s">
        <v>1140</v>
      </c>
      <c r="DZ53" s="11">
        <v>115047</v>
      </c>
      <c r="EA53" s="10" t="s">
        <v>5322</v>
      </c>
      <c r="EB53" s="12">
        <v>6.0000000000000001E-3</v>
      </c>
      <c r="EC53" s="10" t="s">
        <v>1140</v>
      </c>
      <c r="ED53" s="11">
        <v>32730</v>
      </c>
      <c r="EE53" s="10" t="s">
        <v>5323</v>
      </c>
      <c r="EF53" s="12">
        <v>3.0000000000000001E-3</v>
      </c>
      <c r="EG53" s="10" t="s">
        <v>1140</v>
      </c>
      <c r="EH53" s="11">
        <v>3634</v>
      </c>
      <c r="EI53" s="10" t="s">
        <v>5324</v>
      </c>
      <c r="EJ53" s="12">
        <v>5.0000000000000001E-3</v>
      </c>
      <c r="EK53" s="10" t="s">
        <v>1131</v>
      </c>
      <c r="EL53" s="11">
        <v>28298</v>
      </c>
      <c r="EM53" s="10" t="s">
        <v>5325</v>
      </c>
      <c r="EN53" s="12">
        <v>2E-3</v>
      </c>
      <c r="EO53" s="10" t="s">
        <v>1140</v>
      </c>
      <c r="EP53" s="11">
        <v>6677</v>
      </c>
      <c r="EQ53" s="10" t="s">
        <v>1707</v>
      </c>
      <c r="ER53" s="12">
        <v>2E-3</v>
      </c>
      <c r="ES53" s="10" t="s">
        <v>1140</v>
      </c>
      <c r="ET53" s="11">
        <v>27041</v>
      </c>
      <c r="EU53" s="10" t="s">
        <v>5326</v>
      </c>
      <c r="EV53" s="12">
        <v>6.0000000000000001E-3</v>
      </c>
      <c r="EW53" s="10" t="s">
        <v>1140</v>
      </c>
      <c r="EX53" s="11">
        <v>30984</v>
      </c>
      <c r="EY53" s="10" t="s">
        <v>5327</v>
      </c>
      <c r="EZ53" s="12">
        <v>2E-3</v>
      </c>
      <c r="FA53" s="10" t="s">
        <v>1140</v>
      </c>
      <c r="FB53" s="11">
        <v>2733</v>
      </c>
      <c r="FC53" s="10" t="s">
        <v>3063</v>
      </c>
      <c r="FD53" s="12">
        <v>2E-3</v>
      </c>
      <c r="FE53" s="10" t="s">
        <v>1140</v>
      </c>
      <c r="FF53" s="11">
        <v>16970</v>
      </c>
      <c r="FG53" s="10" t="s">
        <v>2177</v>
      </c>
      <c r="FH53" s="12">
        <v>3.0000000000000001E-3</v>
      </c>
      <c r="FI53" s="10" t="s">
        <v>1140</v>
      </c>
      <c r="FJ53" s="11">
        <v>2473</v>
      </c>
      <c r="FK53" s="10" t="s">
        <v>2425</v>
      </c>
      <c r="FL53" s="12">
        <v>3.0000000000000001E-3</v>
      </c>
      <c r="FM53" s="10" t="s">
        <v>1140</v>
      </c>
      <c r="FN53" s="11">
        <v>15104</v>
      </c>
      <c r="FO53" s="10" t="s">
        <v>5328</v>
      </c>
      <c r="FP53" s="12">
        <v>2E-3</v>
      </c>
      <c r="FQ53" s="10" t="s">
        <v>1140</v>
      </c>
      <c r="FR53" s="11">
        <v>171466</v>
      </c>
      <c r="FS53" s="10" t="s">
        <v>5329</v>
      </c>
      <c r="FT53" s="12">
        <v>6.0000000000000001E-3</v>
      </c>
      <c r="FU53" s="10" t="s">
        <v>1140</v>
      </c>
      <c r="FV53" s="11">
        <v>11435</v>
      </c>
      <c r="FW53" s="10" t="s">
        <v>2230</v>
      </c>
      <c r="FX53" s="12">
        <v>3.0000000000000001E-3</v>
      </c>
      <c r="FY53" s="10" t="s">
        <v>1140</v>
      </c>
      <c r="FZ53" s="13">
        <v>739</v>
      </c>
      <c r="GA53" s="10" t="s">
        <v>1905</v>
      </c>
      <c r="GB53" s="12">
        <v>1E-3</v>
      </c>
      <c r="GC53" s="10" t="s">
        <v>1140</v>
      </c>
      <c r="GD53" s="11">
        <v>79203</v>
      </c>
      <c r="GE53" s="10" t="s">
        <v>5330</v>
      </c>
      <c r="GF53" s="12">
        <v>8.9999999999999993E-3</v>
      </c>
      <c r="GG53" s="10" t="s">
        <v>1140</v>
      </c>
      <c r="GH53" s="11">
        <v>112730</v>
      </c>
      <c r="GI53" s="10" t="s">
        <v>5331</v>
      </c>
      <c r="GJ53" s="12">
        <v>1.4E-2</v>
      </c>
      <c r="GK53" s="10" t="s">
        <v>1140</v>
      </c>
      <c r="GL53" s="11">
        <v>1926</v>
      </c>
      <c r="GM53" s="10" t="s">
        <v>5332</v>
      </c>
      <c r="GN53" s="12">
        <v>1E-3</v>
      </c>
      <c r="GO53" s="10" t="s">
        <v>1140</v>
      </c>
      <c r="GP53" s="11">
        <v>11314</v>
      </c>
      <c r="GQ53" s="10" t="s">
        <v>5333</v>
      </c>
      <c r="GR53" s="12">
        <v>2E-3</v>
      </c>
      <c r="GS53" s="10" t="s">
        <v>1140</v>
      </c>
      <c r="GT53" s="11">
        <v>1039</v>
      </c>
      <c r="GU53" s="10" t="s">
        <v>2229</v>
      </c>
      <c r="GV53" s="12">
        <v>2E-3</v>
      </c>
      <c r="GW53" s="10" t="s">
        <v>1140</v>
      </c>
      <c r="GX53" s="10" t="s">
        <v>5113</v>
      </c>
      <c r="GY53" s="10" t="s">
        <v>5113</v>
      </c>
      <c r="GZ53" s="10" t="s">
        <v>5113</v>
      </c>
      <c r="HA53" s="10" t="s">
        <v>5113</v>
      </c>
    </row>
    <row r="54" spans="1:209" ht="12.5" x14ac:dyDescent="0.25">
      <c r="A54" s="10" t="s">
        <v>5334</v>
      </c>
      <c r="B54" s="11">
        <v>1798</v>
      </c>
      <c r="C54" s="10" t="s">
        <v>1216</v>
      </c>
      <c r="D54" s="12">
        <v>0</v>
      </c>
      <c r="E54" s="10" t="s">
        <v>1140</v>
      </c>
      <c r="F54" s="13">
        <v>765</v>
      </c>
      <c r="G54" s="10" t="s">
        <v>1379</v>
      </c>
      <c r="H54" s="12">
        <v>1E-3</v>
      </c>
      <c r="I54" s="10" t="s">
        <v>1140</v>
      </c>
      <c r="J54" s="11">
        <v>13131</v>
      </c>
      <c r="K54" s="10" t="s">
        <v>5335</v>
      </c>
      <c r="L54" s="12">
        <v>2E-3</v>
      </c>
      <c r="M54" s="10" t="s">
        <v>1140</v>
      </c>
      <c r="N54" s="11">
        <v>1152</v>
      </c>
      <c r="O54" s="10" t="s">
        <v>5336</v>
      </c>
      <c r="P54" s="12">
        <v>0</v>
      </c>
      <c r="Q54" s="10" t="s">
        <v>1140</v>
      </c>
      <c r="R54" s="11">
        <v>238913</v>
      </c>
      <c r="S54" s="10" t="s">
        <v>5337</v>
      </c>
      <c r="T54" s="12">
        <v>6.0000000000000001E-3</v>
      </c>
      <c r="U54" s="10" t="s">
        <v>1140</v>
      </c>
      <c r="V54" s="11">
        <v>10395</v>
      </c>
      <c r="W54" s="10" t="s">
        <v>5338</v>
      </c>
      <c r="X54" s="12">
        <v>2E-3</v>
      </c>
      <c r="Y54" s="10" t="s">
        <v>1140</v>
      </c>
      <c r="Z54" s="11">
        <v>2689</v>
      </c>
      <c r="AA54" s="10" t="s">
        <v>2453</v>
      </c>
      <c r="AB54" s="12">
        <v>1E-3</v>
      </c>
      <c r="AC54" s="10" t="s">
        <v>1140</v>
      </c>
      <c r="AD54" s="13">
        <v>428</v>
      </c>
      <c r="AE54" s="10" t="s">
        <v>1141</v>
      </c>
      <c r="AF54" s="12">
        <v>0</v>
      </c>
      <c r="AG54" s="10" t="s">
        <v>1140</v>
      </c>
      <c r="AH54" s="13">
        <v>904</v>
      </c>
      <c r="AI54" s="10" t="s">
        <v>1143</v>
      </c>
      <c r="AJ54" s="12">
        <v>1E-3</v>
      </c>
      <c r="AK54" s="10" t="s">
        <v>1140</v>
      </c>
      <c r="AL54" s="11">
        <v>19634</v>
      </c>
      <c r="AM54" s="10" t="s">
        <v>4483</v>
      </c>
      <c r="AN54" s="12">
        <v>1E-3</v>
      </c>
      <c r="AO54" s="10" t="s">
        <v>1140</v>
      </c>
      <c r="AP54" s="11">
        <v>8697</v>
      </c>
      <c r="AQ54" s="10" t="s">
        <v>1860</v>
      </c>
      <c r="AR54" s="12">
        <v>1E-3</v>
      </c>
      <c r="AS54" s="10" t="s">
        <v>1140</v>
      </c>
      <c r="AT54" s="11">
        <v>161089</v>
      </c>
      <c r="AU54" s="10" t="s">
        <v>5339</v>
      </c>
      <c r="AV54" s="12">
        <v>0.112</v>
      </c>
      <c r="AW54" s="10" t="s">
        <v>1134</v>
      </c>
      <c r="AX54" s="11">
        <v>2327</v>
      </c>
      <c r="AY54" s="10" t="s">
        <v>1418</v>
      </c>
      <c r="AZ54" s="12">
        <v>1E-3</v>
      </c>
      <c r="BA54" s="10" t="s">
        <v>1140</v>
      </c>
      <c r="BB54" s="11">
        <v>14356</v>
      </c>
      <c r="BC54" s="10" t="s">
        <v>4238</v>
      </c>
      <c r="BD54" s="12">
        <v>1E-3</v>
      </c>
      <c r="BE54" s="10" t="s">
        <v>1140</v>
      </c>
      <c r="BF54" s="11">
        <v>6372</v>
      </c>
      <c r="BG54" s="10" t="s">
        <v>1207</v>
      </c>
      <c r="BH54" s="12">
        <v>1E-3</v>
      </c>
      <c r="BI54" s="10" t="s">
        <v>1140</v>
      </c>
      <c r="BJ54" s="11">
        <v>1258</v>
      </c>
      <c r="BK54" s="10" t="s">
        <v>1065</v>
      </c>
      <c r="BL54" s="12">
        <v>0</v>
      </c>
      <c r="BM54" s="10" t="s">
        <v>1140</v>
      </c>
      <c r="BN54" s="11">
        <v>1600</v>
      </c>
      <c r="BO54" s="10" t="s">
        <v>2689</v>
      </c>
      <c r="BP54" s="12">
        <v>1E-3</v>
      </c>
      <c r="BQ54" s="10" t="s">
        <v>1140</v>
      </c>
      <c r="BR54" s="11">
        <v>4042</v>
      </c>
      <c r="BS54" s="10" t="s">
        <v>3101</v>
      </c>
      <c r="BT54" s="12">
        <v>1E-3</v>
      </c>
      <c r="BU54" s="10" t="s">
        <v>1140</v>
      </c>
      <c r="BV54" s="11">
        <v>1439</v>
      </c>
      <c r="BW54" s="10" t="s">
        <v>2184</v>
      </c>
      <c r="BX54" s="12">
        <v>0</v>
      </c>
      <c r="BY54" s="10" t="s">
        <v>1140</v>
      </c>
      <c r="BZ54" s="13">
        <v>723</v>
      </c>
      <c r="CA54" s="10" t="s">
        <v>3458</v>
      </c>
      <c r="CB54" s="12">
        <v>1E-3</v>
      </c>
      <c r="CC54" s="10" t="s">
        <v>1140</v>
      </c>
      <c r="CD54" s="11">
        <v>6891</v>
      </c>
      <c r="CE54" s="10" t="s">
        <v>5340</v>
      </c>
      <c r="CF54" s="12">
        <v>1E-3</v>
      </c>
      <c r="CG54" s="10" t="s">
        <v>1140</v>
      </c>
      <c r="CH54" s="11">
        <v>9679</v>
      </c>
      <c r="CI54" s="10" t="s">
        <v>5341</v>
      </c>
      <c r="CJ54" s="12">
        <v>1E-3</v>
      </c>
      <c r="CK54" s="10" t="s">
        <v>1140</v>
      </c>
      <c r="CL54" s="11">
        <v>11128</v>
      </c>
      <c r="CM54" s="10" t="s">
        <v>2399</v>
      </c>
      <c r="CN54" s="12">
        <v>1E-3</v>
      </c>
      <c r="CO54" s="10" t="s">
        <v>1140</v>
      </c>
      <c r="CP54" s="11">
        <v>6265</v>
      </c>
      <c r="CQ54" s="10" t="s">
        <v>5342</v>
      </c>
      <c r="CR54" s="12">
        <v>1E-3</v>
      </c>
      <c r="CS54" s="10" t="s">
        <v>1140</v>
      </c>
      <c r="CT54" s="13">
        <v>683</v>
      </c>
      <c r="CU54" s="10" t="s">
        <v>3757</v>
      </c>
      <c r="CV54" s="12">
        <v>0</v>
      </c>
      <c r="CW54" s="10" t="s">
        <v>1140</v>
      </c>
      <c r="CX54" s="11">
        <v>4400</v>
      </c>
      <c r="CY54" s="10" t="s">
        <v>2370</v>
      </c>
      <c r="CZ54" s="12">
        <v>1E-3</v>
      </c>
      <c r="DA54" s="10" t="s">
        <v>1140</v>
      </c>
      <c r="DB54" s="13">
        <v>722</v>
      </c>
      <c r="DC54" s="10" t="s">
        <v>2346</v>
      </c>
      <c r="DD54" s="12">
        <v>1E-3</v>
      </c>
      <c r="DE54" s="10" t="s">
        <v>1140</v>
      </c>
      <c r="DF54" s="13">
        <v>963</v>
      </c>
      <c r="DG54" s="10" t="s">
        <v>2073</v>
      </c>
      <c r="DH54" s="12">
        <v>0</v>
      </c>
      <c r="DI54" s="10" t="s">
        <v>1140</v>
      </c>
      <c r="DJ54" s="11">
        <v>12921</v>
      </c>
      <c r="DK54" s="10" t="s">
        <v>5343</v>
      </c>
      <c r="DL54" s="12">
        <v>4.0000000000000001E-3</v>
      </c>
      <c r="DM54" s="10" t="s">
        <v>1140</v>
      </c>
      <c r="DN54" s="13">
        <v>643</v>
      </c>
      <c r="DO54" s="10" t="s">
        <v>5344</v>
      </c>
      <c r="DP54" s="12">
        <v>0</v>
      </c>
      <c r="DQ54" s="10" t="s">
        <v>1140</v>
      </c>
      <c r="DR54" s="11">
        <v>15081</v>
      </c>
      <c r="DS54" s="10" t="s">
        <v>1849</v>
      </c>
      <c r="DT54" s="12">
        <v>2E-3</v>
      </c>
      <c r="DU54" s="10" t="s">
        <v>1140</v>
      </c>
      <c r="DV54" s="11">
        <v>2193</v>
      </c>
      <c r="DW54" s="10" t="s">
        <v>2401</v>
      </c>
      <c r="DX54" s="12">
        <v>1E-3</v>
      </c>
      <c r="DY54" s="10" t="s">
        <v>1140</v>
      </c>
      <c r="DZ54" s="11">
        <v>31908</v>
      </c>
      <c r="EA54" s="10" t="s">
        <v>4587</v>
      </c>
      <c r="EB54" s="12">
        <v>2E-3</v>
      </c>
      <c r="EC54" s="10" t="s">
        <v>1140</v>
      </c>
      <c r="ED54" s="11">
        <v>5812</v>
      </c>
      <c r="EE54" s="10" t="s">
        <v>5345</v>
      </c>
      <c r="EF54" s="12">
        <v>1E-3</v>
      </c>
      <c r="EG54" s="10" t="s">
        <v>1140</v>
      </c>
      <c r="EH54" s="13">
        <v>543</v>
      </c>
      <c r="EI54" s="10" t="s">
        <v>5346</v>
      </c>
      <c r="EJ54" s="12">
        <v>1E-3</v>
      </c>
      <c r="EK54" s="10" t="s">
        <v>1140</v>
      </c>
      <c r="EL54" s="11">
        <v>11762</v>
      </c>
      <c r="EM54" s="10" t="s">
        <v>2653</v>
      </c>
      <c r="EN54" s="12">
        <v>1E-3</v>
      </c>
      <c r="EO54" s="10" t="s">
        <v>1140</v>
      </c>
      <c r="EP54" s="11">
        <v>2242</v>
      </c>
      <c r="EQ54" s="10" t="s">
        <v>3024</v>
      </c>
      <c r="ER54" s="12">
        <v>1E-3</v>
      </c>
      <c r="ES54" s="10" t="s">
        <v>1140</v>
      </c>
      <c r="ET54" s="11">
        <v>13293</v>
      </c>
      <c r="EU54" s="10" t="s">
        <v>5347</v>
      </c>
      <c r="EV54" s="12">
        <v>3.0000000000000001E-3</v>
      </c>
      <c r="EW54" s="10" t="s">
        <v>1140</v>
      </c>
      <c r="EX54" s="11">
        <v>6519</v>
      </c>
      <c r="EY54" s="10" t="s">
        <v>4930</v>
      </c>
      <c r="EZ54" s="12">
        <v>1E-3</v>
      </c>
      <c r="FA54" s="10" t="s">
        <v>1140</v>
      </c>
      <c r="FB54" s="13">
        <v>76</v>
      </c>
      <c r="FC54" s="10" t="s">
        <v>1533</v>
      </c>
      <c r="FD54" s="12">
        <v>0</v>
      </c>
      <c r="FE54" s="10" t="s">
        <v>1140</v>
      </c>
      <c r="FF54" s="11">
        <v>2261</v>
      </c>
      <c r="FG54" s="10" t="s">
        <v>2173</v>
      </c>
      <c r="FH54" s="12">
        <v>0</v>
      </c>
      <c r="FI54" s="10" t="s">
        <v>1140</v>
      </c>
      <c r="FJ54" s="13">
        <v>609</v>
      </c>
      <c r="FK54" s="10" t="s">
        <v>2290</v>
      </c>
      <c r="FL54" s="12">
        <v>1E-3</v>
      </c>
      <c r="FM54" s="10" t="s">
        <v>1140</v>
      </c>
      <c r="FN54" s="11">
        <v>4030</v>
      </c>
      <c r="FO54" s="10" t="s">
        <v>5348</v>
      </c>
      <c r="FP54" s="12">
        <v>1E-3</v>
      </c>
      <c r="FQ54" s="10" t="s">
        <v>1140</v>
      </c>
      <c r="FR54" s="11">
        <v>25681</v>
      </c>
      <c r="FS54" s="10" t="s">
        <v>5349</v>
      </c>
      <c r="FT54" s="12">
        <v>1E-3</v>
      </c>
      <c r="FU54" s="10" t="s">
        <v>1140</v>
      </c>
      <c r="FV54" s="11">
        <v>6787</v>
      </c>
      <c r="FW54" s="10" t="s">
        <v>4856</v>
      </c>
      <c r="FX54" s="12">
        <v>2E-3</v>
      </c>
      <c r="FY54" s="10" t="s">
        <v>1140</v>
      </c>
      <c r="FZ54" s="13">
        <v>547</v>
      </c>
      <c r="GA54" s="10" t="s">
        <v>1206</v>
      </c>
      <c r="GB54" s="12">
        <v>1E-3</v>
      </c>
      <c r="GC54" s="10" t="s">
        <v>1140</v>
      </c>
      <c r="GD54" s="11">
        <v>10959</v>
      </c>
      <c r="GE54" s="10" t="s">
        <v>5350</v>
      </c>
      <c r="GF54" s="12">
        <v>1E-3</v>
      </c>
      <c r="GG54" s="10" t="s">
        <v>1140</v>
      </c>
      <c r="GH54" s="11">
        <v>35696</v>
      </c>
      <c r="GI54" s="10" t="s">
        <v>1309</v>
      </c>
      <c r="GJ54" s="12">
        <v>5.0000000000000001E-3</v>
      </c>
      <c r="GK54" s="10" t="s">
        <v>1140</v>
      </c>
      <c r="GL54" s="13">
        <v>533</v>
      </c>
      <c r="GM54" s="10" t="s">
        <v>5351</v>
      </c>
      <c r="GN54" s="12">
        <v>0</v>
      </c>
      <c r="GO54" s="10" t="s">
        <v>1140</v>
      </c>
      <c r="GP54" s="11">
        <v>2703</v>
      </c>
      <c r="GQ54" s="10" t="s">
        <v>5352</v>
      </c>
      <c r="GR54" s="12">
        <v>0</v>
      </c>
      <c r="GS54" s="10" t="s">
        <v>1140</v>
      </c>
      <c r="GT54" s="13">
        <v>531</v>
      </c>
      <c r="GU54" s="10" t="s">
        <v>1960</v>
      </c>
      <c r="GV54" s="12">
        <v>1E-3</v>
      </c>
      <c r="GW54" s="10" t="s">
        <v>1140</v>
      </c>
      <c r="GX54" s="10" t="s">
        <v>5113</v>
      </c>
      <c r="GY54" s="10" t="s">
        <v>5113</v>
      </c>
      <c r="GZ54" s="10" t="s">
        <v>5113</v>
      </c>
      <c r="HA54" s="10" t="s">
        <v>5113</v>
      </c>
    </row>
    <row r="55" spans="1:209" ht="12.5" x14ac:dyDescent="0.25">
      <c r="A55" s="10" t="s">
        <v>5353</v>
      </c>
      <c r="B55" s="11">
        <v>15691</v>
      </c>
      <c r="C55" s="10" t="s">
        <v>5354</v>
      </c>
      <c r="D55" s="12">
        <v>3.0000000000000001E-3</v>
      </c>
      <c r="E55" s="10" t="s">
        <v>1140</v>
      </c>
      <c r="F55" s="11">
        <v>4033</v>
      </c>
      <c r="G55" s="10" t="s">
        <v>2934</v>
      </c>
      <c r="H55" s="12">
        <v>5.0000000000000001E-3</v>
      </c>
      <c r="I55" s="10" t="s">
        <v>1131</v>
      </c>
      <c r="J55" s="11">
        <v>22375</v>
      </c>
      <c r="K55" s="10" t="s">
        <v>5355</v>
      </c>
      <c r="L55" s="12">
        <v>3.0000000000000001E-3</v>
      </c>
      <c r="M55" s="10" t="s">
        <v>1140</v>
      </c>
      <c r="N55" s="11">
        <v>2212</v>
      </c>
      <c r="O55" s="10" t="s">
        <v>5356</v>
      </c>
      <c r="P55" s="12">
        <v>1E-3</v>
      </c>
      <c r="Q55" s="10" t="s">
        <v>1140</v>
      </c>
      <c r="R55" s="11">
        <v>472787</v>
      </c>
      <c r="S55" s="10" t="s">
        <v>5357</v>
      </c>
      <c r="T55" s="12">
        <v>1.2E-2</v>
      </c>
      <c r="U55" s="10" t="s">
        <v>1140</v>
      </c>
      <c r="V55" s="11">
        <v>20804</v>
      </c>
      <c r="W55" s="10" t="s">
        <v>3494</v>
      </c>
      <c r="X55" s="12">
        <v>4.0000000000000001E-3</v>
      </c>
      <c r="Y55" s="10" t="s">
        <v>1140</v>
      </c>
      <c r="Z55" s="11">
        <v>7903</v>
      </c>
      <c r="AA55" s="10" t="s">
        <v>1660</v>
      </c>
      <c r="AB55" s="12">
        <v>2E-3</v>
      </c>
      <c r="AC55" s="10" t="s">
        <v>1140</v>
      </c>
      <c r="AD55" s="11">
        <v>2146</v>
      </c>
      <c r="AE55" s="10" t="s">
        <v>2277</v>
      </c>
      <c r="AF55" s="12">
        <v>2E-3</v>
      </c>
      <c r="AG55" s="10" t="s">
        <v>1140</v>
      </c>
      <c r="AH55" s="11">
        <v>3637</v>
      </c>
      <c r="AI55" s="10" t="s">
        <v>4936</v>
      </c>
      <c r="AJ55" s="12">
        <v>5.0000000000000001E-3</v>
      </c>
      <c r="AK55" s="10" t="s">
        <v>1140</v>
      </c>
      <c r="AL55" s="11">
        <v>23218</v>
      </c>
      <c r="AM55" s="10" t="s">
        <v>5358</v>
      </c>
      <c r="AN55" s="12">
        <v>1E-3</v>
      </c>
      <c r="AO55" s="10" t="s">
        <v>1140</v>
      </c>
      <c r="AP55" s="11">
        <v>60748</v>
      </c>
      <c r="AQ55" s="10" t="s">
        <v>5359</v>
      </c>
      <c r="AR55" s="12">
        <v>6.0000000000000001E-3</v>
      </c>
      <c r="AS55" s="10" t="s">
        <v>1140</v>
      </c>
      <c r="AT55" s="11">
        <v>17312</v>
      </c>
      <c r="AU55" s="10" t="s">
        <v>2185</v>
      </c>
      <c r="AV55" s="12">
        <v>1.2E-2</v>
      </c>
      <c r="AW55" s="10" t="s">
        <v>1131</v>
      </c>
      <c r="AX55" s="11">
        <v>2495</v>
      </c>
      <c r="AY55" s="10" t="s">
        <v>3618</v>
      </c>
      <c r="AZ55" s="12">
        <v>1E-3</v>
      </c>
      <c r="BA55" s="10" t="s">
        <v>1140</v>
      </c>
      <c r="BB55" s="11">
        <v>53304</v>
      </c>
      <c r="BC55" s="10" t="s">
        <v>1122</v>
      </c>
      <c r="BD55" s="12">
        <v>4.0000000000000001E-3</v>
      </c>
      <c r="BE55" s="10" t="s">
        <v>1140</v>
      </c>
      <c r="BF55" s="11">
        <v>9315</v>
      </c>
      <c r="BG55" s="10" t="s">
        <v>5360</v>
      </c>
      <c r="BH55" s="12">
        <v>1E-3</v>
      </c>
      <c r="BI55" s="10" t="s">
        <v>1140</v>
      </c>
      <c r="BJ55" s="11">
        <v>5649</v>
      </c>
      <c r="BK55" s="10" t="s">
        <v>5361</v>
      </c>
      <c r="BL55" s="12">
        <v>2E-3</v>
      </c>
      <c r="BM55" s="10" t="s">
        <v>1140</v>
      </c>
      <c r="BN55" s="11">
        <v>4036</v>
      </c>
      <c r="BO55" s="10" t="s">
        <v>5362</v>
      </c>
      <c r="BP55" s="12">
        <v>1E-3</v>
      </c>
      <c r="BQ55" s="10" t="s">
        <v>1140</v>
      </c>
      <c r="BR55" s="11">
        <v>5199</v>
      </c>
      <c r="BS55" s="10" t="s">
        <v>2699</v>
      </c>
      <c r="BT55" s="12">
        <v>1E-3</v>
      </c>
      <c r="BU55" s="10" t="s">
        <v>1140</v>
      </c>
      <c r="BV55" s="11">
        <v>2091</v>
      </c>
      <c r="BW55" s="10" t="s">
        <v>1832</v>
      </c>
      <c r="BX55" s="12">
        <v>0</v>
      </c>
      <c r="BY55" s="10" t="s">
        <v>1140</v>
      </c>
      <c r="BZ55" s="11">
        <v>1884</v>
      </c>
      <c r="CA55" s="10" t="s">
        <v>5363</v>
      </c>
      <c r="CB55" s="12">
        <v>1E-3</v>
      </c>
      <c r="CC55" s="10" t="s">
        <v>1140</v>
      </c>
      <c r="CD55" s="11">
        <v>44761</v>
      </c>
      <c r="CE55" s="10" t="s">
        <v>5364</v>
      </c>
      <c r="CF55" s="12">
        <v>7.0000000000000001E-3</v>
      </c>
      <c r="CG55" s="10" t="s">
        <v>1140</v>
      </c>
      <c r="CH55" s="11">
        <v>28198</v>
      </c>
      <c r="CI55" s="10" t="s">
        <v>1454</v>
      </c>
      <c r="CJ55" s="12">
        <v>4.0000000000000001E-3</v>
      </c>
      <c r="CK55" s="10" t="s">
        <v>1140</v>
      </c>
      <c r="CL55" s="11">
        <v>23363</v>
      </c>
      <c r="CM55" s="10" t="s">
        <v>3222</v>
      </c>
      <c r="CN55" s="12">
        <v>2E-3</v>
      </c>
      <c r="CO55" s="10" t="s">
        <v>1140</v>
      </c>
      <c r="CP55" s="11">
        <v>15781</v>
      </c>
      <c r="CQ55" s="10" t="s">
        <v>5365</v>
      </c>
      <c r="CR55" s="12">
        <v>3.0000000000000001E-3</v>
      </c>
      <c r="CS55" s="10" t="s">
        <v>1140</v>
      </c>
      <c r="CT55" s="11">
        <v>1368</v>
      </c>
      <c r="CU55" s="10" t="s">
        <v>3728</v>
      </c>
      <c r="CV55" s="12">
        <v>0</v>
      </c>
      <c r="CW55" s="10" t="s">
        <v>1140</v>
      </c>
      <c r="CX55" s="11">
        <v>9204</v>
      </c>
      <c r="CY55" s="10" t="s">
        <v>3441</v>
      </c>
      <c r="CZ55" s="12">
        <v>1E-3</v>
      </c>
      <c r="DA55" s="10" t="s">
        <v>1140</v>
      </c>
      <c r="DB55" s="13">
        <v>850</v>
      </c>
      <c r="DC55" s="10" t="s">
        <v>3335</v>
      </c>
      <c r="DD55" s="12">
        <v>1E-3</v>
      </c>
      <c r="DE55" s="10" t="s">
        <v>1140</v>
      </c>
      <c r="DF55" s="11">
        <v>2327</v>
      </c>
      <c r="DG55" s="10" t="s">
        <v>2683</v>
      </c>
      <c r="DH55" s="12">
        <v>1E-3</v>
      </c>
      <c r="DI55" s="10" t="s">
        <v>1140</v>
      </c>
      <c r="DJ55" s="11">
        <v>20657</v>
      </c>
      <c r="DK55" s="10" t="s">
        <v>3037</v>
      </c>
      <c r="DL55" s="12">
        <v>6.0000000000000001E-3</v>
      </c>
      <c r="DM55" s="10" t="s">
        <v>1140</v>
      </c>
      <c r="DN55" s="11">
        <v>3721</v>
      </c>
      <c r="DO55" s="10" t="s">
        <v>3410</v>
      </c>
      <c r="DP55" s="12">
        <v>3.0000000000000001E-3</v>
      </c>
      <c r="DQ55" s="10" t="s">
        <v>1140</v>
      </c>
      <c r="DR55" s="11">
        <v>96279</v>
      </c>
      <c r="DS55" s="10" t="s">
        <v>4348</v>
      </c>
      <c r="DT55" s="12">
        <v>0.01</v>
      </c>
      <c r="DU55" s="10" t="s">
        <v>1140</v>
      </c>
      <c r="DV55" s="11">
        <v>2191</v>
      </c>
      <c r="DW55" s="10" t="s">
        <v>2468</v>
      </c>
      <c r="DX55" s="12">
        <v>1E-3</v>
      </c>
      <c r="DY55" s="10" t="s">
        <v>1140</v>
      </c>
      <c r="DZ55" s="11">
        <v>125956</v>
      </c>
      <c r="EA55" s="10" t="s">
        <v>5366</v>
      </c>
      <c r="EB55" s="12">
        <v>6.0000000000000001E-3</v>
      </c>
      <c r="EC55" s="10" t="s">
        <v>1140</v>
      </c>
      <c r="ED55" s="11">
        <v>20724</v>
      </c>
      <c r="EE55" s="10" t="s">
        <v>5367</v>
      </c>
      <c r="EF55" s="12">
        <v>2E-3</v>
      </c>
      <c r="EG55" s="10" t="s">
        <v>1140</v>
      </c>
      <c r="EH55" s="13">
        <v>931</v>
      </c>
      <c r="EI55" s="10" t="s">
        <v>1296</v>
      </c>
      <c r="EJ55" s="12">
        <v>1E-3</v>
      </c>
      <c r="EK55" s="10" t="s">
        <v>1140</v>
      </c>
      <c r="EL55" s="11">
        <v>16627</v>
      </c>
      <c r="EM55" s="10" t="s">
        <v>5368</v>
      </c>
      <c r="EN55" s="12">
        <v>1E-3</v>
      </c>
      <c r="EO55" s="10" t="s">
        <v>1140</v>
      </c>
      <c r="EP55" s="11">
        <v>4921</v>
      </c>
      <c r="EQ55" s="10" t="s">
        <v>1260</v>
      </c>
      <c r="ER55" s="12">
        <v>1E-3</v>
      </c>
      <c r="ES55" s="10" t="s">
        <v>1140</v>
      </c>
      <c r="ET55" s="11">
        <v>15173</v>
      </c>
      <c r="EU55" s="10" t="s">
        <v>3345</v>
      </c>
      <c r="EV55" s="12">
        <v>4.0000000000000001E-3</v>
      </c>
      <c r="EW55" s="10" t="s">
        <v>1140</v>
      </c>
      <c r="EX55" s="11">
        <v>36974</v>
      </c>
      <c r="EY55" s="10" t="s">
        <v>5369</v>
      </c>
      <c r="EZ55" s="12">
        <v>3.0000000000000001E-3</v>
      </c>
      <c r="FA55" s="10" t="s">
        <v>1140</v>
      </c>
      <c r="FB55" s="11">
        <v>1443</v>
      </c>
      <c r="FC55" s="10" t="s">
        <v>1784</v>
      </c>
      <c r="FD55" s="12">
        <v>1E-3</v>
      </c>
      <c r="FE55" s="10" t="s">
        <v>1140</v>
      </c>
      <c r="FF55" s="11">
        <v>6214</v>
      </c>
      <c r="FG55" s="10" t="s">
        <v>5370</v>
      </c>
      <c r="FH55" s="12">
        <v>1E-3</v>
      </c>
      <c r="FI55" s="10" t="s">
        <v>1140</v>
      </c>
      <c r="FJ55" s="11">
        <v>1035</v>
      </c>
      <c r="FK55" s="10" t="s">
        <v>3752</v>
      </c>
      <c r="FL55" s="12">
        <v>1E-3</v>
      </c>
      <c r="FM55" s="10" t="s">
        <v>1140</v>
      </c>
      <c r="FN55" s="11">
        <v>7700</v>
      </c>
      <c r="FO55" s="10" t="s">
        <v>5371</v>
      </c>
      <c r="FP55" s="12">
        <v>1E-3</v>
      </c>
      <c r="FQ55" s="10" t="s">
        <v>1140</v>
      </c>
      <c r="FR55" s="11">
        <v>86871</v>
      </c>
      <c r="FS55" s="10" t="s">
        <v>5372</v>
      </c>
      <c r="FT55" s="12">
        <v>3.0000000000000001E-3</v>
      </c>
      <c r="FU55" s="10" t="s">
        <v>1140</v>
      </c>
      <c r="FV55" s="11">
        <v>5100</v>
      </c>
      <c r="FW55" s="10" t="s">
        <v>1461</v>
      </c>
      <c r="FX55" s="12">
        <v>1E-3</v>
      </c>
      <c r="FY55" s="10" t="s">
        <v>1140</v>
      </c>
      <c r="FZ55" s="13">
        <v>564</v>
      </c>
      <c r="GA55" s="10" t="s">
        <v>3389</v>
      </c>
      <c r="GB55" s="12">
        <v>1E-3</v>
      </c>
      <c r="GC55" s="10" t="s">
        <v>1140</v>
      </c>
      <c r="GD55" s="11">
        <v>68737</v>
      </c>
      <c r="GE55" s="10" t="s">
        <v>5373</v>
      </c>
      <c r="GF55" s="12">
        <v>8.0000000000000002E-3</v>
      </c>
      <c r="GG55" s="10" t="s">
        <v>1140</v>
      </c>
      <c r="GH55" s="11">
        <v>72632</v>
      </c>
      <c r="GI55" s="10" t="s">
        <v>1875</v>
      </c>
      <c r="GJ55" s="12">
        <v>8.9999999999999993E-3</v>
      </c>
      <c r="GK55" s="10" t="s">
        <v>1140</v>
      </c>
      <c r="GL55" s="13">
        <v>688</v>
      </c>
      <c r="GM55" s="10" t="s">
        <v>5374</v>
      </c>
      <c r="GN55" s="12">
        <v>0</v>
      </c>
      <c r="GO55" s="10" t="s">
        <v>1140</v>
      </c>
      <c r="GP55" s="11">
        <v>8628</v>
      </c>
      <c r="GQ55" s="10" t="s">
        <v>5375</v>
      </c>
      <c r="GR55" s="12">
        <v>1E-3</v>
      </c>
      <c r="GS55" s="10" t="s">
        <v>1140</v>
      </c>
      <c r="GT55" s="13">
        <v>304</v>
      </c>
      <c r="GU55" s="10" t="s">
        <v>3659</v>
      </c>
      <c r="GV55" s="12">
        <v>1E-3</v>
      </c>
      <c r="GW55" s="10" t="s">
        <v>1140</v>
      </c>
      <c r="GX55" s="10" t="s">
        <v>5113</v>
      </c>
      <c r="GY55" s="10" t="s">
        <v>5113</v>
      </c>
      <c r="GZ55" s="10" t="s">
        <v>5113</v>
      </c>
      <c r="HA55" s="10" t="s">
        <v>5113</v>
      </c>
    </row>
    <row r="56" spans="1:209" ht="12.5" x14ac:dyDescent="0.25">
      <c r="A56" s="10" t="s">
        <v>5376</v>
      </c>
      <c r="B56" s="11">
        <v>7892</v>
      </c>
      <c r="C56" s="10" t="s">
        <v>5377</v>
      </c>
      <c r="D56" s="12">
        <v>2E-3</v>
      </c>
      <c r="E56" s="10" t="s">
        <v>1140</v>
      </c>
      <c r="F56" s="13">
        <v>473</v>
      </c>
      <c r="G56" s="10" t="s">
        <v>5378</v>
      </c>
      <c r="H56" s="12">
        <v>1E-3</v>
      </c>
      <c r="I56" s="10" t="s">
        <v>1140</v>
      </c>
      <c r="J56" s="11">
        <v>30011</v>
      </c>
      <c r="K56" s="10" t="s">
        <v>5379</v>
      </c>
      <c r="L56" s="12">
        <v>4.0000000000000001E-3</v>
      </c>
      <c r="M56" s="10" t="s">
        <v>1140</v>
      </c>
      <c r="N56" s="11">
        <v>8373</v>
      </c>
      <c r="O56" s="10" t="s">
        <v>2926</v>
      </c>
      <c r="P56" s="12">
        <v>3.0000000000000001E-3</v>
      </c>
      <c r="Q56" s="10" t="s">
        <v>1140</v>
      </c>
      <c r="R56" s="11">
        <v>688048</v>
      </c>
      <c r="S56" s="10" t="s">
        <v>5380</v>
      </c>
      <c r="T56" s="12">
        <v>1.7999999999999999E-2</v>
      </c>
      <c r="U56" s="10" t="s">
        <v>1140</v>
      </c>
      <c r="V56" s="11">
        <v>26219</v>
      </c>
      <c r="W56" s="10" t="s">
        <v>2985</v>
      </c>
      <c r="X56" s="12">
        <v>4.0000000000000001E-3</v>
      </c>
      <c r="Y56" s="10" t="s">
        <v>1140</v>
      </c>
      <c r="Z56" s="11">
        <v>10798</v>
      </c>
      <c r="AA56" s="10" t="s">
        <v>5381</v>
      </c>
      <c r="AB56" s="12">
        <v>3.0000000000000001E-3</v>
      </c>
      <c r="AC56" s="10" t="s">
        <v>1140</v>
      </c>
      <c r="AD56" s="11">
        <v>2184</v>
      </c>
      <c r="AE56" s="10" t="s">
        <v>5382</v>
      </c>
      <c r="AF56" s="12">
        <v>2E-3</v>
      </c>
      <c r="AG56" s="10" t="s">
        <v>1140</v>
      </c>
      <c r="AH56" s="11">
        <v>1237</v>
      </c>
      <c r="AI56" s="10" t="s">
        <v>2721</v>
      </c>
      <c r="AJ56" s="12">
        <v>2E-3</v>
      </c>
      <c r="AK56" s="10" t="s">
        <v>1140</v>
      </c>
      <c r="AL56" s="11">
        <v>94520</v>
      </c>
      <c r="AM56" s="10" t="s">
        <v>4788</v>
      </c>
      <c r="AN56" s="12">
        <v>4.0000000000000001E-3</v>
      </c>
      <c r="AO56" s="10" t="s">
        <v>1140</v>
      </c>
      <c r="AP56" s="11">
        <v>64442</v>
      </c>
      <c r="AQ56" s="10" t="s">
        <v>5383</v>
      </c>
      <c r="AR56" s="12">
        <v>6.0000000000000001E-3</v>
      </c>
      <c r="AS56" s="10" t="s">
        <v>1140</v>
      </c>
      <c r="AT56" s="11">
        <v>11968</v>
      </c>
      <c r="AU56" s="10" t="s">
        <v>5384</v>
      </c>
      <c r="AV56" s="12">
        <v>8.0000000000000002E-3</v>
      </c>
      <c r="AW56" s="10" t="s">
        <v>1131</v>
      </c>
      <c r="AX56" s="11">
        <v>2049</v>
      </c>
      <c r="AY56" s="10" t="s">
        <v>1302</v>
      </c>
      <c r="AZ56" s="12">
        <v>1E-3</v>
      </c>
      <c r="BA56" s="10" t="s">
        <v>1140</v>
      </c>
      <c r="BB56" s="11">
        <v>24415</v>
      </c>
      <c r="BC56" s="10" t="s">
        <v>4762</v>
      </c>
      <c r="BD56" s="12">
        <v>2E-3</v>
      </c>
      <c r="BE56" s="10" t="s">
        <v>1140</v>
      </c>
      <c r="BF56" s="11">
        <v>12697</v>
      </c>
      <c r="BG56" s="10" t="s">
        <v>5385</v>
      </c>
      <c r="BH56" s="12">
        <v>2E-3</v>
      </c>
      <c r="BI56" s="10" t="s">
        <v>1140</v>
      </c>
      <c r="BJ56" s="11">
        <v>8506</v>
      </c>
      <c r="BK56" s="10" t="s">
        <v>5386</v>
      </c>
      <c r="BL56" s="12">
        <v>3.0000000000000001E-3</v>
      </c>
      <c r="BM56" s="10" t="s">
        <v>1140</v>
      </c>
      <c r="BN56" s="11">
        <v>13246</v>
      </c>
      <c r="BO56" s="10" t="s">
        <v>1765</v>
      </c>
      <c r="BP56" s="12">
        <v>5.0000000000000001E-3</v>
      </c>
      <c r="BQ56" s="10" t="s">
        <v>1140</v>
      </c>
      <c r="BR56" s="11">
        <v>5022</v>
      </c>
      <c r="BS56" s="10" t="s">
        <v>1335</v>
      </c>
      <c r="BT56" s="12">
        <v>1E-3</v>
      </c>
      <c r="BU56" s="10" t="s">
        <v>1140</v>
      </c>
      <c r="BV56" s="11">
        <v>28669</v>
      </c>
      <c r="BW56" s="10" t="s">
        <v>3222</v>
      </c>
      <c r="BX56" s="12">
        <v>6.0000000000000001E-3</v>
      </c>
      <c r="BY56" s="10" t="s">
        <v>1140</v>
      </c>
      <c r="BZ56" s="11">
        <v>1705</v>
      </c>
      <c r="CA56" s="10" t="s">
        <v>4620</v>
      </c>
      <c r="CB56" s="12">
        <v>1E-3</v>
      </c>
      <c r="CC56" s="10" t="s">
        <v>1140</v>
      </c>
      <c r="CD56" s="11">
        <v>26976</v>
      </c>
      <c r="CE56" s="10" t="s">
        <v>5387</v>
      </c>
      <c r="CF56" s="12">
        <v>4.0000000000000001E-3</v>
      </c>
      <c r="CG56" s="10" t="s">
        <v>1140</v>
      </c>
      <c r="CH56" s="11">
        <v>47219</v>
      </c>
      <c r="CI56" s="10" t="s">
        <v>5388</v>
      </c>
      <c r="CJ56" s="12">
        <v>7.0000000000000001E-3</v>
      </c>
      <c r="CK56" s="10" t="s">
        <v>1140</v>
      </c>
      <c r="CL56" s="11">
        <v>19522</v>
      </c>
      <c r="CM56" s="10" t="s">
        <v>5275</v>
      </c>
      <c r="CN56" s="12">
        <v>2E-3</v>
      </c>
      <c r="CO56" s="10" t="s">
        <v>1140</v>
      </c>
      <c r="CP56" s="11">
        <v>26957</v>
      </c>
      <c r="CQ56" s="10" t="s">
        <v>5389</v>
      </c>
      <c r="CR56" s="12">
        <v>5.0000000000000001E-3</v>
      </c>
      <c r="CS56" s="10" t="s">
        <v>1140</v>
      </c>
      <c r="CT56" s="11">
        <v>6884</v>
      </c>
      <c r="CU56" s="10" t="s">
        <v>2388</v>
      </c>
      <c r="CV56" s="12">
        <v>2E-3</v>
      </c>
      <c r="CW56" s="10" t="s">
        <v>1140</v>
      </c>
      <c r="CX56" s="11">
        <v>16856</v>
      </c>
      <c r="CY56" s="10" t="s">
        <v>5390</v>
      </c>
      <c r="CZ56" s="12">
        <v>3.0000000000000001E-3</v>
      </c>
      <c r="DA56" s="10" t="s">
        <v>1140</v>
      </c>
      <c r="DB56" s="13">
        <v>385</v>
      </c>
      <c r="DC56" s="10" t="s">
        <v>1117</v>
      </c>
      <c r="DD56" s="12">
        <v>0</v>
      </c>
      <c r="DE56" s="10" t="s">
        <v>1140</v>
      </c>
      <c r="DF56" s="11">
        <v>12071</v>
      </c>
      <c r="DG56" s="10" t="s">
        <v>5391</v>
      </c>
      <c r="DH56" s="12">
        <v>6.0000000000000001E-3</v>
      </c>
      <c r="DI56" s="10" t="s">
        <v>1131</v>
      </c>
      <c r="DJ56" s="11">
        <v>15494</v>
      </c>
      <c r="DK56" s="10" t="s">
        <v>4437</v>
      </c>
      <c r="DL56" s="12">
        <v>5.0000000000000001E-3</v>
      </c>
      <c r="DM56" s="10" t="s">
        <v>1140</v>
      </c>
      <c r="DN56" s="11">
        <v>3727</v>
      </c>
      <c r="DO56" s="10" t="s">
        <v>5392</v>
      </c>
      <c r="DP56" s="12">
        <v>3.0000000000000001E-3</v>
      </c>
      <c r="DQ56" s="10" t="s">
        <v>1140</v>
      </c>
      <c r="DR56" s="11">
        <v>26456</v>
      </c>
      <c r="DS56" s="10" t="s">
        <v>1505</v>
      </c>
      <c r="DT56" s="12">
        <v>3.0000000000000001E-3</v>
      </c>
      <c r="DU56" s="10" t="s">
        <v>1140</v>
      </c>
      <c r="DV56" s="11">
        <v>3334</v>
      </c>
      <c r="DW56" s="10" t="s">
        <v>1430</v>
      </c>
      <c r="DX56" s="12">
        <v>2E-3</v>
      </c>
      <c r="DY56" s="10" t="s">
        <v>1140</v>
      </c>
      <c r="DZ56" s="11">
        <v>32016</v>
      </c>
      <c r="EA56" s="10" t="s">
        <v>5083</v>
      </c>
      <c r="EB56" s="12">
        <v>2E-3</v>
      </c>
      <c r="EC56" s="10" t="s">
        <v>1140</v>
      </c>
      <c r="ED56" s="11">
        <v>34211</v>
      </c>
      <c r="EE56" s="10" t="s">
        <v>5393</v>
      </c>
      <c r="EF56" s="12">
        <v>3.0000000000000001E-3</v>
      </c>
      <c r="EG56" s="10" t="s">
        <v>1140</v>
      </c>
      <c r="EH56" s="13">
        <v>673</v>
      </c>
      <c r="EI56" s="10" t="s">
        <v>1203</v>
      </c>
      <c r="EJ56" s="12">
        <v>1E-3</v>
      </c>
      <c r="EK56" s="10" t="s">
        <v>1140</v>
      </c>
      <c r="EL56" s="11">
        <v>18871</v>
      </c>
      <c r="EM56" s="10" t="s">
        <v>1488</v>
      </c>
      <c r="EN56" s="12">
        <v>2E-3</v>
      </c>
      <c r="EO56" s="10" t="s">
        <v>1140</v>
      </c>
      <c r="EP56" s="11">
        <v>20932</v>
      </c>
      <c r="EQ56" s="10" t="s">
        <v>4412</v>
      </c>
      <c r="ER56" s="12">
        <v>5.0000000000000001E-3</v>
      </c>
      <c r="ES56" s="10" t="s">
        <v>1140</v>
      </c>
      <c r="ET56" s="11">
        <v>28733</v>
      </c>
      <c r="EU56" s="10" t="s">
        <v>5394</v>
      </c>
      <c r="EV56" s="12">
        <v>7.0000000000000001E-3</v>
      </c>
      <c r="EW56" s="10" t="s">
        <v>1140</v>
      </c>
      <c r="EX56" s="11">
        <v>38953</v>
      </c>
      <c r="EY56" s="10" t="s">
        <v>5395</v>
      </c>
      <c r="EZ56" s="12">
        <v>3.0000000000000001E-3</v>
      </c>
      <c r="FA56" s="10" t="s">
        <v>1140</v>
      </c>
      <c r="FB56" s="11">
        <v>1481</v>
      </c>
      <c r="FC56" s="10" t="s">
        <v>2832</v>
      </c>
      <c r="FD56" s="12">
        <v>1E-3</v>
      </c>
      <c r="FE56" s="10" t="s">
        <v>1140</v>
      </c>
      <c r="FF56" s="11">
        <v>10488</v>
      </c>
      <c r="FG56" s="10" t="s">
        <v>3184</v>
      </c>
      <c r="FH56" s="12">
        <v>2E-3</v>
      </c>
      <c r="FI56" s="10" t="s">
        <v>1140</v>
      </c>
      <c r="FJ56" s="13">
        <v>765</v>
      </c>
      <c r="FK56" s="10" t="s">
        <v>1105</v>
      </c>
      <c r="FL56" s="12">
        <v>1E-3</v>
      </c>
      <c r="FM56" s="10" t="s">
        <v>1140</v>
      </c>
      <c r="FN56" s="11">
        <v>10131</v>
      </c>
      <c r="FO56" s="10" t="s">
        <v>5396</v>
      </c>
      <c r="FP56" s="12">
        <v>1E-3</v>
      </c>
      <c r="FQ56" s="10" t="s">
        <v>1140</v>
      </c>
      <c r="FR56" s="11">
        <v>306721</v>
      </c>
      <c r="FS56" s="10" t="s">
        <v>5397</v>
      </c>
      <c r="FT56" s="12">
        <v>0.01</v>
      </c>
      <c r="FU56" s="10" t="s">
        <v>1140</v>
      </c>
      <c r="FV56" s="11">
        <v>7588</v>
      </c>
      <c r="FW56" s="10" t="s">
        <v>5398</v>
      </c>
      <c r="FX56" s="12">
        <v>2E-3</v>
      </c>
      <c r="FY56" s="10" t="s">
        <v>1140</v>
      </c>
      <c r="FZ56" s="13">
        <v>387</v>
      </c>
      <c r="GA56" s="10" t="s">
        <v>3659</v>
      </c>
      <c r="GB56" s="12">
        <v>1E-3</v>
      </c>
      <c r="GC56" s="10" t="s">
        <v>1140</v>
      </c>
      <c r="GD56" s="11">
        <v>59227</v>
      </c>
      <c r="GE56" s="10" t="s">
        <v>5399</v>
      </c>
      <c r="GF56" s="12">
        <v>7.0000000000000001E-3</v>
      </c>
      <c r="GG56" s="10" t="s">
        <v>1140</v>
      </c>
      <c r="GH56" s="11">
        <v>82864</v>
      </c>
      <c r="GI56" s="10" t="s">
        <v>5400</v>
      </c>
      <c r="GJ56" s="12">
        <v>1.0999999999999999E-2</v>
      </c>
      <c r="GK56" s="10" t="s">
        <v>1140</v>
      </c>
      <c r="GL56" s="11">
        <v>1417</v>
      </c>
      <c r="GM56" s="10" t="s">
        <v>2465</v>
      </c>
      <c r="GN56" s="12">
        <v>1E-3</v>
      </c>
      <c r="GO56" s="10" t="s">
        <v>1140</v>
      </c>
      <c r="GP56" s="11">
        <v>4681</v>
      </c>
      <c r="GQ56" s="10" t="s">
        <v>1375</v>
      </c>
      <c r="GR56" s="12">
        <v>1E-3</v>
      </c>
      <c r="GS56" s="10" t="s">
        <v>1140</v>
      </c>
      <c r="GT56" s="13">
        <v>182</v>
      </c>
      <c r="GU56" s="10" t="s">
        <v>5160</v>
      </c>
      <c r="GV56" s="12">
        <v>0</v>
      </c>
      <c r="GW56" s="10" t="s">
        <v>1140</v>
      </c>
      <c r="GX56" s="10" t="s">
        <v>5113</v>
      </c>
      <c r="GY56" s="10" t="s">
        <v>5113</v>
      </c>
      <c r="GZ56" s="10" t="s">
        <v>5113</v>
      </c>
      <c r="HA56" s="10" t="s">
        <v>5113</v>
      </c>
    </row>
    <row r="57" spans="1:209" ht="12.5" x14ac:dyDescent="0.25">
      <c r="A57" s="10" t="s">
        <v>5401</v>
      </c>
      <c r="B57" s="11">
        <v>11505</v>
      </c>
      <c r="C57" s="10" t="s">
        <v>2071</v>
      </c>
      <c r="D57" s="12">
        <v>2E-3</v>
      </c>
      <c r="E57" s="10" t="s">
        <v>1140</v>
      </c>
      <c r="F57" s="11">
        <v>8408</v>
      </c>
      <c r="G57" s="10" t="s">
        <v>5313</v>
      </c>
      <c r="H57" s="12">
        <v>1.0999999999999999E-2</v>
      </c>
      <c r="I57" s="10" t="s">
        <v>1147</v>
      </c>
      <c r="J57" s="11">
        <v>34734</v>
      </c>
      <c r="K57" s="10" t="s">
        <v>5402</v>
      </c>
      <c r="L57" s="12">
        <v>5.0000000000000001E-3</v>
      </c>
      <c r="M57" s="10" t="s">
        <v>1140</v>
      </c>
      <c r="N57" s="11">
        <v>12111</v>
      </c>
      <c r="O57" s="10" t="s">
        <v>2499</v>
      </c>
      <c r="P57" s="12">
        <v>4.0000000000000001E-3</v>
      </c>
      <c r="Q57" s="10" t="s">
        <v>1140</v>
      </c>
      <c r="R57" s="11">
        <v>869387</v>
      </c>
      <c r="S57" s="10" t="s">
        <v>5403</v>
      </c>
      <c r="T57" s="12">
        <v>2.1999999999999999E-2</v>
      </c>
      <c r="U57" s="10" t="s">
        <v>1140</v>
      </c>
      <c r="V57" s="11">
        <v>47141</v>
      </c>
      <c r="W57" s="10" t="s">
        <v>5404</v>
      </c>
      <c r="X57" s="12">
        <v>8.0000000000000002E-3</v>
      </c>
      <c r="Y57" s="10" t="s">
        <v>1140</v>
      </c>
      <c r="Z57" s="11">
        <v>39794</v>
      </c>
      <c r="AA57" s="10" t="s">
        <v>5405</v>
      </c>
      <c r="AB57" s="12">
        <v>1.0999999999999999E-2</v>
      </c>
      <c r="AC57" s="10" t="s">
        <v>1131</v>
      </c>
      <c r="AD57" s="11">
        <v>7981</v>
      </c>
      <c r="AE57" s="10" t="s">
        <v>5406</v>
      </c>
      <c r="AF57" s="12">
        <v>8.0000000000000002E-3</v>
      </c>
      <c r="AG57" s="10" t="s">
        <v>1155</v>
      </c>
      <c r="AH57" s="11">
        <v>4889</v>
      </c>
      <c r="AI57" s="10" t="s">
        <v>1390</v>
      </c>
      <c r="AJ57" s="12">
        <v>7.0000000000000001E-3</v>
      </c>
      <c r="AK57" s="10" t="s">
        <v>1131</v>
      </c>
      <c r="AL57" s="11">
        <v>99911</v>
      </c>
      <c r="AM57" s="10" t="s">
        <v>5407</v>
      </c>
      <c r="AN57" s="12">
        <v>4.0000000000000001E-3</v>
      </c>
      <c r="AO57" s="10" t="s">
        <v>1140</v>
      </c>
      <c r="AP57" s="11">
        <v>80790</v>
      </c>
      <c r="AQ57" s="10" t="s">
        <v>2550</v>
      </c>
      <c r="AR57" s="12">
        <v>7.0000000000000001E-3</v>
      </c>
      <c r="AS57" s="10" t="s">
        <v>1140</v>
      </c>
      <c r="AT57" s="11">
        <v>63364</v>
      </c>
      <c r="AU57" s="10" t="s">
        <v>5408</v>
      </c>
      <c r="AV57" s="12">
        <v>4.3999999999999997E-2</v>
      </c>
      <c r="AW57" s="10" t="s">
        <v>1147</v>
      </c>
      <c r="AX57" s="11">
        <v>5900</v>
      </c>
      <c r="AY57" s="10" t="s">
        <v>1876</v>
      </c>
      <c r="AZ57" s="12">
        <v>3.0000000000000001E-3</v>
      </c>
      <c r="BA57" s="10" t="s">
        <v>1140</v>
      </c>
      <c r="BB57" s="11">
        <v>128772</v>
      </c>
      <c r="BC57" s="10" t="s">
        <v>5409</v>
      </c>
      <c r="BD57" s="12">
        <v>0.01</v>
      </c>
      <c r="BE57" s="10" t="s">
        <v>1140</v>
      </c>
      <c r="BF57" s="11">
        <v>54220</v>
      </c>
      <c r="BG57" s="10" t="s">
        <v>5410</v>
      </c>
      <c r="BH57" s="12">
        <v>8.0000000000000002E-3</v>
      </c>
      <c r="BI57" s="10" t="s">
        <v>1140</v>
      </c>
      <c r="BJ57" s="11">
        <v>28552</v>
      </c>
      <c r="BK57" s="10" t="s">
        <v>5411</v>
      </c>
      <c r="BL57" s="12">
        <v>8.9999999999999993E-3</v>
      </c>
      <c r="BM57" s="10" t="s">
        <v>1140</v>
      </c>
      <c r="BN57" s="11">
        <v>24899</v>
      </c>
      <c r="BO57" s="10" t="s">
        <v>5412</v>
      </c>
      <c r="BP57" s="12">
        <v>8.0000000000000002E-3</v>
      </c>
      <c r="BQ57" s="10" t="s">
        <v>1140</v>
      </c>
      <c r="BR57" s="11">
        <v>14979</v>
      </c>
      <c r="BS57" s="10" t="s">
        <v>5413</v>
      </c>
      <c r="BT57" s="12">
        <v>3.0000000000000001E-3</v>
      </c>
      <c r="BU57" s="10" t="s">
        <v>1140</v>
      </c>
      <c r="BV57" s="11">
        <v>13352</v>
      </c>
      <c r="BW57" s="10" t="s">
        <v>2965</v>
      </c>
      <c r="BX57" s="12">
        <v>3.0000000000000001E-3</v>
      </c>
      <c r="BY57" s="10" t="s">
        <v>1140</v>
      </c>
      <c r="BZ57" s="11">
        <v>2992</v>
      </c>
      <c r="CA57" s="10" t="s">
        <v>2761</v>
      </c>
      <c r="CB57" s="12">
        <v>2E-3</v>
      </c>
      <c r="CC57" s="10" t="s">
        <v>1140</v>
      </c>
      <c r="CD57" s="11">
        <v>92128</v>
      </c>
      <c r="CE57" s="10" t="s">
        <v>5414</v>
      </c>
      <c r="CF57" s="12">
        <v>1.4999999999999999E-2</v>
      </c>
      <c r="CG57" s="10" t="s">
        <v>1140</v>
      </c>
      <c r="CH57" s="11">
        <v>95431</v>
      </c>
      <c r="CI57" s="10" t="s">
        <v>5415</v>
      </c>
      <c r="CJ57" s="12">
        <v>1.4E-2</v>
      </c>
      <c r="CK57" s="10" t="s">
        <v>1140</v>
      </c>
      <c r="CL57" s="11">
        <v>83296</v>
      </c>
      <c r="CM57" s="10" t="s">
        <v>5416</v>
      </c>
      <c r="CN57" s="12">
        <v>8.0000000000000002E-3</v>
      </c>
      <c r="CO57" s="10" t="s">
        <v>1140</v>
      </c>
      <c r="CP57" s="11">
        <v>152159</v>
      </c>
      <c r="CQ57" s="10" t="s">
        <v>5417</v>
      </c>
      <c r="CR57" s="12">
        <v>2.7E-2</v>
      </c>
      <c r="CS57" s="10" t="s">
        <v>1140</v>
      </c>
      <c r="CT57" s="11">
        <v>3153</v>
      </c>
      <c r="CU57" s="10" t="s">
        <v>1807</v>
      </c>
      <c r="CV57" s="12">
        <v>1E-3</v>
      </c>
      <c r="CW57" s="10" t="s">
        <v>1140</v>
      </c>
      <c r="CX57" s="11">
        <v>24226</v>
      </c>
      <c r="CY57" s="10" t="s">
        <v>5418</v>
      </c>
      <c r="CZ57" s="12">
        <v>4.0000000000000001E-3</v>
      </c>
      <c r="DA57" s="10" t="s">
        <v>1140</v>
      </c>
      <c r="DB57" s="11">
        <v>1598</v>
      </c>
      <c r="DC57" s="10" t="s">
        <v>3344</v>
      </c>
      <c r="DD57" s="12">
        <v>1E-3</v>
      </c>
      <c r="DE57" s="10" t="s">
        <v>1140</v>
      </c>
      <c r="DF57" s="11">
        <v>13827</v>
      </c>
      <c r="DG57" s="10" t="s">
        <v>5419</v>
      </c>
      <c r="DH57" s="12">
        <v>7.0000000000000001E-3</v>
      </c>
      <c r="DI57" s="10" t="s">
        <v>1131</v>
      </c>
      <c r="DJ57" s="11">
        <v>37308</v>
      </c>
      <c r="DK57" s="10" t="s">
        <v>3205</v>
      </c>
      <c r="DL57" s="12">
        <v>1.2E-2</v>
      </c>
      <c r="DM57" s="10" t="s">
        <v>1131</v>
      </c>
      <c r="DN57" s="11">
        <v>7782</v>
      </c>
      <c r="DO57" s="10" t="s">
        <v>1921</v>
      </c>
      <c r="DP57" s="12">
        <v>6.0000000000000001E-3</v>
      </c>
      <c r="DQ57" s="10" t="s">
        <v>1140</v>
      </c>
      <c r="DR57" s="11">
        <v>92481</v>
      </c>
      <c r="DS57" s="10" t="s">
        <v>5420</v>
      </c>
      <c r="DT57" s="12">
        <v>0.01</v>
      </c>
      <c r="DU57" s="10" t="s">
        <v>1140</v>
      </c>
      <c r="DV57" s="11">
        <v>5938</v>
      </c>
      <c r="DW57" s="10" t="s">
        <v>2681</v>
      </c>
      <c r="DX57" s="12">
        <v>3.0000000000000001E-3</v>
      </c>
      <c r="DY57" s="10" t="s">
        <v>1140</v>
      </c>
      <c r="DZ57" s="11">
        <v>386713</v>
      </c>
      <c r="EA57" s="10" t="s">
        <v>5421</v>
      </c>
      <c r="EB57" s="12">
        <v>0.02</v>
      </c>
      <c r="EC57" s="10" t="s">
        <v>1140</v>
      </c>
      <c r="ED57" s="11">
        <v>78226</v>
      </c>
      <c r="EE57" s="10" t="s">
        <v>5422</v>
      </c>
      <c r="EF57" s="12">
        <v>7.0000000000000001E-3</v>
      </c>
      <c r="EG57" s="10" t="s">
        <v>1140</v>
      </c>
      <c r="EH57" s="11">
        <v>3215</v>
      </c>
      <c r="EI57" s="10" t="s">
        <v>3164</v>
      </c>
      <c r="EJ57" s="12">
        <v>4.0000000000000001E-3</v>
      </c>
      <c r="EK57" s="10" t="s">
        <v>1131</v>
      </c>
      <c r="EL57" s="11">
        <v>76855</v>
      </c>
      <c r="EM57" s="10" t="s">
        <v>5423</v>
      </c>
      <c r="EN57" s="12">
        <v>7.0000000000000001E-3</v>
      </c>
      <c r="EO57" s="10" t="s">
        <v>1140</v>
      </c>
      <c r="EP57" s="11">
        <v>34982</v>
      </c>
      <c r="EQ57" s="10" t="s">
        <v>2170</v>
      </c>
      <c r="ER57" s="12">
        <v>8.9999999999999993E-3</v>
      </c>
      <c r="ES57" s="10" t="s">
        <v>1140</v>
      </c>
      <c r="ET57" s="11">
        <v>39815</v>
      </c>
      <c r="EU57" s="10" t="s">
        <v>5424</v>
      </c>
      <c r="EV57" s="12">
        <v>8.9999999999999993E-3</v>
      </c>
      <c r="EW57" s="10" t="s">
        <v>1140</v>
      </c>
      <c r="EX57" s="11">
        <v>99477</v>
      </c>
      <c r="EY57" s="10" t="s">
        <v>5425</v>
      </c>
      <c r="EZ57" s="12">
        <v>8.0000000000000002E-3</v>
      </c>
      <c r="FA57" s="10" t="s">
        <v>1140</v>
      </c>
      <c r="FB57" s="11">
        <v>10241</v>
      </c>
      <c r="FC57" s="10" t="s">
        <v>1723</v>
      </c>
      <c r="FD57" s="12">
        <v>8.9999999999999993E-3</v>
      </c>
      <c r="FE57" s="10" t="s">
        <v>1131</v>
      </c>
      <c r="FF57" s="11">
        <v>17050</v>
      </c>
      <c r="FG57" s="10" t="s">
        <v>5426</v>
      </c>
      <c r="FH57" s="12">
        <v>3.0000000000000001E-3</v>
      </c>
      <c r="FI57" s="10" t="s">
        <v>1140</v>
      </c>
      <c r="FJ57" s="11">
        <v>6187</v>
      </c>
      <c r="FK57" s="10" t="s">
        <v>5427</v>
      </c>
      <c r="FL57" s="12">
        <v>7.0000000000000001E-3</v>
      </c>
      <c r="FM57" s="10" t="s">
        <v>1131</v>
      </c>
      <c r="FN57" s="11">
        <v>31961</v>
      </c>
      <c r="FO57" s="10" t="s">
        <v>5428</v>
      </c>
      <c r="FP57" s="12">
        <v>4.0000000000000001E-3</v>
      </c>
      <c r="FQ57" s="10" t="s">
        <v>1140</v>
      </c>
      <c r="FR57" s="11">
        <v>303001</v>
      </c>
      <c r="FS57" s="10" t="s">
        <v>5429</v>
      </c>
      <c r="FT57" s="12">
        <v>0.01</v>
      </c>
      <c r="FU57" s="10" t="s">
        <v>1140</v>
      </c>
      <c r="FV57" s="11">
        <v>22153</v>
      </c>
      <c r="FW57" s="10" t="s">
        <v>5430</v>
      </c>
      <c r="FX57" s="12">
        <v>6.0000000000000001E-3</v>
      </c>
      <c r="FY57" s="10" t="s">
        <v>1131</v>
      </c>
      <c r="FZ57" s="11">
        <v>3690</v>
      </c>
      <c r="GA57" s="10" t="s">
        <v>2183</v>
      </c>
      <c r="GB57" s="12">
        <v>6.0000000000000001E-3</v>
      </c>
      <c r="GC57" s="10" t="s">
        <v>1131</v>
      </c>
      <c r="GD57" s="11">
        <v>147261</v>
      </c>
      <c r="GE57" s="10" t="s">
        <v>5431</v>
      </c>
      <c r="GF57" s="12">
        <v>1.7000000000000001E-2</v>
      </c>
      <c r="GG57" s="10" t="s">
        <v>1140</v>
      </c>
      <c r="GH57" s="11">
        <v>119174</v>
      </c>
      <c r="GI57" s="10" t="s">
        <v>5432</v>
      </c>
      <c r="GJ57" s="12">
        <v>1.4999999999999999E-2</v>
      </c>
      <c r="GK57" s="10" t="s">
        <v>1140</v>
      </c>
      <c r="GL57" s="11">
        <v>1834</v>
      </c>
      <c r="GM57" s="10" t="s">
        <v>3890</v>
      </c>
      <c r="GN57" s="12">
        <v>1E-3</v>
      </c>
      <c r="GO57" s="10" t="s">
        <v>1140</v>
      </c>
      <c r="GP57" s="11">
        <v>96631</v>
      </c>
      <c r="GQ57" s="10" t="s">
        <v>5433</v>
      </c>
      <c r="GR57" s="12">
        <v>1.6E-2</v>
      </c>
      <c r="GS57" s="10" t="s">
        <v>1140</v>
      </c>
      <c r="GT57" s="11">
        <v>1472</v>
      </c>
      <c r="GU57" s="10" t="s">
        <v>1504</v>
      </c>
      <c r="GV57" s="12">
        <v>3.0000000000000001E-3</v>
      </c>
      <c r="GW57" s="10" t="s">
        <v>1140</v>
      </c>
      <c r="GX57" s="10" t="s">
        <v>5113</v>
      </c>
      <c r="GY57" s="10" t="s">
        <v>5113</v>
      </c>
      <c r="GZ57" s="10" t="s">
        <v>5113</v>
      </c>
      <c r="HA57" s="10" t="s">
        <v>5113</v>
      </c>
    </row>
    <row r="58" spans="1:209" ht="12.5" x14ac:dyDescent="0.25">
      <c r="A58" s="10" t="s">
        <v>1519</v>
      </c>
      <c r="B58" s="11">
        <v>2645</v>
      </c>
      <c r="C58" s="10" t="s">
        <v>5434</v>
      </c>
      <c r="D58" s="12">
        <v>1E-3</v>
      </c>
      <c r="E58" s="10" t="s">
        <v>1140</v>
      </c>
      <c r="F58" s="11">
        <v>10646</v>
      </c>
      <c r="G58" s="10" t="s">
        <v>1341</v>
      </c>
      <c r="H58" s="12">
        <v>1.4999999999999999E-2</v>
      </c>
      <c r="I58" s="10" t="s">
        <v>1140</v>
      </c>
      <c r="J58" s="11">
        <v>16857</v>
      </c>
      <c r="K58" s="10" t="s">
        <v>4725</v>
      </c>
      <c r="L58" s="12">
        <v>2E-3</v>
      </c>
      <c r="M58" s="10" t="s">
        <v>1140</v>
      </c>
      <c r="N58" s="11">
        <v>14304</v>
      </c>
      <c r="O58" s="10" t="s">
        <v>1675</v>
      </c>
      <c r="P58" s="12">
        <v>5.0000000000000001E-3</v>
      </c>
      <c r="Q58" s="10" t="s">
        <v>1140</v>
      </c>
      <c r="R58" s="11">
        <v>150781</v>
      </c>
      <c r="S58" s="10" t="s">
        <v>5435</v>
      </c>
      <c r="T58" s="12">
        <v>4.0000000000000001E-3</v>
      </c>
      <c r="U58" s="10" t="s">
        <v>1140</v>
      </c>
      <c r="V58" s="11">
        <v>9888</v>
      </c>
      <c r="W58" s="10" t="s">
        <v>5262</v>
      </c>
      <c r="X58" s="12">
        <v>2E-3</v>
      </c>
      <c r="Y58" s="10" t="s">
        <v>1140</v>
      </c>
      <c r="Z58" s="11">
        <v>4221</v>
      </c>
      <c r="AA58" s="10" t="s">
        <v>1305</v>
      </c>
      <c r="AB58" s="12">
        <v>1E-3</v>
      </c>
      <c r="AC58" s="10" t="s">
        <v>1140</v>
      </c>
      <c r="AD58" s="13">
        <v>287</v>
      </c>
      <c r="AE58" s="10" t="s">
        <v>5436</v>
      </c>
      <c r="AF58" s="12">
        <v>0</v>
      </c>
      <c r="AG58" s="10" t="s">
        <v>1140</v>
      </c>
      <c r="AH58" s="13">
        <v>724</v>
      </c>
      <c r="AI58" s="10" t="s">
        <v>5437</v>
      </c>
      <c r="AJ58" s="12">
        <v>1E-3</v>
      </c>
      <c r="AK58" s="10" t="s">
        <v>1140</v>
      </c>
      <c r="AL58" s="11">
        <v>15841</v>
      </c>
      <c r="AM58" s="10" t="s">
        <v>5438</v>
      </c>
      <c r="AN58" s="12">
        <v>1E-3</v>
      </c>
      <c r="AO58" s="10" t="s">
        <v>1140</v>
      </c>
      <c r="AP58" s="11">
        <v>10048</v>
      </c>
      <c r="AQ58" s="10" t="s">
        <v>5439</v>
      </c>
      <c r="AR58" s="12">
        <v>1E-3</v>
      </c>
      <c r="AS58" s="10" t="s">
        <v>1140</v>
      </c>
      <c r="AT58" s="11">
        <v>135541</v>
      </c>
      <c r="AU58" s="10" t="s">
        <v>5440</v>
      </c>
      <c r="AV58" s="12">
        <v>9.4E-2</v>
      </c>
      <c r="AW58" s="10" t="s">
        <v>1147</v>
      </c>
      <c r="AX58" s="11">
        <v>3751</v>
      </c>
      <c r="AY58" s="10" t="s">
        <v>5441</v>
      </c>
      <c r="AZ58" s="12">
        <v>2E-3</v>
      </c>
      <c r="BA58" s="10" t="s">
        <v>1140</v>
      </c>
      <c r="BB58" s="11">
        <v>5852</v>
      </c>
      <c r="BC58" s="10" t="s">
        <v>2019</v>
      </c>
      <c r="BD58" s="12">
        <v>0</v>
      </c>
      <c r="BE58" s="10" t="s">
        <v>1140</v>
      </c>
      <c r="BF58" s="11">
        <v>4145</v>
      </c>
      <c r="BG58" s="10" t="s">
        <v>2862</v>
      </c>
      <c r="BH58" s="12">
        <v>1E-3</v>
      </c>
      <c r="BI58" s="10" t="s">
        <v>1140</v>
      </c>
      <c r="BJ58" s="11">
        <v>4425</v>
      </c>
      <c r="BK58" s="10" t="s">
        <v>3239</v>
      </c>
      <c r="BL58" s="12">
        <v>1E-3</v>
      </c>
      <c r="BM58" s="10" t="s">
        <v>1140</v>
      </c>
      <c r="BN58" s="11">
        <v>3902</v>
      </c>
      <c r="BO58" s="10" t="s">
        <v>1706</v>
      </c>
      <c r="BP58" s="12">
        <v>1E-3</v>
      </c>
      <c r="BQ58" s="10" t="s">
        <v>1140</v>
      </c>
      <c r="BR58" s="11">
        <v>2569</v>
      </c>
      <c r="BS58" s="10" t="s">
        <v>2088</v>
      </c>
      <c r="BT58" s="12">
        <v>1E-3</v>
      </c>
      <c r="BU58" s="10" t="s">
        <v>1140</v>
      </c>
      <c r="BV58" s="11">
        <v>4520</v>
      </c>
      <c r="BW58" s="10" t="s">
        <v>3575</v>
      </c>
      <c r="BX58" s="12">
        <v>1E-3</v>
      </c>
      <c r="BY58" s="10" t="s">
        <v>1140</v>
      </c>
      <c r="BZ58" s="13">
        <v>732</v>
      </c>
      <c r="CA58" s="10" t="s">
        <v>1377</v>
      </c>
      <c r="CB58" s="12">
        <v>1E-3</v>
      </c>
      <c r="CC58" s="10" t="s">
        <v>1140</v>
      </c>
      <c r="CD58" s="11">
        <v>3096</v>
      </c>
      <c r="CE58" s="10" t="s">
        <v>5442</v>
      </c>
      <c r="CF58" s="12">
        <v>1E-3</v>
      </c>
      <c r="CG58" s="10" t="s">
        <v>1140</v>
      </c>
      <c r="CH58" s="11">
        <v>3155</v>
      </c>
      <c r="CI58" s="10" t="s">
        <v>3052</v>
      </c>
      <c r="CJ58" s="12">
        <v>0</v>
      </c>
      <c r="CK58" s="10" t="s">
        <v>1140</v>
      </c>
      <c r="CL58" s="11">
        <v>3064</v>
      </c>
      <c r="CM58" s="10" t="s">
        <v>5443</v>
      </c>
      <c r="CN58" s="12">
        <v>0</v>
      </c>
      <c r="CO58" s="10" t="s">
        <v>1140</v>
      </c>
      <c r="CP58" s="11">
        <v>3677</v>
      </c>
      <c r="CQ58" s="10" t="s">
        <v>5444</v>
      </c>
      <c r="CR58" s="12">
        <v>1E-3</v>
      </c>
      <c r="CS58" s="10" t="s">
        <v>1140</v>
      </c>
      <c r="CT58" s="11">
        <v>1434</v>
      </c>
      <c r="CU58" s="10" t="s">
        <v>1307</v>
      </c>
      <c r="CV58" s="12">
        <v>0</v>
      </c>
      <c r="CW58" s="10" t="s">
        <v>1140</v>
      </c>
      <c r="CX58" s="11">
        <v>10004</v>
      </c>
      <c r="CY58" s="10" t="s">
        <v>1876</v>
      </c>
      <c r="CZ58" s="12">
        <v>2E-3</v>
      </c>
      <c r="DA58" s="10" t="s">
        <v>1140</v>
      </c>
      <c r="DB58" s="13">
        <v>327</v>
      </c>
      <c r="DC58" s="10" t="s">
        <v>1515</v>
      </c>
      <c r="DD58" s="12">
        <v>0</v>
      </c>
      <c r="DE58" s="10" t="s">
        <v>1140</v>
      </c>
      <c r="DF58" s="13">
        <v>430</v>
      </c>
      <c r="DG58" s="10" t="s">
        <v>2236</v>
      </c>
      <c r="DH58" s="12">
        <v>0</v>
      </c>
      <c r="DI58" s="10" t="s">
        <v>1140</v>
      </c>
      <c r="DJ58" s="11">
        <v>24453</v>
      </c>
      <c r="DK58" s="10" t="s">
        <v>5445</v>
      </c>
      <c r="DL58" s="12">
        <v>8.0000000000000002E-3</v>
      </c>
      <c r="DM58" s="10" t="s">
        <v>1140</v>
      </c>
      <c r="DN58" s="13">
        <v>231</v>
      </c>
      <c r="DO58" s="10" t="s">
        <v>1597</v>
      </c>
      <c r="DP58" s="12">
        <v>0</v>
      </c>
      <c r="DQ58" s="10" t="s">
        <v>1140</v>
      </c>
      <c r="DR58" s="11">
        <v>2409</v>
      </c>
      <c r="DS58" s="10" t="s">
        <v>2173</v>
      </c>
      <c r="DT58" s="12">
        <v>0</v>
      </c>
      <c r="DU58" s="10" t="s">
        <v>1140</v>
      </c>
      <c r="DV58" s="11">
        <v>3406</v>
      </c>
      <c r="DW58" s="10" t="s">
        <v>5362</v>
      </c>
      <c r="DX58" s="12">
        <v>2E-3</v>
      </c>
      <c r="DY58" s="10" t="s">
        <v>1140</v>
      </c>
      <c r="DZ58" s="11">
        <v>8566</v>
      </c>
      <c r="EA58" s="10" t="s">
        <v>2658</v>
      </c>
      <c r="EB58" s="12">
        <v>0</v>
      </c>
      <c r="EC58" s="10" t="s">
        <v>1140</v>
      </c>
      <c r="ED58" s="11">
        <v>5332</v>
      </c>
      <c r="EE58" s="10" t="s">
        <v>3371</v>
      </c>
      <c r="EF58" s="12">
        <v>0</v>
      </c>
      <c r="EG58" s="10" t="s">
        <v>1140</v>
      </c>
      <c r="EH58" s="11">
        <v>1664</v>
      </c>
      <c r="EI58" s="10" t="s">
        <v>2269</v>
      </c>
      <c r="EJ58" s="12">
        <v>2E-3</v>
      </c>
      <c r="EK58" s="10" t="s">
        <v>1131</v>
      </c>
      <c r="EL58" s="11">
        <v>5172</v>
      </c>
      <c r="EM58" s="10" t="s">
        <v>5446</v>
      </c>
      <c r="EN58" s="12">
        <v>0</v>
      </c>
      <c r="EO58" s="10" t="s">
        <v>1140</v>
      </c>
      <c r="EP58" s="11">
        <v>9095</v>
      </c>
      <c r="EQ58" s="10" t="s">
        <v>3490</v>
      </c>
      <c r="ER58" s="12">
        <v>2E-3</v>
      </c>
      <c r="ES58" s="10" t="s">
        <v>1140</v>
      </c>
      <c r="ET58" s="11">
        <v>15476</v>
      </c>
      <c r="EU58" s="10" t="s">
        <v>2190</v>
      </c>
      <c r="EV58" s="12">
        <v>4.0000000000000001E-3</v>
      </c>
      <c r="EW58" s="10" t="s">
        <v>1140</v>
      </c>
      <c r="EX58" s="11">
        <v>4170</v>
      </c>
      <c r="EY58" s="10" t="s">
        <v>1749</v>
      </c>
      <c r="EZ58" s="12">
        <v>0</v>
      </c>
      <c r="FA58" s="10" t="s">
        <v>1140</v>
      </c>
      <c r="FB58" s="13">
        <v>307</v>
      </c>
      <c r="FC58" s="10" t="s">
        <v>1317</v>
      </c>
      <c r="FD58" s="12">
        <v>0</v>
      </c>
      <c r="FE58" s="10" t="s">
        <v>1140</v>
      </c>
      <c r="FF58" s="11">
        <v>5988</v>
      </c>
      <c r="FG58" s="10" t="s">
        <v>5447</v>
      </c>
      <c r="FH58" s="12">
        <v>1E-3</v>
      </c>
      <c r="FI58" s="10" t="s">
        <v>1140</v>
      </c>
      <c r="FJ58" s="13">
        <v>299</v>
      </c>
      <c r="FK58" s="10" t="s">
        <v>5448</v>
      </c>
      <c r="FL58" s="12">
        <v>0</v>
      </c>
      <c r="FM58" s="10" t="s">
        <v>1140</v>
      </c>
      <c r="FN58" s="11">
        <v>4253</v>
      </c>
      <c r="FO58" s="10" t="s">
        <v>5449</v>
      </c>
      <c r="FP58" s="12">
        <v>1E-3</v>
      </c>
      <c r="FQ58" s="10" t="s">
        <v>1140</v>
      </c>
      <c r="FR58" s="11">
        <v>43245</v>
      </c>
      <c r="FS58" s="10" t="s">
        <v>5450</v>
      </c>
      <c r="FT58" s="12">
        <v>1E-3</v>
      </c>
      <c r="FU58" s="10" t="s">
        <v>1140</v>
      </c>
      <c r="FV58" s="11">
        <v>33925</v>
      </c>
      <c r="FW58" s="10" t="s">
        <v>5451</v>
      </c>
      <c r="FX58" s="12">
        <v>0.01</v>
      </c>
      <c r="FY58" s="10" t="s">
        <v>1140</v>
      </c>
      <c r="FZ58" s="13">
        <v>229</v>
      </c>
      <c r="GA58" s="10" t="s">
        <v>5452</v>
      </c>
      <c r="GB58" s="12">
        <v>0</v>
      </c>
      <c r="GC58" s="10" t="s">
        <v>1140</v>
      </c>
      <c r="GD58" s="11">
        <v>7513</v>
      </c>
      <c r="GE58" s="10" t="s">
        <v>3603</v>
      </c>
      <c r="GF58" s="12">
        <v>1E-3</v>
      </c>
      <c r="GG58" s="10" t="s">
        <v>1140</v>
      </c>
      <c r="GH58" s="11">
        <v>57334</v>
      </c>
      <c r="GI58" s="10" t="s">
        <v>5453</v>
      </c>
      <c r="GJ58" s="12">
        <v>7.0000000000000001E-3</v>
      </c>
      <c r="GK58" s="10" t="s">
        <v>1140</v>
      </c>
      <c r="GL58" s="13">
        <v>193</v>
      </c>
      <c r="GM58" s="10" t="s">
        <v>5454</v>
      </c>
      <c r="GN58" s="12">
        <v>0</v>
      </c>
      <c r="GO58" s="10" t="s">
        <v>1140</v>
      </c>
      <c r="GP58" s="11">
        <v>2173</v>
      </c>
      <c r="GQ58" s="10" t="s">
        <v>5455</v>
      </c>
      <c r="GR58" s="12">
        <v>0</v>
      </c>
      <c r="GS58" s="10" t="s">
        <v>1140</v>
      </c>
      <c r="GT58" s="13">
        <v>118</v>
      </c>
      <c r="GU58" s="10" t="s">
        <v>5456</v>
      </c>
      <c r="GV58" s="12">
        <v>0</v>
      </c>
      <c r="GW58" s="10" t="s">
        <v>1140</v>
      </c>
      <c r="GX58" s="13">
        <v>426</v>
      </c>
      <c r="GY58" s="10" t="s">
        <v>3629</v>
      </c>
      <c r="GZ58" s="12">
        <v>0</v>
      </c>
      <c r="HA58" s="10" t="s">
        <v>1140</v>
      </c>
    </row>
    <row r="59" spans="1:209" ht="12.5" x14ac:dyDescent="0.25">
      <c r="A59" s="10" t="s">
        <v>5457</v>
      </c>
      <c r="B59" s="13">
        <v>299</v>
      </c>
      <c r="C59" s="10" t="s">
        <v>5129</v>
      </c>
      <c r="D59" s="12">
        <v>0</v>
      </c>
      <c r="E59" s="10" t="s">
        <v>1140</v>
      </c>
      <c r="F59" s="13">
        <v>190</v>
      </c>
      <c r="G59" s="10" t="s">
        <v>5458</v>
      </c>
      <c r="H59" s="12">
        <v>0</v>
      </c>
      <c r="I59" s="10" t="s">
        <v>1140</v>
      </c>
      <c r="J59" s="11">
        <v>3628</v>
      </c>
      <c r="K59" s="10" t="s">
        <v>5459</v>
      </c>
      <c r="L59" s="12">
        <v>0</v>
      </c>
      <c r="M59" s="10" t="s">
        <v>1140</v>
      </c>
      <c r="N59" s="10" t="s">
        <v>5113</v>
      </c>
      <c r="O59" s="10" t="s">
        <v>5113</v>
      </c>
      <c r="P59" s="10" t="s">
        <v>5113</v>
      </c>
      <c r="Q59" s="10" t="s">
        <v>5113</v>
      </c>
      <c r="R59" s="11">
        <v>17337</v>
      </c>
      <c r="S59" s="10" t="s">
        <v>1309</v>
      </c>
      <c r="T59" s="12">
        <v>0</v>
      </c>
      <c r="U59" s="10" t="s">
        <v>1140</v>
      </c>
      <c r="V59" s="11">
        <v>2446</v>
      </c>
      <c r="W59" s="10" t="s">
        <v>1418</v>
      </c>
      <c r="X59" s="12">
        <v>0</v>
      </c>
      <c r="Y59" s="10" t="s">
        <v>1140</v>
      </c>
      <c r="Z59" s="10" t="s">
        <v>5113</v>
      </c>
      <c r="AA59" s="10" t="s">
        <v>5113</v>
      </c>
      <c r="AB59" s="10" t="s">
        <v>5113</v>
      </c>
      <c r="AC59" s="10" t="s">
        <v>5113</v>
      </c>
      <c r="AD59" s="10" t="s">
        <v>5113</v>
      </c>
      <c r="AE59" s="10" t="s">
        <v>5113</v>
      </c>
      <c r="AF59" s="10" t="s">
        <v>5113</v>
      </c>
      <c r="AG59" s="10" t="s">
        <v>5113</v>
      </c>
      <c r="AH59" s="10" t="s">
        <v>5113</v>
      </c>
      <c r="AI59" s="10" t="s">
        <v>5113</v>
      </c>
      <c r="AJ59" s="10" t="s">
        <v>5113</v>
      </c>
      <c r="AK59" s="10" t="s">
        <v>5113</v>
      </c>
      <c r="AL59" s="11">
        <v>2233</v>
      </c>
      <c r="AM59" s="10" t="s">
        <v>3539</v>
      </c>
      <c r="AN59" s="12">
        <v>0</v>
      </c>
      <c r="AO59" s="10" t="s">
        <v>1140</v>
      </c>
      <c r="AP59" s="13">
        <v>936</v>
      </c>
      <c r="AQ59" s="10" t="s">
        <v>1468</v>
      </c>
      <c r="AR59" s="12">
        <v>0</v>
      </c>
      <c r="AS59" s="10" t="s">
        <v>1140</v>
      </c>
      <c r="AT59" s="11">
        <v>5826</v>
      </c>
      <c r="AU59" s="10" t="s">
        <v>5460</v>
      </c>
      <c r="AV59" s="12">
        <v>4.0000000000000001E-3</v>
      </c>
      <c r="AW59" s="10" t="s">
        <v>1131</v>
      </c>
      <c r="AX59" s="13">
        <v>164</v>
      </c>
      <c r="AY59" s="10" t="s">
        <v>1572</v>
      </c>
      <c r="AZ59" s="12">
        <v>0</v>
      </c>
      <c r="BA59" s="10" t="s">
        <v>1140</v>
      </c>
      <c r="BB59" s="11">
        <v>1038</v>
      </c>
      <c r="BC59" s="10" t="s">
        <v>5461</v>
      </c>
      <c r="BD59" s="12">
        <v>0</v>
      </c>
      <c r="BE59" s="10" t="s">
        <v>1140</v>
      </c>
      <c r="BF59" s="13">
        <v>897</v>
      </c>
      <c r="BG59" s="10" t="s">
        <v>5276</v>
      </c>
      <c r="BH59" s="12">
        <v>0</v>
      </c>
      <c r="BI59" s="10" t="s">
        <v>1140</v>
      </c>
      <c r="BJ59" s="13">
        <v>308</v>
      </c>
      <c r="BK59" s="10" t="s">
        <v>5436</v>
      </c>
      <c r="BL59" s="12">
        <v>0</v>
      </c>
      <c r="BM59" s="10" t="s">
        <v>1140</v>
      </c>
      <c r="BN59" s="13">
        <v>337</v>
      </c>
      <c r="BO59" s="10" t="s">
        <v>5462</v>
      </c>
      <c r="BP59" s="12">
        <v>0</v>
      </c>
      <c r="BQ59" s="10" t="s">
        <v>1140</v>
      </c>
      <c r="BR59" s="13">
        <v>746</v>
      </c>
      <c r="BS59" s="10" t="s">
        <v>5463</v>
      </c>
      <c r="BT59" s="12">
        <v>0</v>
      </c>
      <c r="BU59" s="10" t="s">
        <v>1140</v>
      </c>
      <c r="BV59" s="11">
        <v>2179</v>
      </c>
      <c r="BW59" s="10" t="s">
        <v>3796</v>
      </c>
      <c r="BX59" s="12">
        <v>0</v>
      </c>
      <c r="BY59" s="10" t="s">
        <v>1140</v>
      </c>
      <c r="BZ59" s="10" t="s">
        <v>5113</v>
      </c>
      <c r="CA59" s="10" t="s">
        <v>5113</v>
      </c>
      <c r="CB59" s="10" t="s">
        <v>5113</v>
      </c>
      <c r="CC59" s="10" t="s">
        <v>5113</v>
      </c>
      <c r="CD59" s="10" t="s">
        <v>5113</v>
      </c>
      <c r="CE59" s="10" t="s">
        <v>5113</v>
      </c>
      <c r="CF59" s="10" t="s">
        <v>5113</v>
      </c>
      <c r="CG59" s="10" t="s">
        <v>5113</v>
      </c>
      <c r="CH59" s="11">
        <v>1061</v>
      </c>
      <c r="CI59" s="10" t="s">
        <v>5464</v>
      </c>
      <c r="CJ59" s="12">
        <v>0</v>
      </c>
      <c r="CK59" s="10" t="s">
        <v>1140</v>
      </c>
      <c r="CL59" s="13">
        <v>140</v>
      </c>
      <c r="CM59" s="10" t="s">
        <v>5465</v>
      </c>
      <c r="CN59" s="12">
        <v>0</v>
      </c>
      <c r="CO59" s="10" t="s">
        <v>1140</v>
      </c>
      <c r="CP59" s="13">
        <v>450</v>
      </c>
      <c r="CQ59" s="10" t="s">
        <v>5466</v>
      </c>
      <c r="CR59" s="12">
        <v>0</v>
      </c>
      <c r="CS59" s="10" t="s">
        <v>1140</v>
      </c>
      <c r="CT59" s="10" t="s">
        <v>5113</v>
      </c>
      <c r="CU59" s="10" t="s">
        <v>5113</v>
      </c>
      <c r="CV59" s="10" t="s">
        <v>5113</v>
      </c>
      <c r="CW59" s="10" t="s">
        <v>5113</v>
      </c>
      <c r="CX59" s="13">
        <v>427</v>
      </c>
      <c r="CY59" s="10" t="s">
        <v>2702</v>
      </c>
      <c r="CZ59" s="12">
        <v>0</v>
      </c>
      <c r="DA59" s="10" t="s">
        <v>1140</v>
      </c>
      <c r="DB59" s="10" t="s">
        <v>5113</v>
      </c>
      <c r="DC59" s="10" t="s">
        <v>5113</v>
      </c>
      <c r="DD59" s="10" t="s">
        <v>5113</v>
      </c>
      <c r="DE59" s="10" t="s">
        <v>5113</v>
      </c>
      <c r="DF59" s="10" t="s">
        <v>5113</v>
      </c>
      <c r="DG59" s="10" t="s">
        <v>5113</v>
      </c>
      <c r="DH59" s="10" t="s">
        <v>5113</v>
      </c>
      <c r="DI59" s="10" t="s">
        <v>5113</v>
      </c>
      <c r="DJ59" s="11">
        <v>5470</v>
      </c>
      <c r="DK59" s="10" t="s">
        <v>3047</v>
      </c>
      <c r="DL59" s="12">
        <v>2E-3</v>
      </c>
      <c r="DM59" s="10" t="s">
        <v>1140</v>
      </c>
      <c r="DN59" s="10" t="s">
        <v>5113</v>
      </c>
      <c r="DO59" s="10" t="s">
        <v>5113</v>
      </c>
      <c r="DP59" s="10" t="s">
        <v>5113</v>
      </c>
      <c r="DQ59" s="10" t="s">
        <v>5113</v>
      </c>
      <c r="DR59" s="13">
        <v>191</v>
      </c>
      <c r="DS59" s="10" t="s">
        <v>5467</v>
      </c>
      <c r="DT59" s="12">
        <v>0</v>
      </c>
      <c r="DU59" s="10" t="s">
        <v>1140</v>
      </c>
      <c r="DV59" s="13">
        <v>698</v>
      </c>
      <c r="DW59" s="10" t="s">
        <v>1928</v>
      </c>
      <c r="DX59" s="12">
        <v>0</v>
      </c>
      <c r="DY59" s="10" t="s">
        <v>1140</v>
      </c>
      <c r="DZ59" s="11">
        <v>1021</v>
      </c>
      <c r="EA59" s="10" t="s">
        <v>1271</v>
      </c>
      <c r="EB59" s="12">
        <v>0</v>
      </c>
      <c r="EC59" s="10" t="s">
        <v>1140</v>
      </c>
      <c r="ED59" s="11">
        <v>1121</v>
      </c>
      <c r="EE59" s="10" t="s">
        <v>1107</v>
      </c>
      <c r="EF59" s="12">
        <v>0</v>
      </c>
      <c r="EG59" s="10" t="s">
        <v>1140</v>
      </c>
      <c r="EH59" s="10" t="s">
        <v>5113</v>
      </c>
      <c r="EI59" s="10" t="s">
        <v>5113</v>
      </c>
      <c r="EJ59" s="10" t="s">
        <v>5113</v>
      </c>
      <c r="EK59" s="10" t="s">
        <v>5113</v>
      </c>
      <c r="EL59" s="11">
        <v>2247</v>
      </c>
      <c r="EM59" s="10" t="s">
        <v>1724</v>
      </c>
      <c r="EN59" s="12">
        <v>0</v>
      </c>
      <c r="EO59" s="10" t="s">
        <v>1140</v>
      </c>
      <c r="EP59" s="13">
        <v>557</v>
      </c>
      <c r="EQ59" s="10" t="s">
        <v>2065</v>
      </c>
      <c r="ER59" s="12">
        <v>0</v>
      </c>
      <c r="ES59" s="10" t="s">
        <v>1140</v>
      </c>
      <c r="ET59" s="11">
        <v>2508</v>
      </c>
      <c r="EU59" s="10" t="s">
        <v>5468</v>
      </c>
      <c r="EV59" s="12">
        <v>1E-3</v>
      </c>
      <c r="EW59" s="10" t="s">
        <v>1140</v>
      </c>
      <c r="EX59" s="13">
        <v>313</v>
      </c>
      <c r="EY59" s="10" t="s">
        <v>3659</v>
      </c>
      <c r="EZ59" s="12">
        <v>0</v>
      </c>
      <c r="FA59" s="10" t="s">
        <v>1140</v>
      </c>
      <c r="FB59" s="10" t="s">
        <v>5113</v>
      </c>
      <c r="FC59" s="10" t="s">
        <v>5113</v>
      </c>
      <c r="FD59" s="10" t="s">
        <v>5113</v>
      </c>
      <c r="FE59" s="10" t="s">
        <v>5113</v>
      </c>
      <c r="FF59" s="11">
        <v>3205</v>
      </c>
      <c r="FG59" s="10" t="s">
        <v>2875</v>
      </c>
      <c r="FH59" s="12">
        <v>1E-3</v>
      </c>
      <c r="FI59" s="10" t="s">
        <v>1140</v>
      </c>
      <c r="FJ59" s="10" t="s">
        <v>5113</v>
      </c>
      <c r="FK59" s="10" t="s">
        <v>5113</v>
      </c>
      <c r="FL59" s="10" t="s">
        <v>5113</v>
      </c>
      <c r="FM59" s="10" t="s">
        <v>5113</v>
      </c>
      <c r="FN59" s="10" t="s">
        <v>5113</v>
      </c>
      <c r="FO59" s="10" t="s">
        <v>5113</v>
      </c>
      <c r="FP59" s="10" t="s">
        <v>5113</v>
      </c>
      <c r="FQ59" s="10" t="s">
        <v>5113</v>
      </c>
      <c r="FR59" s="11">
        <v>7284</v>
      </c>
      <c r="FS59" s="10" t="s">
        <v>3268</v>
      </c>
      <c r="FT59" s="12">
        <v>0</v>
      </c>
      <c r="FU59" s="10" t="s">
        <v>1140</v>
      </c>
      <c r="FV59" s="13">
        <v>560</v>
      </c>
      <c r="FW59" s="10" t="s">
        <v>5469</v>
      </c>
      <c r="FX59" s="12">
        <v>0</v>
      </c>
      <c r="FY59" s="10" t="s">
        <v>1140</v>
      </c>
      <c r="FZ59" s="10" t="s">
        <v>5113</v>
      </c>
      <c r="GA59" s="10" t="s">
        <v>5113</v>
      </c>
      <c r="GB59" s="10" t="s">
        <v>5113</v>
      </c>
      <c r="GC59" s="10" t="s">
        <v>5113</v>
      </c>
      <c r="GD59" s="11">
        <v>3683</v>
      </c>
      <c r="GE59" s="10" t="s">
        <v>5470</v>
      </c>
      <c r="GF59" s="12">
        <v>0</v>
      </c>
      <c r="GG59" s="10" t="s">
        <v>1140</v>
      </c>
      <c r="GH59" s="11">
        <v>10076</v>
      </c>
      <c r="GI59" s="10" t="s">
        <v>5471</v>
      </c>
      <c r="GJ59" s="12">
        <v>1E-3</v>
      </c>
      <c r="GK59" s="10" t="s">
        <v>1140</v>
      </c>
      <c r="GL59" s="10" t="s">
        <v>5113</v>
      </c>
      <c r="GM59" s="10" t="s">
        <v>5113</v>
      </c>
      <c r="GN59" s="10" t="s">
        <v>5113</v>
      </c>
      <c r="GO59" s="10" t="s">
        <v>5113</v>
      </c>
      <c r="GP59" s="10" t="s">
        <v>5113</v>
      </c>
      <c r="GQ59" s="10" t="s">
        <v>5113</v>
      </c>
      <c r="GR59" s="10" t="s">
        <v>5113</v>
      </c>
      <c r="GS59" s="10" t="s">
        <v>5113</v>
      </c>
      <c r="GT59" s="10" t="s">
        <v>5113</v>
      </c>
      <c r="GU59" s="10" t="s">
        <v>5113</v>
      </c>
      <c r="GV59" s="10" t="s">
        <v>5113</v>
      </c>
      <c r="GW59" s="10" t="s">
        <v>5113</v>
      </c>
      <c r="GX59" s="10" t="s">
        <v>5113</v>
      </c>
      <c r="GY59" s="10" t="s">
        <v>5113</v>
      </c>
      <c r="GZ59" s="10" t="s">
        <v>5113</v>
      </c>
      <c r="HA59" s="10" t="s">
        <v>5113</v>
      </c>
    </row>
    <row r="60" spans="1:209" ht="12.5" x14ac:dyDescent="0.25">
      <c r="A60" s="10" t="s">
        <v>5472</v>
      </c>
      <c r="B60" s="11">
        <v>1349</v>
      </c>
      <c r="C60" s="10" t="s">
        <v>2638</v>
      </c>
      <c r="D60" s="12">
        <v>0</v>
      </c>
      <c r="E60" s="10" t="s">
        <v>1140</v>
      </c>
      <c r="F60" s="11">
        <v>3310</v>
      </c>
      <c r="G60" s="10" t="s">
        <v>3128</v>
      </c>
      <c r="H60" s="12">
        <v>5.0000000000000001E-3</v>
      </c>
      <c r="I60" s="10" t="s">
        <v>1155</v>
      </c>
      <c r="J60" s="11">
        <v>4109</v>
      </c>
      <c r="K60" s="10" t="s">
        <v>5473</v>
      </c>
      <c r="L60" s="12">
        <v>1E-3</v>
      </c>
      <c r="M60" s="10" t="s">
        <v>1140</v>
      </c>
      <c r="N60" s="10" t="s">
        <v>5113</v>
      </c>
      <c r="O60" s="10" t="s">
        <v>5113</v>
      </c>
      <c r="P60" s="10" t="s">
        <v>5113</v>
      </c>
      <c r="Q60" s="10" t="s">
        <v>5113</v>
      </c>
      <c r="R60" s="11">
        <v>19432</v>
      </c>
      <c r="S60" s="10" t="s">
        <v>3286</v>
      </c>
      <c r="T60" s="12">
        <v>0</v>
      </c>
      <c r="U60" s="10" t="s">
        <v>1140</v>
      </c>
      <c r="V60" s="11">
        <v>2154</v>
      </c>
      <c r="W60" s="10" t="s">
        <v>2497</v>
      </c>
      <c r="X60" s="12">
        <v>0</v>
      </c>
      <c r="Y60" s="10" t="s">
        <v>1140</v>
      </c>
      <c r="Z60" s="10" t="s">
        <v>5113</v>
      </c>
      <c r="AA60" s="10" t="s">
        <v>5113</v>
      </c>
      <c r="AB60" s="10" t="s">
        <v>5113</v>
      </c>
      <c r="AC60" s="10" t="s">
        <v>5113</v>
      </c>
      <c r="AD60" s="10" t="s">
        <v>5113</v>
      </c>
      <c r="AE60" s="10" t="s">
        <v>5113</v>
      </c>
      <c r="AF60" s="10" t="s">
        <v>5113</v>
      </c>
      <c r="AG60" s="10" t="s">
        <v>5113</v>
      </c>
      <c r="AH60" s="10" t="s">
        <v>5113</v>
      </c>
      <c r="AI60" s="10" t="s">
        <v>5113</v>
      </c>
      <c r="AJ60" s="10" t="s">
        <v>5113</v>
      </c>
      <c r="AK60" s="10" t="s">
        <v>5113</v>
      </c>
      <c r="AL60" s="11">
        <v>4395</v>
      </c>
      <c r="AM60" s="10" t="s">
        <v>2433</v>
      </c>
      <c r="AN60" s="12">
        <v>0</v>
      </c>
      <c r="AO60" s="10" t="s">
        <v>1140</v>
      </c>
      <c r="AP60" s="11">
        <v>1376</v>
      </c>
      <c r="AQ60" s="10" t="s">
        <v>5474</v>
      </c>
      <c r="AR60" s="12">
        <v>0</v>
      </c>
      <c r="AS60" s="10" t="s">
        <v>1140</v>
      </c>
      <c r="AT60" s="11">
        <v>81062</v>
      </c>
      <c r="AU60" s="10" t="s">
        <v>5475</v>
      </c>
      <c r="AV60" s="12">
        <v>5.6000000000000001E-2</v>
      </c>
      <c r="AW60" s="10" t="s">
        <v>1134</v>
      </c>
      <c r="AX60" s="13">
        <v>834</v>
      </c>
      <c r="AY60" s="10" t="s">
        <v>1440</v>
      </c>
      <c r="AZ60" s="12">
        <v>0</v>
      </c>
      <c r="BA60" s="10" t="s">
        <v>1140</v>
      </c>
      <c r="BB60" s="11">
        <v>2589</v>
      </c>
      <c r="BC60" s="10" t="s">
        <v>1271</v>
      </c>
      <c r="BD60" s="12">
        <v>0</v>
      </c>
      <c r="BE60" s="10" t="s">
        <v>1140</v>
      </c>
      <c r="BF60" s="11">
        <v>1033</v>
      </c>
      <c r="BG60" s="10" t="s">
        <v>1294</v>
      </c>
      <c r="BH60" s="12">
        <v>0</v>
      </c>
      <c r="BI60" s="10" t="s">
        <v>1140</v>
      </c>
      <c r="BJ60" s="13">
        <v>881</v>
      </c>
      <c r="BK60" s="10" t="s">
        <v>5476</v>
      </c>
      <c r="BL60" s="12">
        <v>0</v>
      </c>
      <c r="BM60" s="10" t="s">
        <v>1140</v>
      </c>
      <c r="BN60" s="13">
        <v>837</v>
      </c>
      <c r="BO60" s="10" t="s">
        <v>3423</v>
      </c>
      <c r="BP60" s="12">
        <v>0</v>
      </c>
      <c r="BQ60" s="10" t="s">
        <v>1140</v>
      </c>
      <c r="BR60" s="13">
        <v>716</v>
      </c>
      <c r="BS60" s="10" t="s">
        <v>1946</v>
      </c>
      <c r="BT60" s="12">
        <v>0</v>
      </c>
      <c r="BU60" s="10" t="s">
        <v>1140</v>
      </c>
      <c r="BV60" s="13">
        <v>770</v>
      </c>
      <c r="BW60" s="10" t="s">
        <v>1900</v>
      </c>
      <c r="BX60" s="12">
        <v>0</v>
      </c>
      <c r="BY60" s="10" t="s">
        <v>1140</v>
      </c>
      <c r="BZ60" s="10" t="s">
        <v>5113</v>
      </c>
      <c r="CA60" s="10" t="s">
        <v>5113</v>
      </c>
      <c r="CB60" s="10" t="s">
        <v>5113</v>
      </c>
      <c r="CC60" s="10" t="s">
        <v>5113</v>
      </c>
      <c r="CD60" s="10" t="s">
        <v>5113</v>
      </c>
      <c r="CE60" s="10" t="s">
        <v>5113</v>
      </c>
      <c r="CF60" s="10" t="s">
        <v>5113</v>
      </c>
      <c r="CG60" s="10" t="s">
        <v>5113</v>
      </c>
      <c r="CH60" s="13">
        <v>142</v>
      </c>
      <c r="CI60" s="10" t="s">
        <v>5477</v>
      </c>
      <c r="CJ60" s="12">
        <v>0</v>
      </c>
      <c r="CK60" s="10" t="s">
        <v>1140</v>
      </c>
      <c r="CL60" s="13">
        <v>583</v>
      </c>
      <c r="CM60" s="10" t="s">
        <v>5478</v>
      </c>
      <c r="CN60" s="12">
        <v>0</v>
      </c>
      <c r="CO60" s="10" t="s">
        <v>1140</v>
      </c>
      <c r="CP60" s="13">
        <v>542</v>
      </c>
      <c r="CQ60" s="10" t="s">
        <v>5479</v>
      </c>
      <c r="CR60" s="12">
        <v>0</v>
      </c>
      <c r="CS60" s="10" t="s">
        <v>1140</v>
      </c>
      <c r="CT60" s="10" t="s">
        <v>5113</v>
      </c>
      <c r="CU60" s="10" t="s">
        <v>5113</v>
      </c>
      <c r="CV60" s="10" t="s">
        <v>5113</v>
      </c>
      <c r="CW60" s="10" t="s">
        <v>5113</v>
      </c>
      <c r="CX60" s="11">
        <v>1204</v>
      </c>
      <c r="CY60" s="10" t="s">
        <v>2689</v>
      </c>
      <c r="CZ60" s="12">
        <v>0</v>
      </c>
      <c r="DA60" s="10" t="s">
        <v>1140</v>
      </c>
      <c r="DB60" s="10" t="s">
        <v>5113</v>
      </c>
      <c r="DC60" s="10" t="s">
        <v>5113</v>
      </c>
      <c r="DD60" s="10" t="s">
        <v>5113</v>
      </c>
      <c r="DE60" s="10" t="s">
        <v>5113</v>
      </c>
      <c r="DF60" s="10" t="s">
        <v>5113</v>
      </c>
      <c r="DG60" s="10" t="s">
        <v>5113</v>
      </c>
      <c r="DH60" s="10" t="s">
        <v>5113</v>
      </c>
      <c r="DI60" s="10" t="s">
        <v>5113</v>
      </c>
      <c r="DJ60" s="11">
        <v>6719</v>
      </c>
      <c r="DK60" s="10" t="s">
        <v>5480</v>
      </c>
      <c r="DL60" s="12">
        <v>2E-3</v>
      </c>
      <c r="DM60" s="10" t="s">
        <v>1140</v>
      </c>
      <c r="DN60" s="10" t="s">
        <v>5113</v>
      </c>
      <c r="DO60" s="10" t="s">
        <v>5113</v>
      </c>
      <c r="DP60" s="10" t="s">
        <v>5113</v>
      </c>
      <c r="DQ60" s="10" t="s">
        <v>5113</v>
      </c>
      <c r="DR60" s="13">
        <v>544</v>
      </c>
      <c r="DS60" s="10" t="s">
        <v>1097</v>
      </c>
      <c r="DT60" s="12">
        <v>0</v>
      </c>
      <c r="DU60" s="10" t="s">
        <v>1140</v>
      </c>
      <c r="DV60" s="11">
        <v>1714</v>
      </c>
      <c r="DW60" s="10" t="s">
        <v>1341</v>
      </c>
      <c r="DX60" s="12">
        <v>1E-3</v>
      </c>
      <c r="DY60" s="10" t="s">
        <v>1140</v>
      </c>
      <c r="DZ60" s="11">
        <v>2404</v>
      </c>
      <c r="EA60" s="10" t="s">
        <v>1975</v>
      </c>
      <c r="EB60" s="12">
        <v>0</v>
      </c>
      <c r="EC60" s="10" t="s">
        <v>1140</v>
      </c>
      <c r="ED60" s="11">
        <v>1494</v>
      </c>
      <c r="EE60" s="10" t="s">
        <v>3963</v>
      </c>
      <c r="EF60" s="12">
        <v>0</v>
      </c>
      <c r="EG60" s="10" t="s">
        <v>1140</v>
      </c>
      <c r="EH60" s="10" t="s">
        <v>5113</v>
      </c>
      <c r="EI60" s="10" t="s">
        <v>5113</v>
      </c>
      <c r="EJ60" s="10" t="s">
        <v>5113</v>
      </c>
      <c r="EK60" s="10" t="s">
        <v>5113</v>
      </c>
      <c r="EL60" s="11">
        <v>1356</v>
      </c>
      <c r="EM60" s="10" t="s">
        <v>2835</v>
      </c>
      <c r="EN60" s="12">
        <v>0</v>
      </c>
      <c r="EO60" s="10" t="s">
        <v>1140</v>
      </c>
      <c r="EP60" s="13">
        <v>684</v>
      </c>
      <c r="EQ60" s="10" t="s">
        <v>3611</v>
      </c>
      <c r="ER60" s="12">
        <v>0</v>
      </c>
      <c r="ES60" s="10" t="s">
        <v>1140</v>
      </c>
      <c r="ET60" s="11">
        <v>3183</v>
      </c>
      <c r="EU60" s="10" t="s">
        <v>1895</v>
      </c>
      <c r="EV60" s="12">
        <v>1E-3</v>
      </c>
      <c r="EW60" s="10" t="s">
        <v>1140</v>
      </c>
      <c r="EX60" s="11">
        <v>2878</v>
      </c>
      <c r="EY60" s="10" t="s">
        <v>5481</v>
      </c>
      <c r="EZ60" s="12">
        <v>0</v>
      </c>
      <c r="FA60" s="10" t="s">
        <v>1140</v>
      </c>
      <c r="FB60" s="10" t="s">
        <v>5113</v>
      </c>
      <c r="FC60" s="10" t="s">
        <v>5113</v>
      </c>
      <c r="FD60" s="10" t="s">
        <v>5113</v>
      </c>
      <c r="FE60" s="10" t="s">
        <v>5113</v>
      </c>
      <c r="FF60" s="13">
        <v>741</v>
      </c>
      <c r="FG60" s="10" t="s">
        <v>1406</v>
      </c>
      <c r="FH60" s="12">
        <v>0</v>
      </c>
      <c r="FI60" s="10" t="s">
        <v>1140</v>
      </c>
      <c r="FJ60" s="10" t="s">
        <v>5113</v>
      </c>
      <c r="FK60" s="10" t="s">
        <v>5113</v>
      </c>
      <c r="FL60" s="10" t="s">
        <v>5113</v>
      </c>
      <c r="FM60" s="10" t="s">
        <v>5113</v>
      </c>
      <c r="FN60" s="10" t="s">
        <v>5113</v>
      </c>
      <c r="FO60" s="10" t="s">
        <v>5113</v>
      </c>
      <c r="FP60" s="10" t="s">
        <v>5113</v>
      </c>
      <c r="FQ60" s="10" t="s">
        <v>5113</v>
      </c>
      <c r="FR60" s="11">
        <v>8854</v>
      </c>
      <c r="FS60" s="10" t="s">
        <v>3178</v>
      </c>
      <c r="FT60" s="12">
        <v>0</v>
      </c>
      <c r="FU60" s="10" t="s">
        <v>1140</v>
      </c>
      <c r="FV60" s="11">
        <v>3097</v>
      </c>
      <c r="FW60" s="10" t="s">
        <v>2480</v>
      </c>
      <c r="FX60" s="12">
        <v>1E-3</v>
      </c>
      <c r="FY60" s="10" t="s">
        <v>1140</v>
      </c>
      <c r="FZ60" s="10" t="s">
        <v>5113</v>
      </c>
      <c r="GA60" s="10" t="s">
        <v>5113</v>
      </c>
      <c r="GB60" s="10" t="s">
        <v>5113</v>
      </c>
      <c r="GC60" s="10" t="s">
        <v>5113</v>
      </c>
      <c r="GD60" s="11">
        <v>1630</v>
      </c>
      <c r="GE60" s="10" t="s">
        <v>2266</v>
      </c>
      <c r="GF60" s="12">
        <v>0</v>
      </c>
      <c r="GG60" s="10" t="s">
        <v>1140</v>
      </c>
      <c r="GH60" s="11">
        <v>5490</v>
      </c>
      <c r="GI60" s="10" t="s">
        <v>2090</v>
      </c>
      <c r="GJ60" s="12">
        <v>1E-3</v>
      </c>
      <c r="GK60" s="10" t="s">
        <v>1140</v>
      </c>
      <c r="GL60" s="10" t="s">
        <v>5113</v>
      </c>
      <c r="GM60" s="10" t="s">
        <v>5113</v>
      </c>
      <c r="GN60" s="10" t="s">
        <v>5113</v>
      </c>
      <c r="GO60" s="10" t="s">
        <v>5113</v>
      </c>
      <c r="GP60" s="10" t="s">
        <v>5113</v>
      </c>
      <c r="GQ60" s="10" t="s">
        <v>5113</v>
      </c>
      <c r="GR60" s="10" t="s">
        <v>5113</v>
      </c>
      <c r="GS60" s="10" t="s">
        <v>5113</v>
      </c>
      <c r="GT60" s="10" t="s">
        <v>5113</v>
      </c>
      <c r="GU60" s="10" t="s">
        <v>5113</v>
      </c>
      <c r="GV60" s="10" t="s">
        <v>5113</v>
      </c>
      <c r="GW60" s="10" t="s">
        <v>5113</v>
      </c>
      <c r="GX60" s="10" t="s">
        <v>5113</v>
      </c>
      <c r="GY60" s="10" t="s">
        <v>5113</v>
      </c>
      <c r="GZ60" s="10" t="s">
        <v>5113</v>
      </c>
      <c r="HA60" s="10" t="s">
        <v>5113</v>
      </c>
    </row>
    <row r="61" spans="1:209" ht="12.5" x14ac:dyDescent="0.25">
      <c r="A61" s="10" t="s">
        <v>5482</v>
      </c>
      <c r="B61" s="13">
        <v>538</v>
      </c>
      <c r="C61" s="10" t="s">
        <v>2734</v>
      </c>
      <c r="D61" s="12">
        <v>0</v>
      </c>
      <c r="E61" s="10" t="s">
        <v>1140</v>
      </c>
      <c r="F61" s="11">
        <v>4231</v>
      </c>
      <c r="G61" s="10" t="s">
        <v>5483</v>
      </c>
      <c r="H61" s="12">
        <v>6.0000000000000001E-3</v>
      </c>
      <c r="I61" s="10" t="s">
        <v>1155</v>
      </c>
      <c r="J61" s="11">
        <v>3911</v>
      </c>
      <c r="K61" s="10" t="s">
        <v>3717</v>
      </c>
      <c r="L61" s="12">
        <v>1E-3</v>
      </c>
      <c r="M61" s="10" t="s">
        <v>1140</v>
      </c>
      <c r="N61" s="10" t="s">
        <v>5113</v>
      </c>
      <c r="O61" s="10" t="s">
        <v>5113</v>
      </c>
      <c r="P61" s="10" t="s">
        <v>5113</v>
      </c>
      <c r="Q61" s="10" t="s">
        <v>5113</v>
      </c>
      <c r="R61" s="11">
        <v>37349</v>
      </c>
      <c r="S61" s="10" t="s">
        <v>5484</v>
      </c>
      <c r="T61" s="12">
        <v>1E-3</v>
      </c>
      <c r="U61" s="10" t="s">
        <v>1140</v>
      </c>
      <c r="V61" s="11">
        <v>2057</v>
      </c>
      <c r="W61" s="10" t="s">
        <v>1238</v>
      </c>
      <c r="X61" s="12">
        <v>0</v>
      </c>
      <c r="Y61" s="10" t="s">
        <v>1140</v>
      </c>
      <c r="Z61" s="10" t="s">
        <v>5113</v>
      </c>
      <c r="AA61" s="10" t="s">
        <v>5113</v>
      </c>
      <c r="AB61" s="10" t="s">
        <v>5113</v>
      </c>
      <c r="AC61" s="10" t="s">
        <v>5113</v>
      </c>
      <c r="AD61" s="10" t="s">
        <v>5113</v>
      </c>
      <c r="AE61" s="10" t="s">
        <v>5113</v>
      </c>
      <c r="AF61" s="10" t="s">
        <v>5113</v>
      </c>
      <c r="AG61" s="10" t="s">
        <v>5113</v>
      </c>
      <c r="AH61" s="10" t="s">
        <v>5113</v>
      </c>
      <c r="AI61" s="10" t="s">
        <v>5113</v>
      </c>
      <c r="AJ61" s="10" t="s">
        <v>5113</v>
      </c>
      <c r="AK61" s="10" t="s">
        <v>5113</v>
      </c>
      <c r="AL61" s="11">
        <v>2738</v>
      </c>
      <c r="AM61" s="10" t="s">
        <v>4616</v>
      </c>
      <c r="AN61" s="12">
        <v>0</v>
      </c>
      <c r="AO61" s="10" t="s">
        <v>1140</v>
      </c>
      <c r="AP61" s="11">
        <v>1529</v>
      </c>
      <c r="AQ61" s="10" t="s">
        <v>3911</v>
      </c>
      <c r="AR61" s="12">
        <v>0</v>
      </c>
      <c r="AS61" s="10" t="s">
        <v>1140</v>
      </c>
      <c r="AT61" s="11">
        <v>10815</v>
      </c>
      <c r="AU61" s="10" t="s">
        <v>5485</v>
      </c>
      <c r="AV61" s="12">
        <v>8.0000000000000002E-3</v>
      </c>
      <c r="AW61" s="10" t="s">
        <v>1131</v>
      </c>
      <c r="AX61" s="13">
        <v>384</v>
      </c>
      <c r="AY61" s="10" t="s">
        <v>5178</v>
      </c>
      <c r="AZ61" s="12">
        <v>0</v>
      </c>
      <c r="BA61" s="10" t="s">
        <v>1140</v>
      </c>
      <c r="BB61" s="13">
        <v>438</v>
      </c>
      <c r="BC61" s="10" t="s">
        <v>1198</v>
      </c>
      <c r="BD61" s="12">
        <v>0</v>
      </c>
      <c r="BE61" s="10" t="s">
        <v>1140</v>
      </c>
      <c r="BF61" s="13">
        <v>336</v>
      </c>
      <c r="BG61" s="10" t="s">
        <v>1111</v>
      </c>
      <c r="BH61" s="12">
        <v>0</v>
      </c>
      <c r="BI61" s="10" t="s">
        <v>1140</v>
      </c>
      <c r="BJ61" s="13">
        <v>292</v>
      </c>
      <c r="BK61" s="10" t="s">
        <v>1160</v>
      </c>
      <c r="BL61" s="12">
        <v>0</v>
      </c>
      <c r="BM61" s="10" t="s">
        <v>1140</v>
      </c>
      <c r="BN61" s="13">
        <v>640</v>
      </c>
      <c r="BO61" s="10" t="s">
        <v>2357</v>
      </c>
      <c r="BP61" s="12">
        <v>0</v>
      </c>
      <c r="BQ61" s="10" t="s">
        <v>1140</v>
      </c>
      <c r="BR61" s="13">
        <v>304</v>
      </c>
      <c r="BS61" s="10" t="s">
        <v>5486</v>
      </c>
      <c r="BT61" s="12">
        <v>0</v>
      </c>
      <c r="BU61" s="10" t="s">
        <v>1140</v>
      </c>
      <c r="BV61" s="11">
        <v>1524</v>
      </c>
      <c r="BW61" s="10" t="s">
        <v>3625</v>
      </c>
      <c r="BX61" s="12">
        <v>0</v>
      </c>
      <c r="BY61" s="10" t="s">
        <v>1140</v>
      </c>
      <c r="BZ61" s="10" t="s">
        <v>5113</v>
      </c>
      <c r="CA61" s="10" t="s">
        <v>5113</v>
      </c>
      <c r="CB61" s="10" t="s">
        <v>5113</v>
      </c>
      <c r="CC61" s="10" t="s">
        <v>5113</v>
      </c>
      <c r="CD61" s="10" t="s">
        <v>5113</v>
      </c>
      <c r="CE61" s="10" t="s">
        <v>5113</v>
      </c>
      <c r="CF61" s="10" t="s">
        <v>5113</v>
      </c>
      <c r="CG61" s="10" t="s">
        <v>5113</v>
      </c>
      <c r="CH61" s="13">
        <v>609</v>
      </c>
      <c r="CI61" s="10" t="s">
        <v>5487</v>
      </c>
      <c r="CJ61" s="12">
        <v>0</v>
      </c>
      <c r="CK61" s="10" t="s">
        <v>1140</v>
      </c>
      <c r="CL61" s="13">
        <v>873</v>
      </c>
      <c r="CM61" s="10" t="s">
        <v>1173</v>
      </c>
      <c r="CN61" s="12">
        <v>0</v>
      </c>
      <c r="CO61" s="10" t="s">
        <v>1140</v>
      </c>
      <c r="CP61" s="13">
        <v>341</v>
      </c>
      <c r="CQ61" s="10" t="s">
        <v>3764</v>
      </c>
      <c r="CR61" s="12">
        <v>0</v>
      </c>
      <c r="CS61" s="10" t="s">
        <v>1140</v>
      </c>
      <c r="CT61" s="10" t="s">
        <v>5113</v>
      </c>
      <c r="CU61" s="10" t="s">
        <v>5113</v>
      </c>
      <c r="CV61" s="10" t="s">
        <v>5113</v>
      </c>
      <c r="CW61" s="10" t="s">
        <v>5113</v>
      </c>
      <c r="CX61" s="11">
        <v>2708</v>
      </c>
      <c r="CY61" s="10" t="s">
        <v>1107</v>
      </c>
      <c r="CZ61" s="12">
        <v>0</v>
      </c>
      <c r="DA61" s="10" t="s">
        <v>1140</v>
      </c>
      <c r="DB61" s="10" t="s">
        <v>5113</v>
      </c>
      <c r="DC61" s="10" t="s">
        <v>5113</v>
      </c>
      <c r="DD61" s="10" t="s">
        <v>5113</v>
      </c>
      <c r="DE61" s="10" t="s">
        <v>5113</v>
      </c>
      <c r="DF61" s="10" t="s">
        <v>5113</v>
      </c>
      <c r="DG61" s="10" t="s">
        <v>5113</v>
      </c>
      <c r="DH61" s="10" t="s">
        <v>5113</v>
      </c>
      <c r="DI61" s="10" t="s">
        <v>5113</v>
      </c>
      <c r="DJ61" s="11">
        <v>5252</v>
      </c>
      <c r="DK61" s="10" t="s">
        <v>3223</v>
      </c>
      <c r="DL61" s="12">
        <v>2E-3</v>
      </c>
      <c r="DM61" s="10" t="s">
        <v>1140</v>
      </c>
      <c r="DN61" s="10" t="s">
        <v>5113</v>
      </c>
      <c r="DO61" s="10" t="s">
        <v>5113</v>
      </c>
      <c r="DP61" s="10" t="s">
        <v>5113</v>
      </c>
      <c r="DQ61" s="10" t="s">
        <v>5113</v>
      </c>
      <c r="DR61" s="13">
        <v>403</v>
      </c>
      <c r="DS61" s="10" t="s">
        <v>1347</v>
      </c>
      <c r="DT61" s="12">
        <v>0</v>
      </c>
      <c r="DU61" s="10" t="s">
        <v>1140</v>
      </c>
      <c r="DV61" s="13">
        <v>261</v>
      </c>
      <c r="DW61" s="10" t="s">
        <v>5467</v>
      </c>
      <c r="DX61" s="12">
        <v>0</v>
      </c>
      <c r="DY61" s="10" t="s">
        <v>1140</v>
      </c>
      <c r="DZ61" s="11">
        <v>2050</v>
      </c>
      <c r="EA61" s="10" t="s">
        <v>2837</v>
      </c>
      <c r="EB61" s="12">
        <v>0</v>
      </c>
      <c r="EC61" s="10" t="s">
        <v>1140</v>
      </c>
      <c r="ED61" s="13">
        <v>444</v>
      </c>
      <c r="EE61" s="10" t="s">
        <v>1563</v>
      </c>
      <c r="EF61" s="12">
        <v>0</v>
      </c>
      <c r="EG61" s="10" t="s">
        <v>1140</v>
      </c>
      <c r="EH61" s="10" t="s">
        <v>5113</v>
      </c>
      <c r="EI61" s="10" t="s">
        <v>5113</v>
      </c>
      <c r="EJ61" s="10" t="s">
        <v>5113</v>
      </c>
      <c r="EK61" s="10" t="s">
        <v>5113</v>
      </c>
      <c r="EL61" s="13">
        <v>777</v>
      </c>
      <c r="EM61" s="10" t="s">
        <v>3890</v>
      </c>
      <c r="EN61" s="12">
        <v>0</v>
      </c>
      <c r="EO61" s="10" t="s">
        <v>1140</v>
      </c>
      <c r="EP61" s="13">
        <v>954</v>
      </c>
      <c r="EQ61" s="10" t="s">
        <v>1143</v>
      </c>
      <c r="ER61" s="12">
        <v>0</v>
      </c>
      <c r="ES61" s="10" t="s">
        <v>1140</v>
      </c>
      <c r="ET61" s="11">
        <v>2816</v>
      </c>
      <c r="EU61" s="10" t="s">
        <v>2876</v>
      </c>
      <c r="EV61" s="12">
        <v>1E-3</v>
      </c>
      <c r="EW61" s="10" t="s">
        <v>1140</v>
      </c>
      <c r="EX61" s="13">
        <v>409</v>
      </c>
      <c r="EY61" s="10" t="s">
        <v>1529</v>
      </c>
      <c r="EZ61" s="12">
        <v>0</v>
      </c>
      <c r="FA61" s="10" t="s">
        <v>1140</v>
      </c>
      <c r="FB61" s="10" t="s">
        <v>5113</v>
      </c>
      <c r="FC61" s="10" t="s">
        <v>5113</v>
      </c>
      <c r="FD61" s="10" t="s">
        <v>5113</v>
      </c>
      <c r="FE61" s="10" t="s">
        <v>5113</v>
      </c>
      <c r="FF61" s="13">
        <v>406</v>
      </c>
      <c r="FG61" s="10" t="s">
        <v>1867</v>
      </c>
      <c r="FH61" s="12">
        <v>0</v>
      </c>
      <c r="FI61" s="10" t="s">
        <v>1140</v>
      </c>
      <c r="FJ61" s="10" t="s">
        <v>5113</v>
      </c>
      <c r="FK61" s="10" t="s">
        <v>5113</v>
      </c>
      <c r="FL61" s="10" t="s">
        <v>5113</v>
      </c>
      <c r="FM61" s="10" t="s">
        <v>5113</v>
      </c>
      <c r="FN61" s="10" t="s">
        <v>5113</v>
      </c>
      <c r="FO61" s="10" t="s">
        <v>5113</v>
      </c>
      <c r="FP61" s="10" t="s">
        <v>5113</v>
      </c>
      <c r="FQ61" s="10" t="s">
        <v>5113</v>
      </c>
      <c r="FR61" s="11">
        <v>12046</v>
      </c>
      <c r="FS61" s="10" t="s">
        <v>5488</v>
      </c>
      <c r="FT61" s="12">
        <v>0</v>
      </c>
      <c r="FU61" s="10" t="s">
        <v>1140</v>
      </c>
      <c r="FV61" s="11">
        <v>9590</v>
      </c>
      <c r="FW61" s="10" t="s">
        <v>2258</v>
      </c>
      <c r="FX61" s="12">
        <v>3.0000000000000001E-3</v>
      </c>
      <c r="FY61" s="10" t="s">
        <v>1140</v>
      </c>
      <c r="FZ61" s="10" t="s">
        <v>5113</v>
      </c>
      <c r="GA61" s="10" t="s">
        <v>5113</v>
      </c>
      <c r="GB61" s="10" t="s">
        <v>5113</v>
      </c>
      <c r="GC61" s="10" t="s">
        <v>5113</v>
      </c>
      <c r="GD61" s="13">
        <v>679</v>
      </c>
      <c r="GE61" s="10" t="s">
        <v>1087</v>
      </c>
      <c r="GF61" s="12">
        <v>0</v>
      </c>
      <c r="GG61" s="10" t="s">
        <v>1140</v>
      </c>
      <c r="GH61" s="11">
        <v>15549</v>
      </c>
      <c r="GI61" s="10" t="s">
        <v>5489</v>
      </c>
      <c r="GJ61" s="12">
        <v>2E-3</v>
      </c>
      <c r="GK61" s="10" t="s">
        <v>1140</v>
      </c>
      <c r="GL61" s="10" t="s">
        <v>5113</v>
      </c>
      <c r="GM61" s="10" t="s">
        <v>5113</v>
      </c>
      <c r="GN61" s="10" t="s">
        <v>5113</v>
      </c>
      <c r="GO61" s="10" t="s">
        <v>5113</v>
      </c>
      <c r="GP61" s="10" t="s">
        <v>5113</v>
      </c>
      <c r="GQ61" s="10" t="s">
        <v>5113</v>
      </c>
      <c r="GR61" s="10" t="s">
        <v>5113</v>
      </c>
      <c r="GS61" s="10" t="s">
        <v>5113</v>
      </c>
      <c r="GT61" s="10" t="s">
        <v>5113</v>
      </c>
      <c r="GU61" s="10" t="s">
        <v>5113</v>
      </c>
      <c r="GV61" s="10" t="s">
        <v>5113</v>
      </c>
      <c r="GW61" s="10" t="s">
        <v>5113</v>
      </c>
      <c r="GX61" s="10" t="s">
        <v>5113</v>
      </c>
      <c r="GY61" s="10" t="s">
        <v>5113</v>
      </c>
      <c r="GZ61" s="10" t="s">
        <v>5113</v>
      </c>
      <c r="HA61" s="10" t="s">
        <v>5113</v>
      </c>
    </row>
    <row r="62" spans="1:209" ht="12.5" x14ac:dyDescent="0.25">
      <c r="A62" s="10" t="s">
        <v>5490</v>
      </c>
      <c r="B62" s="13">
        <v>459</v>
      </c>
      <c r="C62" s="10" t="s">
        <v>1575</v>
      </c>
      <c r="D62" s="12">
        <v>0</v>
      </c>
      <c r="E62" s="10" t="s">
        <v>1140</v>
      </c>
      <c r="F62" s="11">
        <v>2915</v>
      </c>
      <c r="G62" s="10" t="s">
        <v>5491</v>
      </c>
      <c r="H62" s="12">
        <v>4.0000000000000001E-3</v>
      </c>
      <c r="I62" s="10" t="s">
        <v>1131</v>
      </c>
      <c r="J62" s="11">
        <v>5209</v>
      </c>
      <c r="K62" s="10" t="s">
        <v>2621</v>
      </c>
      <c r="L62" s="12">
        <v>1E-3</v>
      </c>
      <c r="M62" s="10" t="s">
        <v>1140</v>
      </c>
      <c r="N62" s="10" t="s">
        <v>5113</v>
      </c>
      <c r="O62" s="10" t="s">
        <v>5113</v>
      </c>
      <c r="P62" s="10" t="s">
        <v>5113</v>
      </c>
      <c r="Q62" s="10" t="s">
        <v>5113</v>
      </c>
      <c r="R62" s="11">
        <v>76663</v>
      </c>
      <c r="S62" s="10" t="s">
        <v>5492</v>
      </c>
      <c r="T62" s="12">
        <v>2E-3</v>
      </c>
      <c r="U62" s="10" t="s">
        <v>1140</v>
      </c>
      <c r="V62" s="11">
        <v>3231</v>
      </c>
      <c r="W62" s="10" t="s">
        <v>2102</v>
      </c>
      <c r="X62" s="12">
        <v>1E-3</v>
      </c>
      <c r="Y62" s="10" t="s">
        <v>1140</v>
      </c>
      <c r="Z62" s="10" t="s">
        <v>5113</v>
      </c>
      <c r="AA62" s="10" t="s">
        <v>5113</v>
      </c>
      <c r="AB62" s="10" t="s">
        <v>5113</v>
      </c>
      <c r="AC62" s="10" t="s">
        <v>5113</v>
      </c>
      <c r="AD62" s="10" t="s">
        <v>5113</v>
      </c>
      <c r="AE62" s="10" t="s">
        <v>5113</v>
      </c>
      <c r="AF62" s="10" t="s">
        <v>5113</v>
      </c>
      <c r="AG62" s="10" t="s">
        <v>5113</v>
      </c>
      <c r="AH62" s="10" t="s">
        <v>5113</v>
      </c>
      <c r="AI62" s="10" t="s">
        <v>5113</v>
      </c>
      <c r="AJ62" s="10" t="s">
        <v>5113</v>
      </c>
      <c r="AK62" s="10" t="s">
        <v>5113</v>
      </c>
      <c r="AL62" s="11">
        <v>6475</v>
      </c>
      <c r="AM62" s="10" t="s">
        <v>5493</v>
      </c>
      <c r="AN62" s="12">
        <v>0</v>
      </c>
      <c r="AO62" s="10" t="s">
        <v>1140</v>
      </c>
      <c r="AP62" s="11">
        <v>6207</v>
      </c>
      <c r="AQ62" s="10" t="s">
        <v>5494</v>
      </c>
      <c r="AR62" s="12">
        <v>1E-3</v>
      </c>
      <c r="AS62" s="10" t="s">
        <v>1140</v>
      </c>
      <c r="AT62" s="11">
        <v>37838</v>
      </c>
      <c r="AU62" s="10" t="s">
        <v>3589</v>
      </c>
      <c r="AV62" s="12">
        <v>2.5999999999999999E-2</v>
      </c>
      <c r="AW62" s="10" t="s">
        <v>1147</v>
      </c>
      <c r="AX62" s="11">
        <v>2369</v>
      </c>
      <c r="AY62" s="10" t="s">
        <v>5495</v>
      </c>
      <c r="AZ62" s="12">
        <v>1E-3</v>
      </c>
      <c r="BA62" s="10" t="s">
        <v>1140</v>
      </c>
      <c r="BB62" s="11">
        <v>1787</v>
      </c>
      <c r="BC62" s="10" t="s">
        <v>2022</v>
      </c>
      <c r="BD62" s="12">
        <v>0</v>
      </c>
      <c r="BE62" s="10" t="s">
        <v>1140</v>
      </c>
      <c r="BF62" s="11">
        <v>1879</v>
      </c>
      <c r="BG62" s="10" t="s">
        <v>5496</v>
      </c>
      <c r="BH62" s="12">
        <v>0</v>
      </c>
      <c r="BI62" s="10" t="s">
        <v>1140</v>
      </c>
      <c r="BJ62" s="11">
        <v>2944</v>
      </c>
      <c r="BK62" s="10" t="s">
        <v>1762</v>
      </c>
      <c r="BL62" s="12">
        <v>1E-3</v>
      </c>
      <c r="BM62" s="10" t="s">
        <v>1140</v>
      </c>
      <c r="BN62" s="11">
        <v>2088</v>
      </c>
      <c r="BO62" s="10" t="s">
        <v>3811</v>
      </c>
      <c r="BP62" s="12">
        <v>1E-3</v>
      </c>
      <c r="BQ62" s="10" t="s">
        <v>1140</v>
      </c>
      <c r="BR62" s="13">
        <v>803</v>
      </c>
      <c r="BS62" s="10" t="s">
        <v>2485</v>
      </c>
      <c r="BT62" s="12">
        <v>0</v>
      </c>
      <c r="BU62" s="10" t="s">
        <v>1140</v>
      </c>
      <c r="BV62" s="13">
        <v>47</v>
      </c>
      <c r="BW62" s="10" t="s">
        <v>1536</v>
      </c>
      <c r="BX62" s="12">
        <v>0</v>
      </c>
      <c r="BY62" s="10" t="s">
        <v>1140</v>
      </c>
      <c r="BZ62" s="10" t="s">
        <v>5113</v>
      </c>
      <c r="CA62" s="10" t="s">
        <v>5113</v>
      </c>
      <c r="CB62" s="10" t="s">
        <v>5113</v>
      </c>
      <c r="CC62" s="10" t="s">
        <v>5113</v>
      </c>
      <c r="CD62" s="10" t="s">
        <v>5113</v>
      </c>
      <c r="CE62" s="10" t="s">
        <v>5113</v>
      </c>
      <c r="CF62" s="10" t="s">
        <v>5113</v>
      </c>
      <c r="CG62" s="10" t="s">
        <v>5113</v>
      </c>
      <c r="CH62" s="11">
        <v>1343</v>
      </c>
      <c r="CI62" s="10" t="s">
        <v>5497</v>
      </c>
      <c r="CJ62" s="12">
        <v>0</v>
      </c>
      <c r="CK62" s="10" t="s">
        <v>1140</v>
      </c>
      <c r="CL62" s="11">
        <v>1468</v>
      </c>
      <c r="CM62" s="10" t="s">
        <v>1746</v>
      </c>
      <c r="CN62" s="12">
        <v>0</v>
      </c>
      <c r="CO62" s="10" t="s">
        <v>1140</v>
      </c>
      <c r="CP62" s="11">
        <v>2344</v>
      </c>
      <c r="CQ62" s="10" t="s">
        <v>5498</v>
      </c>
      <c r="CR62" s="12">
        <v>0</v>
      </c>
      <c r="CS62" s="10" t="s">
        <v>1140</v>
      </c>
      <c r="CT62" s="10" t="s">
        <v>5113</v>
      </c>
      <c r="CU62" s="10" t="s">
        <v>5113</v>
      </c>
      <c r="CV62" s="10" t="s">
        <v>5113</v>
      </c>
      <c r="CW62" s="10" t="s">
        <v>5113</v>
      </c>
      <c r="CX62" s="11">
        <v>5665</v>
      </c>
      <c r="CY62" s="10" t="s">
        <v>1721</v>
      </c>
      <c r="CZ62" s="12">
        <v>1E-3</v>
      </c>
      <c r="DA62" s="10" t="s">
        <v>1140</v>
      </c>
      <c r="DB62" s="10" t="s">
        <v>5113</v>
      </c>
      <c r="DC62" s="10" t="s">
        <v>5113</v>
      </c>
      <c r="DD62" s="10" t="s">
        <v>5113</v>
      </c>
      <c r="DE62" s="10" t="s">
        <v>5113</v>
      </c>
      <c r="DF62" s="10" t="s">
        <v>5113</v>
      </c>
      <c r="DG62" s="10" t="s">
        <v>5113</v>
      </c>
      <c r="DH62" s="10" t="s">
        <v>5113</v>
      </c>
      <c r="DI62" s="10" t="s">
        <v>5113</v>
      </c>
      <c r="DJ62" s="11">
        <v>7012</v>
      </c>
      <c r="DK62" s="10" t="s">
        <v>5499</v>
      </c>
      <c r="DL62" s="12">
        <v>2E-3</v>
      </c>
      <c r="DM62" s="10" t="s">
        <v>1140</v>
      </c>
      <c r="DN62" s="10" t="s">
        <v>5113</v>
      </c>
      <c r="DO62" s="10" t="s">
        <v>5113</v>
      </c>
      <c r="DP62" s="10" t="s">
        <v>5113</v>
      </c>
      <c r="DQ62" s="10" t="s">
        <v>5113</v>
      </c>
      <c r="DR62" s="11">
        <v>1271</v>
      </c>
      <c r="DS62" s="10" t="s">
        <v>2594</v>
      </c>
      <c r="DT62" s="12">
        <v>0</v>
      </c>
      <c r="DU62" s="10" t="s">
        <v>1140</v>
      </c>
      <c r="DV62" s="13">
        <v>733</v>
      </c>
      <c r="DW62" s="10" t="s">
        <v>1477</v>
      </c>
      <c r="DX62" s="12">
        <v>0</v>
      </c>
      <c r="DY62" s="10" t="s">
        <v>1140</v>
      </c>
      <c r="DZ62" s="11">
        <v>3091</v>
      </c>
      <c r="EA62" s="10" t="s">
        <v>3790</v>
      </c>
      <c r="EB62" s="12">
        <v>0</v>
      </c>
      <c r="EC62" s="10" t="s">
        <v>1140</v>
      </c>
      <c r="ED62" s="11">
        <v>2273</v>
      </c>
      <c r="EE62" s="10" t="s">
        <v>2636</v>
      </c>
      <c r="EF62" s="12">
        <v>0</v>
      </c>
      <c r="EG62" s="10" t="s">
        <v>1140</v>
      </c>
      <c r="EH62" s="10" t="s">
        <v>5113</v>
      </c>
      <c r="EI62" s="10" t="s">
        <v>5113</v>
      </c>
      <c r="EJ62" s="10" t="s">
        <v>5113</v>
      </c>
      <c r="EK62" s="10" t="s">
        <v>5113</v>
      </c>
      <c r="EL62" s="13">
        <v>792</v>
      </c>
      <c r="EM62" s="10" t="s">
        <v>2604</v>
      </c>
      <c r="EN62" s="12">
        <v>0</v>
      </c>
      <c r="EO62" s="10" t="s">
        <v>1140</v>
      </c>
      <c r="EP62" s="11">
        <v>6900</v>
      </c>
      <c r="EQ62" s="10" t="s">
        <v>4773</v>
      </c>
      <c r="ER62" s="12">
        <v>2E-3</v>
      </c>
      <c r="ES62" s="10" t="s">
        <v>1140</v>
      </c>
      <c r="ET62" s="11">
        <v>6969</v>
      </c>
      <c r="EU62" s="10" t="s">
        <v>3284</v>
      </c>
      <c r="EV62" s="12">
        <v>2E-3</v>
      </c>
      <c r="EW62" s="10" t="s">
        <v>1140</v>
      </c>
      <c r="EX62" s="13">
        <v>570</v>
      </c>
      <c r="EY62" s="10" t="s">
        <v>1071</v>
      </c>
      <c r="EZ62" s="12">
        <v>0</v>
      </c>
      <c r="FA62" s="10" t="s">
        <v>1140</v>
      </c>
      <c r="FB62" s="10" t="s">
        <v>5113</v>
      </c>
      <c r="FC62" s="10" t="s">
        <v>5113</v>
      </c>
      <c r="FD62" s="10" t="s">
        <v>5113</v>
      </c>
      <c r="FE62" s="10" t="s">
        <v>5113</v>
      </c>
      <c r="FF62" s="11">
        <v>1636</v>
      </c>
      <c r="FG62" s="10" t="s">
        <v>3583</v>
      </c>
      <c r="FH62" s="12">
        <v>0</v>
      </c>
      <c r="FI62" s="10" t="s">
        <v>1140</v>
      </c>
      <c r="FJ62" s="10" t="s">
        <v>5113</v>
      </c>
      <c r="FK62" s="10" t="s">
        <v>5113</v>
      </c>
      <c r="FL62" s="10" t="s">
        <v>5113</v>
      </c>
      <c r="FM62" s="10" t="s">
        <v>5113</v>
      </c>
      <c r="FN62" s="10" t="s">
        <v>5113</v>
      </c>
      <c r="FO62" s="10" t="s">
        <v>5113</v>
      </c>
      <c r="FP62" s="10" t="s">
        <v>5113</v>
      </c>
      <c r="FQ62" s="10" t="s">
        <v>5113</v>
      </c>
      <c r="FR62" s="11">
        <v>15061</v>
      </c>
      <c r="FS62" s="10" t="s">
        <v>4483</v>
      </c>
      <c r="FT62" s="12">
        <v>0</v>
      </c>
      <c r="FU62" s="10" t="s">
        <v>1140</v>
      </c>
      <c r="FV62" s="11">
        <v>20678</v>
      </c>
      <c r="FW62" s="10" t="s">
        <v>5500</v>
      </c>
      <c r="FX62" s="12">
        <v>6.0000000000000001E-3</v>
      </c>
      <c r="FY62" s="10" t="s">
        <v>1140</v>
      </c>
      <c r="FZ62" s="10" t="s">
        <v>5113</v>
      </c>
      <c r="GA62" s="10" t="s">
        <v>5113</v>
      </c>
      <c r="GB62" s="10" t="s">
        <v>5113</v>
      </c>
      <c r="GC62" s="10" t="s">
        <v>5113</v>
      </c>
      <c r="GD62" s="11">
        <v>1521</v>
      </c>
      <c r="GE62" s="10" t="s">
        <v>3111</v>
      </c>
      <c r="GF62" s="12">
        <v>0</v>
      </c>
      <c r="GG62" s="10" t="s">
        <v>1140</v>
      </c>
      <c r="GH62" s="11">
        <v>26219</v>
      </c>
      <c r="GI62" s="10" t="s">
        <v>5501</v>
      </c>
      <c r="GJ62" s="12">
        <v>3.0000000000000001E-3</v>
      </c>
      <c r="GK62" s="10" t="s">
        <v>1140</v>
      </c>
      <c r="GL62" s="10" t="s">
        <v>5113</v>
      </c>
      <c r="GM62" s="10" t="s">
        <v>5113</v>
      </c>
      <c r="GN62" s="10" t="s">
        <v>5113</v>
      </c>
      <c r="GO62" s="10" t="s">
        <v>5113</v>
      </c>
      <c r="GP62" s="10" t="s">
        <v>5113</v>
      </c>
      <c r="GQ62" s="10" t="s">
        <v>5113</v>
      </c>
      <c r="GR62" s="10" t="s">
        <v>5113</v>
      </c>
      <c r="GS62" s="10" t="s">
        <v>5113</v>
      </c>
      <c r="GT62" s="10" t="s">
        <v>5113</v>
      </c>
      <c r="GU62" s="10" t="s">
        <v>5113</v>
      </c>
      <c r="GV62" s="10" t="s">
        <v>5113</v>
      </c>
      <c r="GW62" s="10" t="s">
        <v>5113</v>
      </c>
      <c r="GX62" s="10" t="s">
        <v>5113</v>
      </c>
      <c r="GY62" s="10" t="s">
        <v>5113</v>
      </c>
      <c r="GZ62" s="10" t="s">
        <v>5113</v>
      </c>
      <c r="HA62" s="10" t="s">
        <v>5113</v>
      </c>
    </row>
    <row r="63" spans="1:209" ht="12.5" x14ac:dyDescent="0.25">
      <c r="A63" s="10" t="s">
        <v>5502</v>
      </c>
      <c r="B63" s="11">
        <v>116209</v>
      </c>
      <c r="C63" s="10" t="s">
        <v>5503</v>
      </c>
      <c r="D63" s="12">
        <v>2.3E-2</v>
      </c>
      <c r="E63" s="10" t="s">
        <v>1131</v>
      </c>
      <c r="F63" s="11">
        <v>19432</v>
      </c>
      <c r="G63" s="10" t="s">
        <v>5504</v>
      </c>
      <c r="H63" s="12">
        <v>2.5999999999999999E-2</v>
      </c>
      <c r="I63" s="10" t="s">
        <v>1134</v>
      </c>
      <c r="J63" s="11">
        <v>682787</v>
      </c>
      <c r="K63" s="10" t="s">
        <v>5505</v>
      </c>
      <c r="L63" s="12">
        <v>9.1999999999999998E-2</v>
      </c>
      <c r="M63" s="10" t="s">
        <v>1147</v>
      </c>
      <c r="N63" s="11">
        <v>78762</v>
      </c>
      <c r="O63" s="10" t="s">
        <v>5506</v>
      </c>
      <c r="P63" s="12">
        <v>2.5999999999999999E-2</v>
      </c>
      <c r="Q63" s="10" t="s">
        <v>1131</v>
      </c>
      <c r="R63" s="11">
        <v>7619295</v>
      </c>
      <c r="S63" s="10" t="s">
        <v>5507</v>
      </c>
      <c r="T63" s="12">
        <v>0.19600000000000001</v>
      </c>
      <c r="U63" s="10" t="s">
        <v>1131</v>
      </c>
      <c r="V63" s="11">
        <v>369976</v>
      </c>
      <c r="W63" s="10" t="s">
        <v>5508</v>
      </c>
      <c r="X63" s="12">
        <v>6.3E-2</v>
      </c>
      <c r="Y63" s="10" t="s">
        <v>1155</v>
      </c>
      <c r="Z63" s="11">
        <v>305312</v>
      </c>
      <c r="AA63" s="10" t="s">
        <v>5509</v>
      </c>
      <c r="AB63" s="12">
        <v>8.4000000000000005E-2</v>
      </c>
      <c r="AC63" s="10" t="s">
        <v>1147</v>
      </c>
      <c r="AD63" s="11">
        <v>53050</v>
      </c>
      <c r="AE63" s="10" t="s">
        <v>5510</v>
      </c>
      <c r="AF63" s="12">
        <v>5.0999999999999997E-2</v>
      </c>
      <c r="AG63" s="10" t="s">
        <v>2389</v>
      </c>
      <c r="AH63" s="11">
        <v>34844</v>
      </c>
      <c r="AI63" s="10" t="s">
        <v>5511</v>
      </c>
      <c r="AJ63" s="12">
        <v>5.0999999999999997E-2</v>
      </c>
      <c r="AK63" s="10" t="s">
        <v>2763</v>
      </c>
      <c r="AL63" s="11">
        <v>1543159</v>
      </c>
      <c r="AM63" s="10" t="s">
        <v>5512</v>
      </c>
      <c r="AN63" s="12">
        <v>6.8000000000000005E-2</v>
      </c>
      <c r="AO63" s="10" t="s">
        <v>1131</v>
      </c>
      <c r="AP63" s="11">
        <v>552723</v>
      </c>
      <c r="AQ63" s="10" t="s">
        <v>5513</v>
      </c>
      <c r="AR63" s="12">
        <v>0.05</v>
      </c>
      <c r="AS63" s="10" t="s">
        <v>1131</v>
      </c>
      <c r="AT63" s="11">
        <v>26638</v>
      </c>
      <c r="AU63" s="10" t="s">
        <v>5514</v>
      </c>
      <c r="AV63" s="12">
        <v>1.9E-2</v>
      </c>
      <c r="AW63" s="10" t="s">
        <v>1155</v>
      </c>
      <c r="AX63" s="11">
        <v>99141</v>
      </c>
      <c r="AY63" s="10" t="s">
        <v>5515</v>
      </c>
      <c r="AZ63" s="12">
        <v>0.05</v>
      </c>
      <c r="BA63" s="10" t="s">
        <v>1134</v>
      </c>
      <c r="BB63" s="11">
        <v>1019976</v>
      </c>
      <c r="BC63" s="10" t="s">
        <v>5516</v>
      </c>
      <c r="BD63" s="12">
        <v>8.1000000000000003E-2</v>
      </c>
      <c r="BE63" s="10" t="s">
        <v>1155</v>
      </c>
      <c r="BF63" s="11">
        <v>249738</v>
      </c>
      <c r="BG63" s="10" t="s">
        <v>5517</v>
      </c>
      <c r="BH63" s="12">
        <v>3.5999999999999997E-2</v>
      </c>
      <c r="BI63" s="10" t="s">
        <v>1131</v>
      </c>
      <c r="BJ63" s="11">
        <v>74956</v>
      </c>
      <c r="BK63" s="10" t="s">
        <v>5080</v>
      </c>
      <c r="BL63" s="12">
        <v>2.3E-2</v>
      </c>
      <c r="BM63" s="10" t="s">
        <v>1131</v>
      </c>
      <c r="BN63" s="11">
        <v>116640</v>
      </c>
      <c r="BO63" s="10" t="s">
        <v>5518</v>
      </c>
      <c r="BP63" s="12">
        <v>0.04</v>
      </c>
      <c r="BQ63" s="10" t="s">
        <v>1155</v>
      </c>
      <c r="BR63" s="11">
        <v>75335</v>
      </c>
      <c r="BS63" s="10" t="s">
        <v>5519</v>
      </c>
      <c r="BT63" s="12">
        <v>1.7000000000000001E-2</v>
      </c>
      <c r="BU63" s="10" t="s">
        <v>1131</v>
      </c>
      <c r="BV63" s="11">
        <v>111980</v>
      </c>
      <c r="BW63" s="10" t="s">
        <v>5520</v>
      </c>
      <c r="BX63" s="12">
        <v>2.4E-2</v>
      </c>
      <c r="BY63" s="10" t="s">
        <v>1155</v>
      </c>
      <c r="BZ63" s="11">
        <v>8555</v>
      </c>
      <c r="CA63" s="10" t="s">
        <v>1740</v>
      </c>
      <c r="CB63" s="12">
        <v>6.0000000000000001E-3</v>
      </c>
      <c r="CC63" s="10" t="s">
        <v>1140</v>
      </c>
      <c r="CD63" s="11">
        <v>439781</v>
      </c>
      <c r="CE63" s="10" t="s">
        <v>5521</v>
      </c>
      <c r="CF63" s="12">
        <v>7.0999999999999994E-2</v>
      </c>
      <c r="CG63" s="10" t="s">
        <v>1147</v>
      </c>
      <c r="CH63" s="11">
        <v>446541</v>
      </c>
      <c r="CI63" s="10" t="s">
        <v>5522</v>
      </c>
      <c r="CJ63" s="12">
        <v>6.4000000000000001E-2</v>
      </c>
      <c r="CK63" s="10" t="s">
        <v>1155</v>
      </c>
      <c r="CL63" s="11">
        <v>194353</v>
      </c>
      <c r="CM63" s="10" t="s">
        <v>5523</v>
      </c>
      <c r="CN63" s="12">
        <v>1.9E-2</v>
      </c>
      <c r="CO63" s="10" t="s">
        <v>1140</v>
      </c>
      <c r="CP63" s="11">
        <v>161982</v>
      </c>
      <c r="CQ63" s="10" t="s">
        <v>5524</v>
      </c>
      <c r="CR63" s="12">
        <v>2.8000000000000001E-2</v>
      </c>
      <c r="CS63" s="10" t="s">
        <v>1131</v>
      </c>
      <c r="CT63" s="11">
        <v>59734</v>
      </c>
      <c r="CU63" s="10" t="s">
        <v>5525</v>
      </c>
      <c r="CV63" s="12">
        <v>0.02</v>
      </c>
      <c r="CW63" s="10" t="s">
        <v>1131</v>
      </c>
      <c r="CX63" s="11">
        <v>108692</v>
      </c>
      <c r="CY63" s="10" t="s">
        <v>5526</v>
      </c>
      <c r="CZ63" s="12">
        <v>1.7999999999999999E-2</v>
      </c>
      <c r="DA63" s="10" t="s">
        <v>1140</v>
      </c>
      <c r="DB63" s="11">
        <v>14547</v>
      </c>
      <c r="DC63" s="10" t="s">
        <v>5527</v>
      </c>
      <c r="DD63" s="12">
        <v>1.2999999999999999E-2</v>
      </c>
      <c r="DE63" s="10" t="s">
        <v>1155</v>
      </c>
      <c r="DF63" s="11">
        <v>102439</v>
      </c>
      <c r="DG63" s="10" t="s">
        <v>5528</v>
      </c>
      <c r="DH63" s="12">
        <v>5.1999999999999998E-2</v>
      </c>
      <c r="DI63" s="10" t="s">
        <v>1147</v>
      </c>
      <c r="DJ63" s="11">
        <v>419003</v>
      </c>
      <c r="DK63" s="10" t="s">
        <v>5529</v>
      </c>
      <c r="DL63" s="12">
        <v>0.13100000000000001</v>
      </c>
      <c r="DM63" s="10" t="s">
        <v>2389</v>
      </c>
      <c r="DN63" s="11">
        <v>17190</v>
      </c>
      <c r="DO63" s="10" t="s">
        <v>5530</v>
      </c>
      <c r="DP63" s="12">
        <v>1.2E-2</v>
      </c>
      <c r="DQ63" s="10" t="s">
        <v>1155</v>
      </c>
      <c r="DR63" s="11">
        <v>975536</v>
      </c>
      <c r="DS63" s="10" t="s">
        <v>5531</v>
      </c>
      <c r="DT63" s="12">
        <v>0.105</v>
      </c>
      <c r="DU63" s="10" t="s">
        <v>1155</v>
      </c>
      <c r="DV63" s="11">
        <v>275715</v>
      </c>
      <c r="DW63" s="10" t="s">
        <v>5532</v>
      </c>
      <c r="DX63" s="12">
        <v>0.13</v>
      </c>
      <c r="DY63" s="10" t="s">
        <v>2377</v>
      </c>
      <c r="DZ63" s="11">
        <v>2011783</v>
      </c>
      <c r="EA63" s="10" t="s">
        <v>5533</v>
      </c>
      <c r="EB63" s="12">
        <v>0.10299999999999999</v>
      </c>
      <c r="EC63" s="10" t="s">
        <v>1131</v>
      </c>
      <c r="ED63" s="11">
        <v>619020</v>
      </c>
      <c r="EE63" s="10" t="s">
        <v>5534</v>
      </c>
      <c r="EF63" s="12">
        <v>5.7000000000000002E-2</v>
      </c>
      <c r="EG63" s="10" t="s">
        <v>1131</v>
      </c>
      <c r="EH63" s="11">
        <v>12173</v>
      </c>
      <c r="EI63" s="10" t="s">
        <v>3687</v>
      </c>
      <c r="EJ63" s="12">
        <v>1.6E-2</v>
      </c>
      <c r="EK63" s="10" t="s">
        <v>1147</v>
      </c>
      <c r="EL63" s="11">
        <v>217018</v>
      </c>
      <c r="EM63" s="10" t="s">
        <v>5535</v>
      </c>
      <c r="EN63" s="12">
        <v>1.7999999999999999E-2</v>
      </c>
      <c r="EO63" s="10" t="s">
        <v>1140</v>
      </c>
      <c r="EP63" s="11">
        <v>155111</v>
      </c>
      <c r="EQ63" s="10" t="s">
        <v>5536</v>
      </c>
      <c r="ER63" s="12">
        <v>3.7999999999999999E-2</v>
      </c>
      <c r="ES63" s="10" t="s">
        <v>1131</v>
      </c>
      <c r="ET63" s="11">
        <v>215724</v>
      </c>
      <c r="EU63" s="10" t="s">
        <v>5537</v>
      </c>
      <c r="EV63" s="12">
        <v>5.0999999999999997E-2</v>
      </c>
      <c r="EW63" s="10" t="s">
        <v>1155</v>
      </c>
      <c r="EX63" s="11">
        <v>510560</v>
      </c>
      <c r="EY63" s="10" t="s">
        <v>5538</v>
      </c>
      <c r="EZ63" s="12">
        <v>3.9E-2</v>
      </c>
      <c r="FA63" s="10" t="s">
        <v>1131</v>
      </c>
      <c r="FB63" s="11">
        <v>78512</v>
      </c>
      <c r="FC63" s="10" t="s">
        <v>5539</v>
      </c>
      <c r="FD63" s="12">
        <v>7.1999999999999995E-2</v>
      </c>
      <c r="FE63" s="10" t="s">
        <v>2611</v>
      </c>
      <c r="FF63" s="11">
        <v>149361</v>
      </c>
      <c r="FG63" s="10" t="s">
        <v>5540</v>
      </c>
      <c r="FH63" s="12">
        <v>2.8000000000000001E-2</v>
      </c>
      <c r="FI63" s="10" t="s">
        <v>1131</v>
      </c>
      <c r="FJ63" s="11">
        <v>15338</v>
      </c>
      <c r="FK63" s="10" t="s">
        <v>3058</v>
      </c>
      <c r="FL63" s="12">
        <v>1.7000000000000001E-2</v>
      </c>
      <c r="FM63" s="10" t="s">
        <v>1155</v>
      </c>
      <c r="FN63" s="11">
        <v>198904</v>
      </c>
      <c r="FO63" s="10" t="s">
        <v>5541</v>
      </c>
      <c r="FP63" s="12">
        <v>2.8000000000000001E-2</v>
      </c>
      <c r="FQ63" s="10" t="s">
        <v>1131</v>
      </c>
      <c r="FR63" s="11">
        <v>3030208</v>
      </c>
      <c r="FS63" s="10" t="s">
        <v>5542</v>
      </c>
      <c r="FT63" s="12">
        <v>9.9000000000000005E-2</v>
      </c>
      <c r="FU63" s="10" t="s">
        <v>1131</v>
      </c>
      <c r="FV63" s="11">
        <v>212123</v>
      </c>
      <c r="FW63" s="10" t="s">
        <v>5543</v>
      </c>
      <c r="FX63" s="12">
        <v>6.2E-2</v>
      </c>
      <c r="FY63" s="10" t="s">
        <v>1147</v>
      </c>
      <c r="FZ63" s="11">
        <v>6904</v>
      </c>
      <c r="GA63" s="10" t="s">
        <v>5544</v>
      </c>
      <c r="GB63" s="12">
        <v>1.0999999999999999E-2</v>
      </c>
      <c r="GC63" s="10" t="s">
        <v>1155</v>
      </c>
      <c r="GD63" s="11">
        <v>400443</v>
      </c>
      <c r="GE63" s="10" t="s">
        <v>5545</v>
      </c>
      <c r="GF63" s="12">
        <v>4.5999999999999999E-2</v>
      </c>
      <c r="GG63" s="10" t="s">
        <v>1131</v>
      </c>
      <c r="GH63" s="11">
        <v>446776</v>
      </c>
      <c r="GI63" s="10" t="s">
        <v>5546</v>
      </c>
      <c r="GJ63" s="12">
        <v>5.7000000000000002E-2</v>
      </c>
      <c r="GK63" s="10" t="s">
        <v>1131</v>
      </c>
      <c r="GL63" s="11">
        <v>16064</v>
      </c>
      <c r="GM63" s="10" t="s">
        <v>5547</v>
      </c>
      <c r="GN63" s="12">
        <v>8.9999999999999993E-3</v>
      </c>
      <c r="GO63" s="10" t="s">
        <v>1131</v>
      </c>
      <c r="GP63" s="11">
        <v>158628</v>
      </c>
      <c r="GQ63" s="10" t="s">
        <v>4323</v>
      </c>
      <c r="GR63" s="12">
        <v>2.7E-2</v>
      </c>
      <c r="GS63" s="10" t="s">
        <v>1131</v>
      </c>
      <c r="GT63" s="11">
        <v>19710</v>
      </c>
      <c r="GU63" s="10" t="s">
        <v>3139</v>
      </c>
      <c r="GV63" s="12">
        <v>3.4000000000000002E-2</v>
      </c>
      <c r="GW63" s="10" t="s">
        <v>2389</v>
      </c>
      <c r="GX63" s="11">
        <v>1024568</v>
      </c>
      <c r="GY63" s="10" t="s">
        <v>5548</v>
      </c>
      <c r="GZ63" s="12">
        <v>0.32</v>
      </c>
      <c r="HA63" s="10" t="s">
        <v>2434</v>
      </c>
    </row>
    <row r="64" spans="1:209" ht="12.5" x14ac:dyDescent="0.25">
      <c r="A64" s="10" t="s">
        <v>4995</v>
      </c>
      <c r="B64" s="11">
        <v>284980</v>
      </c>
      <c r="C64" s="10" t="s">
        <v>4946</v>
      </c>
      <c r="D64" s="12">
        <v>5.6000000000000001E-2</v>
      </c>
      <c r="E64" s="10" t="s">
        <v>1155</v>
      </c>
      <c r="F64" s="11">
        <v>103371</v>
      </c>
      <c r="G64" s="10" t="s">
        <v>4947</v>
      </c>
      <c r="H64" s="12">
        <v>0.14099999999999999</v>
      </c>
      <c r="I64" s="10" t="s">
        <v>2611</v>
      </c>
      <c r="J64" s="11">
        <v>1480787</v>
      </c>
      <c r="K64" s="10" t="s">
        <v>4948</v>
      </c>
      <c r="L64" s="12">
        <v>0.19900000000000001</v>
      </c>
      <c r="M64" s="10" t="s">
        <v>1147</v>
      </c>
      <c r="N64" s="11">
        <v>352391</v>
      </c>
      <c r="O64" s="10" t="s">
        <v>4949</v>
      </c>
      <c r="P64" s="12">
        <v>0.115</v>
      </c>
      <c r="Q64" s="10" t="s">
        <v>1134</v>
      </c>
      <c r="R64" s="11">
        <v>7398273</v>
      </c>
      <c r="S64" s="10" t="s">
        <v>4950</v>
      </c>
      <c r="T64" s="12">
        <v>0.19</v>
      </c>
      <c r="U64" s="10" t="s">
        <v>1131</v>
      </c>
      <c r="V64" s="11">
        <v>864868</v>
      </c>
      <c r="W64" s="10" t="s">
        <v>4951</v>
      </c>
      <c r="X64" s="12">
        <v>0.14699999999999999</v>
      </c>
      <c r="Y64" s="10" t="s">
        <v>1147</v>
      </c>
      <c r="Z64" s="11">
        <v>392322</v>
      </c>
      <c r="AA64" s="10" t="s">
        <v>4952</v>
      </c>
      <c r="AB64" s="12">
        <v>0.108</v>
      </c>
      <c r="AC64" s="10" t="s">
        <v>1147</v>
      </c>
      <c r="AD64" s="11">
        <v>84313</v>
      </c>
      <c r="AE64" s="10" t="s">
        <v>4953</v>
      </c>
      <c r="AF64" s="12">
        <v>8.2000000000000003E-2</v>
      </c>
      <c r="AG64" s="10" t="s">
        <v>2377</v>
      </c>
      <c r="AH64" s="11">
        <v>72713</v>
      </c>
      <c r="AI64" s="10" t="s">
        <v>4570</v>
      </c>
      <c r="AJ64" s="12">
        <v>0.107</v>
      </c>
      <c r="AK64" s="10" t="s">
        <v>2763</v>
      </c>
      <c r="AL64" s="11">
        <v>4368819</v>
      </c>
      <c r="AM64" s="10" t="s">
        <v>4954</v>
      </c>
      <c r="AN64" s="12">
        <v>0.193</v>
      </c>
      <c r="AO64" s="10" t="s">
        <v>1131</v>
      </c>
      <c r="AP64" s="11">
        <v>969193</v>
      </c>
      <c r="AQ64" s="10" t="s">
        <v>4955</v>
      </c>
      <c r="AR64" s="12">
        <v>8.7999999999999995E-2</v>
      </c>
      <c r="AS64" s="10" t="s">
        <v>1155</v>
      </c>
      <c r="AT64" s="11">
        <v>404907</v>
      </c>
      <c r="AU64" s="10" t="s">
        <v>4956</v>
      </c>
      <c r="AV64" s="12">
        <v>0.28199999999999997</v>
      </c>
      <c r="AW64" s="10" t="s">
        <v>2377</v>
      </c>
      <c r="AX64" s="11">
        <v>191492</v>
      </c>
      <c r="AY64" s="10" t="s">
        <v>4957</v>
      </c>
      <c r="AZ64" s="12">
        <v>9.7000000000000003E-2</v>
      </c>
      <c r="BA64" s="10" t="s">
        <v>2389</v>
      </c>
      <c r="BB64" s="11">
        <v>1390153</v>
      </c>
      <c r="BC64" s="10" t="s">
        <v>4958</v>
      </c>
      <c r="BD64" s="12">
        <v>0.111</v>
      </c>
      <c r="BE64" s="10" t="s">
        <v>1155</v>
      </c>
      <c r="BF64" s="11">
        <v>526159</v>
      </c>
      <c r="BG64" s="10" t="s">
        <v>4959</v>
      </c>
      <c r="BH64" s="12">
        <v>7.6999999999999999E-2</v>
      </c>
      <c r="BI64" s="10" t="s">
        <v>1155</v>
      </c>
      <c r="BJ64" s="11">
        <v>208908</v>
      </c>
      <c r="BK64" s="10" t="s">
        <v>4960</v>
      </c>
      <c r="BL64" s="12">
        <v>6.5000000000000002E-2</v>
      </c>
      <c r="BM64" s="10" t="s">
        <v>1147</v>
      </c>
      <c r="BN64" s="11">
        <v>329764</v>
      </c>
      <c r="BO64" s="10" t="s">
        <v>4961</v>
      </c>
      <c r="BP64" s="12">
        <v>0.112</v>
      </c>
      <c r="BQ64" s="10" t="s">
        <v>1147</v>
      </c>
      <c r="BR64" s="11">
        <v>298405</v>
      </c>
      <c r="BS64" s="10" t="s">
        <v>4962</v>
      </c>
      <c r="BT64" s="12">
        <v>6.6000000000000003E-2</v>
      </c>
      <c r="BU64" s="10" t="s">
        <v>1155</v>
      </c>
      <c r="BV64" s="11">
        <v>360405</v>
      </c>
      <c r="BW64" s="10" t="s">
        <v>4963</v>
      </c>
      <c r="BX64" s="12">
        <v>7.9000000000000001E-2</v>
      </c>
      <c r="BY64" s="10" t="s">
        <v>1155</v>
      </c>
      <c r="BZ64" s="11">
        <v>82203</v>
      </c>
      <c r="CA64" s="10" t="s">
        <v>4964</v>
      </c>
      <c r="CB64" s="12">
        <v>5.8999999999999997E-2</v>
      </c>
      <c r="CC64" s="10" t="s">
        <v>1134</v>
      </c>
      <c r="CD64" s="11">
        <v>533546</v>
      </c>
      <c r="CE64" s="10" t="s">
        <v>4965</v>
      </c>
      <c r="CF64" s="12">
        <v>8.5999999999999993E-2</v>
      </c>
      <c r="CG64" s="10" t="s">
        <v>1155</v>
      </c>
      <c r="CH64" s="11">
        <v>772778</v>
      </c>
      <c r="CI64" s="10" t="s">
        <v>4966</v>
      </c>
      <c r="CJ64" s="12">
        <v>0.11</v>
      </c>
      <c r="CK64" s="10" t="s">
        <v>1147</v>
      </c>
      <c r="CL64" s="11">
        <v>722460</v>
      </c>
      <c r="CM64" s="10" t="s">
        <v>4967</v>
      </c>
      <c r="CN64" s="12">
        <v>7.1999999999999995E-2</v>
      </c>
      <c r="CO64" s="10" t="s">
        <v>1131</v>
      </c>
      <c r="CP64" s="11">
        <v>408174</v>
      </c>
      <c r="CQ64" s="10" t="s">
        <v>4968</v>
      </c>
      <c r="CR64" s="12">
        <v>7.0999999999999994E-2</v>
      </c>
      <c r="CS64" s="10" t="s">
        <v>1131</v>
      </c>
      <c r="CT64" s="11">
        <v>152855</v>
      </c>
      <c r="CU64" s="10" t="s">
        <v>4969</v>
      </c>
      <c r="CV64" s="12">
        <v>5.1999999999999998E-2</v>
      </c>
      <c r="CW64" s="10" t="s">
        <v>1147</v>
      </c>
      <c r="CX64" s="11">
        <v>442657</v>
      </c>
      <c r="CY64" s="10" t="s">
        <v>4970</v>
      </c>
      <c r="CZ64" s="12">
        <v>7.0999999999999994E-2</v>
      </c>
      <c r="DA64" s="10" t="s">
        <v>1155</v>
      </c>
      <c r="DB64" s="11">
        <v>81557</v>
      </c>
      <c r="DC64" s="10" t="s">
        <v>4971</v>
      </c>
      <c r="DD64" s="12">
        <v>7.1999999999999995E-2</v>
      </c>
      <c r="DE64" s="10" t="s">
        <v>1147</v>
      </c>
      <c r="DF64" s="11">
        <v>178815</v>
      </c>
      <c r="DG64" s="10" t="s">
        <v>4972</v>
      </c>
      <c r="DH64" s="12">
        <v>0.09</v>
      </c>
      <c r="DI64" s="10" t="s">
        <v>1147</v>
      </c>
      <c r="DJ64" s="11">
        <v>525123</v>
      </c>
      <c r="DK64" s="10" t="s">
        <v>4973</v>
      </c>
      <c r="DL64" s="12">
        <v>0.16400000000000001</v>
      </c>
      <c r="DM64" s="10" t="s">
        <v>2389</v>
      </c>
      <c r="DN64" s="11">
        <v>97883</v>
      </c>
      <c r="DO64" s="10" t="s">
        <v>4974</v>
      </c>
      <c r="DP64" s="12">
        <v>7.0000000000000007E-2</v>
      </c>
      <c r="DQ64" s="10" t="s">
        <v>1134</v>
      </c>
      <c r="DR64" s="11">
        <v>1143235</v>
      </c>
      <c r="DS64" s="10" t="s">
        <v>4975</v>
      </c>
      <c r="DT64" s="12">
        <v>0.123</v>
      </c>
      <c r="DU64" s="10" t="s">
        <v>1155</v>
      </c>
      <c r="DV64" s="11">
        <v>552050</v>
      </c>
      <c r="DW64" s="10" t="s">
        <v>4976</v>
      </c>
      <c r="DX64" s="12">
        <v>0.26100000000000001</v>
      </c>
      <c r="DY64" s="10" t="s">
        <v>2377</v>
      </c>
      <c r="DZ64" s="11">
        <v>2051011</v>
      </c>
      <c r="EA64" s="10" t="s">
        <v>4977</v>
      </c>
      <c r="EB64" s="12">
        <v>0.105</v>
      </c>
      <c r="EC64" s="10" t="s">
        <v>1131</v>
      </c>
      <c r="ED64" s="11">
        <v>904247</v>
      </c>
      <c r="EE64" s="10" t="s">
        <v>4978</v>
      </c>
      <c r="EF64" s="12">
        <v>8.3000000000000004E-2</v>
      </c>
      <c r="EG64" s="10" t="s">
        <v>1155</v>
      </c>
      <c r="EH64" s="11">
        <v>52232</v>
      </c>
      <c r="EI64" s="10" t="s">
        <v>1505</v>
      </c>
      <c r="EJ64" s="12">
        <v>6.7000000000000004E-2</v>
      </c>
      <c r="EK64" s="10" t="s">
        <v>2389</v>
      </c>
      <c r="EL64" s="11">
        <v>802614</v>
      </c>
      <c r="EM64" s="10" t="s">
        <v>4979</v>
      </c>
      <c r="EN64" s="12">
        <v>6.8000000000000005E-2</v>
      </c>
      <c r="EO64" s="10" t="s">
        <v>1131</v>
      </c>
      <c r="EP64" s="11">
        <v>608100</v>
      </c>
      <c r="EQ64" s="10" t="s">
        <v>4980</v>
      </c>
      <c r="ER64" s="12">
        <v>0.15</v>
      </c>
      <c r="ES64" s="10" t="s">
        <v>1147</v>
      </c>
      <c r="ET64" s="11">
        <v>547795</v>
      </c>
      <c r="EU64" s="10" t="s">
        <v>4981</v>
      </c>
      <c r="EV64" s="12">
        <v>0.129</v>
      </c>
      <c r="EW64" s="10" t="s">
        <v>1147</v>
      </c>
      <c r="EX64" s="11">
        <v>954515</v>
      </c>
      <c r="EY64" s="10" t="s">
        <v>4982</v>
      </c>
      <c r="EZ64" s="12">
        <v>7.3999999999999996E-2</v>
      </c>
      <c r="FA64" s="10" t="s">
        <v>1131</v>
      </c>
      <c r="FB64" s="11">
        <v>147889</v>
      </c>
      <c r="FC64" s="10" t="s">
        <v>4983</v>
      </c>
      <c r="FD64" s="12">
        <v>0.13500000000000001</v>
      </c>
      <c r="FE64" s="10" t="s">
        <v>2763</v>
      </c>
      <c r="FF64" s="11">
        <v>374648</v>
      </c>
      <c r="FG64" s="10" t="s">
        <v>4984</v>
      </c>
      <c r="FH64" s="12">
        <v>7.0000000000000007E-2</v>
      </c>
      <c r="FI64" s="10" t="s">
        <v>1155</v>
      </c>
      <c r="FJ64" s="11">
        <v>56337</v>
      </c>
      <c r="FK64" s="10" t="s">
        <v>4985</v>
      </c>
      <c r="FL64" s="12">
        <v>6.0999999999999999E-2</v>
      </c>
      <c r="FM64" s="10" t="s">
        <v>2389</v>
      </c>
      <c r="FN64" s="11">
        <v>529350</v>
      </c>
      <c r="FO64" s="10" t="s">
        <v>4986</v>
      </c>
      <c r="FP64" s="12">
        <v>7.3999999999999996E-2</v>
      </c>
      <c r="FQ64" s="10" t="s">
        <v>1155</v>
      </c>
      <c r="FR64" s="11">
        <v>7108828</v>
      </c>
      <c r="FS64" s="10" t="s">
        <v>4987</v>
      </c>
      <c r="FT64" s="12">
        <v>0.23300000000000001</v>
      </c>
      <c r="FU64" s="10" t="s">
        <v>1155</v>
      </c>
      <c r="FV64" s="11">
        <v>326043</v>
      </c>
      <c r="FW64" s="10" t="s">
        <v>4988</v>
      </c>
      <c r="FX64" s="12">
        <v>9.5000000000000001E-2</v>
      </c>
      <c r="FY64" s="10" t="s">
        <v>1134</v>
      </c>
      <c r="FZ64" s="11">
        <v>37506</v>
      </c>
      <c r="GA64" s="10" t="s">
        <v>4365</v>
      </c>
      <c r="GB64" s="12">
        <v>5.8000000000000003E-2</v>
      </c>
      <c r="GC64" s="10" t="s">
        <v>1134</v>
      </c>
      <c r="GD64" s="11">
        <v>852335</v>
      </c>
      <c r="GE64" s="10" t="s">
        <v>4989</v>
      </c>
      <c r="GF64" s="12">
        <v>9.8000000000000004E-2</v>
      </c>
      <c r="GG64" s="10" t="s">
        <v>1131</v>
      </c>
      <c r="GH64" s="11">
        <v>1024245</v>
      </c>
      <c r="GI64" s="10" t="s">
        <v>4990</v>
      </c>
      <c r="GJ64" s="12">
        <v>0.13100000000000001</v>
      </c>
      <c r="GK64" s="10" t="s">
        <v>1155</v>
      </c>
      <c r="GL64" s="11">
        <v>87957</v>
      </c>
      <c r="GM64" s="10" t="s">
        <v>4991</v>
      </c>
      <c r="GN64" s="12">
        <v>0.05</v>
      </c>
      <c r="GO64" s="10" t="s">
        <v>1155</v>
      </c>
      <c r="GP64" s="11">
        <v>448938</v>
      </c>
      <c r="GQ64" s="10" t="s">
        <v>4992</v>
      </c>
      <c r="GR64" s="12">
        <v>7.5999999999999998E-2</v>
      </c>
      <c r="GS64" s="10" t="s">
        <v>1155</v>
      </c>
      <c r="GT64" s="11">
        <v>48669</v>
      </c>
      <c r="GU64" s="10" t="s">
        <v>4993</v>
      </c>
      <c r="GV64" s="12">
        <v>8.3000000000000004E-2</v>
      </c>
      <c r="GW64" s="10" t="s">
        <v>2377</v>
      </c>
      <c r="GX64" s="11">
        <v>1236714</v>
      </c>
      <c r="GY64" s="10" t="s">
        <v>4994</v>
      </c>
      <c r="GZ64" s="12">
        <v>0.38600000000000001</v>
      </c>
      <c r="HA64" s="10" t="s">
        <v>2434</v>
      </c>
    </row>
    <row r="65" spans="1:209" ht="12.5" x14ac:dyDescent="0.25">
      <c r="A65" s="10" t="s">
        <v>5549</v>
      </c>
      <c r="B65" s="11">
        <v>54822</v>
      </c>
      <c r="C65" s="10" t="s">
        <v>5550</v>
      </c>
      <c r="D65" s="12">
        <v>1.0999999999999999E-2</v>
      </c>
      <c r="E65" s="10" t="s">
        <v>1140</v>
      </c>
      <c r="F65" s="11">
        <v>9132</v>
      </c>
      <c r="G65" s="10" t="s">
        <v>1782</v>
      </c>
      <c r="H65" s="12">
        <v>1.2E-2</v>
      </c>
      <c r="I65" s="10" t="s">
        <v>1155</v>
      </c>
      <c r="J65" s="11">
        <v>76715</v>
      </c>
      <c r="K65" s="10" t="s">
        <v>5551</v>
      </c>
      <c r="L65" s="12">
        <v>0.01</v>
      </c>
      <c r="M65" s="10" t="s">
        <v>1140</v>
      </c>
      <c r="N65" s="11">
        <v>35746</v>
      </c>
      <c r="O65" s="10" t="s">
        <v>5552</v>
      </c>
      <c r="P65" s="12">
        <v>1.2E-2</v>
      </c>
      <c r="Q65" s="10" t="s">
        <v>1131</v>
      </c>
      <c r="R65" s="11">
        <v>326767</v>
      </c>
      <c r="S65" s="10" t="s">
        <v>5553</v>
      </c>
      <c r="T65" s="12">
        <v>8.0000000000000002E-3</v>
      </c>
      <c r="U65" s="10" t="s">
        <v>1140</v>
      </c>
      <c r="V65" s="11">
        <v>65656</v>
      </c>
      <c r="W65" s="10" t="s">
        <v>5554</v>
      </c>
      <c r="X65" s="12">
        <v>1.0999999999999999E-2</v>
      </c>
      <c r="Y65" s="10" t="s">
        <v>1140</v>
      </c>
      <c r="Z65" s="11">
        <v>58426</v>
      </c>
      <c r="AA65" s="10" t="s">
        <v>5555</v>
      </c>
      <c r="AB65" s="12">
        <v>1.6E-2</v>
      </c>
      <c r="AC65" s="10" t="s">
        <v>1131</v>
      </c>
      <c r="AD65" s="11">
        <v>19483</v>
      </c>
      <c r="AE65" s="10" t="s">
        <v>4245</v>
      </c>
      <c r="AF65" s="12">
        <v>1.9E-2</v>
      </c>
      <c r="AG65" s="10" t="s">
        <v>1147</v>
      </c>
      <c r="AH65" s="11">
        <v>14782</v>
      </c>
      <c r="AI65" s="10" t="s">
        <v>5556</v>
      </c>
      <c r="AJ65" s="12">
        <v>2.1999999999999999E-2</v>
      </c>
      <c r="AK65" s="10" t="s">
        <v>2389</v>
      </c>
      <c r="AL65" s="11">
        <v>275626</v>
      </c>
      <c r="AM65" s="10" t="s">
        <v>5557</v>
      </c>
      <c r="AN65" s="12">
        <v>1.2E-2</v>
      </c>
      <c r="AO65" s="10" t="s">
        <v>1140</v>
      </c>
      <c r="AP65" s="11">
        <v>153091</v>
      </c>
      <c r="AQ65" s="10" t="s">
        <v>5558</v>
      </c>
      <c r="AR65" s="12">
        <v>1.4E-2</v>
      </c>
      <c r="AS65" s="10" t="s">
        <v>1140</v>
      </c>
      <c r="AT65" s="11">
        <v>8480</v>
      </c>
      <c r="AU65" s="10" t="s">
        <v>2725</v>
      </c>
      <c r="AV65" s="12">
        <v>6.0000000000000001E-3</v>
      </c>
      <c r="AW65" s="10" t="s">
        <v>1140</v>
      </c>
      <c r="AX65" s="11">
        <v>6275</v>
      </c>
      <c r="AY65" s="10" t="s">
        <v>2371</v>
      </c>
      <c r="AZ65" s="12">
        <v>3.0000000000000001E-3</v>
      </c>
      <c r="BA65" s="10" t="s">
        <v>1140</v>
      </c>
      <c r="BB65" s="11">
        <v>155910</v>
      </c>
      <c r="BC65" s="10" t="s">
        <v>5559</v>
      </c>
      <c r="BD65" s="12">
        <v>1.2E-2</v>
      </c>
      <c r="BE65" s="10" t="s">
        <v>1140</v>
      </c>
      <c r="BF65" s="11">
        <v>115338</v>
      </c>
      <c r="BG65" s="10" t="s">
        <v>5560</v>
      </c>
      <c r="BH65" s="12">
        <v>1.7000000000000001E-2</v>
      </c>
      <c r="BI65" s="10" t="s">
        <v>1140</v>
      </c>
      <c r="BJ65" s="11">
        <v>33414</v>
      </c>
      <c r="BK65" s="10" t="s">
        <v>5561</v>
      </c>
      <c r="BL65" s="12">
        <v>0.01</v>
      </c>
      <c r="BM65" s="10" t="s">
        <v>1140</v>
      </c>
      <c r="BN65" s="11">
        <v>41853</v>
      </c>
      <c r="BO65" s="10" t="s">
        <v>5194</v>
      </c>
      <c r="BP65" s="12">
        <v>1.4E-2</v>
      </c>
      <c r="BQ65" s="10" t="s">
        <v>1140</v>
      </c>
      <c r="BR65" s="11">
        <v>62979</v>
      </c>
      <c r="BS65" s="10" t="s">
        <v>4518</v>
      </c>
      <c r="BT65" s="12">
        <v>1.4E-2</v>
      </c>
      <c r="BU65" s="10" t="s">
        <v>1140</v>
      </c>
      <c r="BV65" s="11">
        <v>56542</v>
      </c>
      <c r="BW65" s="10" t="s">
        <v>5562</v>
      </c>
      <c r="BX65" s="12">
        <v>1.2E-2</v>
      </c>
      <c r="BY65" s="10" t="s">
        <v>1131</v>
      </c>
      <c r="BZ65" s="11">
        <v>9312</v>
      </c>
      <c r="CA65" s="10" t="s">
        <v>2388</v>
      </c>
      <c r="CB65" s="12">
        <v>7.0000000000000001E-3</v>
      </c>
      <c r="CC65" s="10" t="s">
        <v>1140</v>
      </c>
      <c r="CD65" s="11">
        <v>92111</v>
      </c>
      <c r="CE65" s="10" t="s">
        <v>5563</v>
      </c>
      <c r="CF65" s="12">
        <v>1.4999999999999999E-2</v>
      </c>
      <c r="CG65" s="10" t="s">
        <v>1140</v>
      </c>
      <c r="CH65" s="11">
        <v>60168</v>
      </c>
      <c r="CI65" s="10" t="s">
        <v>5564</v>
      </c>
      <c r="CJ65" s="12">
        <v>8.9999999999999993E-3</v>
      </c>
      <c r="CK65" s="10" t="s">
        <v>1140</v>
      </c>
      <c r="CL65" s="11">
        <v>143160</v>
      </c>
      <c r="CM65" s="10" t="s">
        <v>5565</v>
      </c>
      <c r="CN65" s="12">
        <v>1.4E-2</v>
      </c>
      <c r="CO65" s="10" t="s">
        <v>1140</v>
      </c>
      <c r="CP65" s="11">
        <v>77773</v>
      </c>
      <c r="CQ65" s="10" t="s">
        <v>5566</v>
      </c>
      <c r="CR65" s="12">
        <v>1.4E-2</v>
      </c>
      <c r="CS65" s="10" t="s">
        <v>1140</v>
      </c>
      <c r="CT65" s="11">
        <v>36863</v>
      </c>
      <c r="CU65" s="10" t="s">
        <v>4448</v>
      </c>
      <c r="CV65" s="12">
        <v>1.2999999999999999E-2</v>
      </c>
      <c r="CW65" s="10" t="s">
        <v>1131</v>
      </c>
      <c r="CX65" s="11">
        <v>87642</v>
      </c>
      <c r="CY65" s="10" t="s">
        <v>5567</v>
      </c>
      <c r="CZ65" s="12">
        <v>1.4E-2</v>
      </c>
      <c r="DA65" s="10" t="s">
        <v>1140</v>
      </c>
      <c r="DB65" s="11">
        <v>4797</v>
      </c>
      <c r="DC65" s="10" t="s">
        <v>5455</v>
      </c>
      <c r="DD65" s="12">
        <v>4.0000000000000001E-3</v>
      </c>
      <c r="DE65" s="10" t="s">
        <v>1140</v>
      </c>
      <c r="DF65" s="11">
        <v>31688</v>
      </c>
      <c r="DG65" s="10" t="s">
        <v>3105</v>
      </c>
      <c r="DH65" s="12">
        <v>1.6E-2</v>
      </c>
      <c r="DI65" s="10" t="s">
        <v>1131</v>
      </c>
      <c r="DJ65" s="11">
        <v>57129</v>
      </c>
      <c r="DK65" s="10" t="s">
        <v>3682</v>
      </c>
      <c r="DL65" s="12">
        <v>1.7999999999999999E-2</v>
      </c>
      <c r="DM65" s="10" t="s">
        <v>1131</v>
      </c>
      <c r="DN65" s="11">
        <v>7994</v>
      </c>
      <c r="DO65" s="10" t="s">
        <v>2772</v>
      </c>
      <c r="DP65" s="12">
        <v>6.0000000000000001E-3</v>
      </c>
      <c r="DQ65" s="10" t="s">
        <v>1140</v>
      </c>
      <c r="DR65" s="11">
        <v>95695</v>
      </c>
      <c r="DS65" s="10" t="s">
        <v>5310</v>
      </c>
      <c r="DT65" s="12">
        <v>0.01</v>
      </c>
      <c r="DU65" s="10" t="s">
        <v>1140</v>
      </c>
      <c r="DV65" s="11">
        <v>16282</v>
      </c>
      <c r="DW65" s="10" t="s">
        <v>2224</v>
      </c>
      <c r="DX65" s="12">
        <v>8.0000000000000002E-3</v>
      </c>
      <c r="DY65" s="10" t="s">
        <v>1140</v>
      </c>
      <c r="DZ65" s="11">
        <v>214206</v>
      </c>
      <c r="EA65" s="10" t="s">
        <v>5568</v>
      </c>
      <c r="EB65" s="12">
        <v>1.0999999999999999E-2</v>
      </c>
      <c r="EC65" s="10" t="s">
        <v>1140</v>
      </c>
      <c r="ED65" s="11">
        <v>173317</v>
      </c>
      <c r="EE65" s="10" t="s">
        <v>1606</v>
      </c>
      <c r="EF65" s="12">
        <v>1.6E-2</v>
      </c>
      <c r="EG65" s="10" t="s">
        <v>1140</v>
      </c>
      <c r="EH65" s="11">
        <v>7088</v>
      </c>
      <c r="EI65" s="10" t="s">
        <v>5569</v>
      </c>
      <c r="EJ65" s="12">
        <v>8.9999999999999993E-3</v>
      </c>
      <c r="EK65" s="10" t="s">
        <v>1155</v>
      </c>
      <c r="EL65" s="11">
        <v>219751</v>
      </c>
      <c r="EM65" s="10" t="s">
        <v>5570</v>
      </c>
      <c r="EN65" s="12">
        <v>1.9E-2</v>
      </c>
      <c r="EO65" s="10" t="s">
        <v>1140</v>
      </c>
      <c r="EP65" s="11">
        <v>62192</v>
      </c>
      <c r="EQ65" s="10" t="s">
        <v>3231</v>
      </c>
      <c r="ER65" s="12">
        <v>1.4999999999999999E-2</v>
      </c>
      <c r="ES65" s="10" t="s">
        <v>1140</v>
      </c>
      <c r="ET65" s="11">
        <v>33197</v>
      </c>
      <c r="EU65" s="10" t="s">
        <v>2880</v>
      </c>
      <c r="EV65" s="12">
        <v>8.0000000000000002E-3</v>
      </c>
      <c r="EW65" s="10" t="s">
        <v>1140</v>
      </c>
      <c r="EX65" s="11">
        <v>165320</v>
      </c>
      <c r="EY65" s="10" t="s">
        <v>5571</v>
      </c>
      <c r="EZ65" s="12">
        <v>1.2999999999999999E-2</v>
      </c>
      <c r="FA65" s="10" t="s">
        <v>1140</v>
      </c>
      <c r="FB65" s="11">
        <v>14419</v>
      </c>
      <c r="FC65" s="10" t="s">
        <v>5572</v>
      </c>
      <c r="FD65" s="12">
        <v>1.2999999999999999E-2</v>
      </c>
      <c r="FE65" s="10" t="s">
        <v>1155</v>
      </c>
      <c r="FF65" s="11">
        <v>86002</v>
      </c>
      <c r="FG65" s="10" t="s">
        <v>5573</v>
      </c>
      <c r="FH65" s="12">
        <v>1.6E-2</v>
      </c>
      <c r="FI65" s="10" t="s">
        <v>1140</v>
      </c>
      <c r="FJ65" s="11">
        <v>5012</v>
      </c>
      <c r="FK65" s="10" t="s">
        <v>5574</v>
      </c>
      <c r="FL65" s="12">
        <v>5.0000000000000001E-3</v>
      </c>
      <c r="FM65" s="10" t="s">
        <v>1131</v>
      </c>
      <c r="FN65" s="11">
        <v>94918</v>
      </c>
      <c r="FO65" s="10" t="s">
        <v>5575</v>
      </c>
      <c r="FP65" s="12">
        <v>1.2999999999999999E-2</v>
      </c>
      <c r="FQ65" s="10" t="s">
        <v>1140</v>
      </c>
      <c r="FR65" s="11">
        <v>273814</v>
      </c>
      <c r="FS65" s="10" t="s">
        <v>5576</v>
      </c>
      <c r="FT65" s="12">
        <v>8.9999999999999993E-3</v>
      </c>
      <c r="FU65" s="10" t="s">
        <v>1140</v>
      </c>
      <c r="FV65" s="11">
        <v>21874</v>
      </c>
      <c r="FW65" s="10" t="s">
        <v>3771</v>
      </c>
      <c r="FX65" s="12">
        <v>6.0000000000000001E-3</v>
      </c>
      <c r="FY65" s="10" t="s">
        <v>1140</v>
      </c>
      <c r="FZ65" s="11">
        <v>5298</v>
      </c>
      <c r="GA65" s="10" t="s">
        <v>4710</v>
      </c>
      <c r="GB65" s="12">
        <v>8.0000000000000002E-3</v>
      </c>
      <c r="GC65" s="10" t="s">
        <v>1131</v>
      </c>
      <c r="GD65" s="11">
        <v>142676</v>
      </c>
      <c r="GE65" s="10" t="s">
        <v>5577</v>
      </c>
      <c r="GF65" s="12">
        <v>1.6E-2</v>
      </c>
      <c r="GG65" s="10" t="s">
        <v>1140</v>
      </c>
      <c r="GH65" s="11">
        <v>101207</v>
      </c>
      <c r="GI65" s="10" t="s">
        <v>5578</v>
      </c>
      <c r="GJ65" s="12">
        <v>1.2999999999999999E-2</v>
      </c>
      <c r="GK65" s="10" t="s">
        <v>1140</v>
      </c>
      <c r="GL65" s="11">
        <v>22234</v>
      </c>
      <c r="GM65" s="10" t="s">
        <v>5579</v>
      </c>
      <c r="GN65" s="12">
        <v>1.2999999999999999E-2</v>
      </c>
      <c r="GO65" s="10" t="s">
        <v>1131</v>
      </c>
      <c r="GP65" s="11">
        <v>74316</v>
      </c>
      <c r="GQ65" s="10" t="s">
        <v>1182</v>
      </c>
      <c r="GR65" s="12">
        <v>1.2999999999999999E-2</v>
      </c>
      <c r="GS65" s="10" t="s">
        <v>1140</v>
      </c>
      <c r="GT65" s="11">
        <v>3905</v>
      </c>
      <c r="GU65" s="10" t="s">
        <v>2442</v>
      </c>
      <c r="GV65" s="12">
        <v>7.0000000000000001E-3</v>
      </c>
      <c r="GW65" s="10" t="s">
        <v>1131</v>
      </c>
      <c r="GX65" s="11">
        <v>12113</v>
      </c>
      <c r="GY65" s="10" t="s">
        <v>5580</v>
      </c>
      <c r="GZ65" s="12">
        <v>4.0000000000000001E-3</v>
      </c>
      <c r="HA65" s="10" t="s">
        <v>1140</v>
      </c>
    </row>
    <row r="66" spans="1:209" ht="12.5" x14ac:dyDescent="0.25">
      <c r="A66" s="10" t="s">
        <v>5581</v>
      </c>
      <c r="B66" s="11">
        <v>58407</v>
      </c>
      <c r="C66" s="10" t="s">
        <v>5582</v>
      </c>
      <c r="D66" s="12">
        <v>1.0999999999999999E-2</v>
      </c>
      <c r="E66" s="10" t="s">
        <v>1140</v>
      </c>
      <c r="F66" s="11">
        <v>39029</v>
      </c>
      <c r="G66" s="10" t="s">
        <v>4779</v>
      </c>
      <c r="H66" s="12">
        <v>5.2999999999999999E-2</v>
      </c>
      <c r="I66" s="10" t="s">
        <v>1134</v>
      </c>
      <c r="J66" s="11">
        <v>95331</v>
      </c>
      <c r="K66" s="10" t="s">
        <v>5583</v>
      </c>
      <c r="L66" s="12">
        <v>1.2999999999999999E-2</v>
      </c>
      <c r="M66" s="10" t="s">
        <v>1140</v>
      </c>
      <c r="N66" s="11">
        <v>53686</v>
      </c>
      <c r="O66" s="10" t="s">
        <v>5584</v>
      </c>
      <c r="P66" s="12">
        <v>1.7999999999999999E-2</v>
      </c>
      <c r="Q66" s="10" t="s">
        <v>1140</v>
      </c>
      <c r="R66" s="11">
        <v>278796</v>
      </c>
      <c r="S66" s="10" t="s">
        <v>5585</v>
      </c>
      <c r="T66" s="12">
        <v>7.0000000000000001E-3</v>
      </c>
      <c r="U66" s="10" t="s">
        <v>1140</v>
      </c>
      <c r="V66" s="11">
        <v>70488</v>
      </c>
      <c r="W66" s="10" t="s">
        <v>5586</v>
      </c>
      <c r="X66" s="12">
        <v>1.2E-2</v>
      </c>
      <c r="Y66" s="10" t="s">
        <v>1140</v>
      </c>
      <c r="Z66" s="11">
        <v>13866</v>
      </c>
      <c r="AA66" s="10" t="s">
        <v>2410</v>
      </c>
      <c r="AB66" s="12">
        <v>4.0000000000000001E-3</v>
      </c>
      <c r="AC66" s="10" t="s">
        <v>1140</v>
      </c>
      <c r="AD66" s="11">
        <v>4770</v>
      </c>
      <c r="AE66" s="10" t="s">
        <v>5587</v>
      </c>
      <c r="AF66" s="12">
        <v>5.0000000000000001E-3</v>
      </c>
      <c r="AG66" s="10" t="s">
        <v>1140</v>
      </c>
      <c r="AH66" s="11">
        <v>2360</v>
      </c>
      <c r="AI66" s="10" t="s">
        <v>1652</v>
      </c>
      <c r="AJ66" s="12">
        <v>3.0000000000000001E-3</v>
      </c>
      <c r="AK66" s="10" t="s">
        <v>1140</v>
      </c>
      <c r="AL66" s="11">
        <v>121522</v>
      </c>
      <c r="AM66" s="10" t="s">
        <v>5588</v>
      </c>
      <c r="AN66" s="12">
        <v>5.0000000000000001E-3</v>
      </c>
      <c r="AO66" s="10" t="s">
        <v>1140</v>
      </c>
      <c r="AP66" s="11">
        <v>112402</v>
      </c>
      <c r="AQ66" s="10" t="s">
        <v>5589</v>
      </c>
      <c r="AR66" s="12">
        <v>0.01</v>
      </c>
      <c r="AS66" s="10" t="s">
        <v>1140</v>
      </c>
      <c r="AT66" s="11">
        <v>9820</v>
      </c>
      <c r="AU66" s="10" t="s">
        <v>2425</v>
      </c>
      <c r="AV66" s="12">
        <v>7.0000000000000001E-3</v>
      </c>
      <c r="AW66" s="10" t="s">
        <v>1140</v>
      </c>
      <c r="AX66" s="11">
        <v>29235</v>
      </c>
      <c r="AY66" s="10" t="s">
        <v>5190</v>
      </c>
      <c r="AZ66" s="12">
        <v>1.4999999999999999E-2</v>
      </c>
      <c r="BA66" s="10" t="s">
        <v>1140</v>
      </c>
      <c r="BB66" s="11">
        <v>88098</v>
      </c>
      <c r="BC66" s="10" t="s">
        <v>5590</v>
      </c>
      <c r="BD66" s="12">
        <v>7.0000000000000001E-3</v>
      </c>
      <c r="BE66" s="10" t="s">
        <v>1140</v>
      </c>
      <c r="BF66" s="11">
        <v>68813</v>
      </c>
      <c r="BG66" s="10" t="s">
        <v>5367</v>
      </c>
      <c r="BH66" s="12">
        <v>0.01</v>
      </c>
      <c r="BI66" s="10" t="s">
        <v>1140</v>
      </c>
      <c r="BJ66" s="11">
        <v>30464</v>
      </c>
      <c r="BK66" s="10" t="s">
        <v>3936</v>
      </c>
      <c r="BL66" s="12">
        <v>8.9999999999999993E-3</v>
      </c>
      <c r="BM66" s="10" t="s">
        <v>1140</v>
      </c>
      <c r="BN66" s="11">
        <v>42178</v>
      </c>
      <c r="BO66" s="10" t="s">
        <v>5591</v>
      </c>
      <c r="BP66" s="12">
        <v>1.4E-2</v>
      </c>
      <c r="BQ66" s="10" t="s">
        <v>1140</v>
      </c>
      <c r="BR66" s="11">
        <v>61604</v>
      </c>
      <c r="BS66" s="10" t="s">
        <v>5592</v>
      </c>
      <c r="BT66" s="12">
        <v>1.4E-2</v>
      </c>
      <c r="BU66" s="10" t="s">
        <v>1140</v>
      </c>
      <c r="BV66" s="11">
        <v>43732</v>
      </c>
      <c r="BW66" s="10" t="s">
        <v>5593</v>
      </c>
      <c r="BX66" s="12">
        <v>0.01</v>
      </c>
      <c r="BY66" s="10" t="s">
        <v>1140</v>
      </c>
      <c r="BZ66" s="11">
        <v>16261</v>
      </c>
      <c r="CA66" s="10" t="s">
        <v>5594</v>
      </c>
      <c r="CB66" s="12">
        <v>1.2E-2</v>
      </c>
      <c r="CC66" s="10" t="s">
        <v>1140</v>
      </c>
      <c r="CD66" s="11">
        <v>38900</v>
      </c>
      <c r="CE66" s="10" t="s">
        <v>5595</v>
      </c>
      <c r="CF66" s="12">
        <v>6.0000000000000001E-3</v>
      </c>
      <c r="CG66" s="10" t="s">
        <v>1140</v>
      </c>
      <c r="CH66" s="11">
        <v>24578</v>
      </c>
      <c r="CI66" s="10" t="s">
        <v>1709</v>
      </c>
      <c r="CJ66" s="12">
        <v>4.0000000000000001E-3</v>
      </c>
      <c r="CK66" s="10" t="s">
        <v>1140</v>
      </c>
      <c r="CL66" s="11">
        <v>87896</v>
      </c>
      <c r="CM66" s="10" t="s">
        <v>5596</v>
      </c>
      <c r="CN66" s="12">
        <v>8.9999999999999993E-3</v>
      </c>
      <c r="CO66" s="10" t="s">
        <v>1140</v>
      </c>
      <c r="CP66" s="11">
        <v>54510</v>
      </c>
      <c r="CQ66" s="10" t="s">
        <v>1120</v>
      </c>
      <c r="CR66" s="12">
        <v>8.9999999999999993E-3</v>
      </c>
      <c r="CS66" s="10" t="s">
        <v>1140</v>
      </c>
      <c r="CT66" s="11">
        <v>37041</v>
      </c>
      <c r="CU66" s="10" t="s">
        <v>5597</v>
      </c>
      <c r="CV66" s="12">
        <v>1.2999999999999999E-2</v>
      </c>
      <c r="CW66" s="10" t="s">
        <v>1131</v>
      </c>
      <c r="CX66" s="11">
        <v>74553</v>
      </c>
      <c r="CY66" s="10" t="s">
        <v>3771</v>
      </c>
      <c r="CZ66" s="12">
        <v>1.2E-2</v>
      </c>
      <c r="DA66" s="10" t="s">
        <v>1140</v>
      </c>
      <c r="DB66" s="11">
        <v>25282</v>
      </c>
      <c r="DC66" s="10" t="s">
        <v>5598</v>
      </c>
      <c r="DD66" s="12">
        <v>2.1999999999999999E-2</v>
      </c>
      <c r="DE66" s="10" t="s">
        <v>1131</v>
      </c>
      <c r="DF66" s="11">
        <v>20905</v>
      </c>
      <c r="DG66" s="10" t="s">
        <v>2116</v>
      </c>
      <c r="DH66" s="12">
        <v>1.0999999999999999E-2</v>
      </c>
      <c r="DI66" s="10" t="s">
        <v>1140</v>
      </c>
      <c r="DJ66" s="11">
        <v>29723</v>
      </c>
      <c r="DK66" s="10" t="s">
        <v>2098</v>
      </c>
      <c r="DL66" s="12">
        <v>8.9999999999999993E-3</v>
      </c>
      <c r="DM66" s="10" t="s">
        <v>1140</v>
      </c>
      <c r="DN66" s="11">
        <v>9512</v>
      </c>
      <c r="DO66" s="10" t="s">
        <v>1986</v>
      </c>
      <c r="DP66" s="12">
        <v>7.0000000000000001E-3</v>
      </c>
      <c r="DQ66" s="10" t="s">
        <v>1140</v>
      </c>
      <c r="DR66" s="11">
        <v>36099</v>
      </c>
      <c r="DS66" s="10" t="s">
        <v>1126</v>
      </c>
      <c r="DT66" s="12">
        <v>4.0000000000000001E-3</v>
      </c>
      <c r="DU66" s="10" t="s">
        <v>1140</v>
      </c>
      <c r="DV66" s="11">
        <v>32752</v>
      </c>
      <c r="DW66" s="10" t="s">
        <v>5599</v>
      </c>
      <c r="DX66" s="12">
        <v>1.4999999999999999E-2</v>
      </c>
      <c r="DY66" s="10" t="s">
        <v>1131</v>
      </c>
      <c r="DZ66" s="11">
        <v>79424</v>
      </c>
      <c r="EA66" s="10" t="s">
        <v>4755</v>
      </c>
      <c r="EB66" s="12">
        <v>4.0000000000000001E-3</v>
      </c>
      <c r="EC66" s="10" t="s">
        <v>1140</v>
      </c>
      <c r="ED66" s="11">
        <v>83760</v>
      </c>
      <c r="EE66" s="10" t="s">
        <v>4496</v>
      </c>
      <c r="EF66" s="12">
        <v>8.0000000000000002E-3</v>
      </c>
      <c r="EG66" s="10" t="s">
        <v>1140</v>
      </c>
      <c r="EH66" s="11">
        <v>14154</v>
      </c>
      <c r="EI66" s="10" t="s">
        <v>4898</v>
      </c>
      <c r="EJ66" s="12">
        <v>1.7999999999999999E-2</v>
      </c>
      <c r="EK66" s="10" t="s">
        <v>1155</v>
      </c>
      <c r="EL66" s="11">
        <v>117088</v>
      </c>
      <c r="EM66" s="10" t="s">
        <v>5600</v>
      </c>
      <c r="EN66" s="12">
        <v>0.01</v>
      </c>
      <c r="EO66" s="10" t="s">
        <v>1140</v>
      </c>
      <c r="EP66" s="11">
        <v>223993</v>
      </c>
      <c r="EQ66" s="10" t="s">
        <v>5601</v>
      </c>
      <c r="ER66" s="12">
        <v>5.5E-2</v>
      </c>
      <c r="ES66" s="10" t="s">
        <v>1140</v>
      </c>
      <c r="ET66" s="11">
        <v>78757</v>
      </c>
      <c r="EU66" s="10" t="s">
        <v>1342</v>
      </c>
      <c r="EV66" s="12">
        <v>1.9E-2</v>
      </c>
      <c r="EW66" s="10" t="s">
        <v>1140</v>
      </c>
      <c r="EX66" s="11">
        <v>72517</v>
      </c>
      <c r="EY66" s="10" t="s">
        <v>5602</v>
      </c>
      <c r="EZ66" s="12">
        <v>6.0000000000000001E-3</v>
      </c>
      <c r="FA66" s="10" t="s">
        <v>1140</v>
      </c>
      <c r="FB66" s="11">
        <v>7544</v>
      </c>
      <c r="FC66" s="10" t="s">
        <v>3097</v>
      </c>
      <c r="FD66" s="12">
        <v>7.0000000000000001E-3</v>
      </c>
      <c r="FE66" s="10" t="s">
        <v>1140</v>
      </c>
      <c r="FF66" s="11">
        <v>41635</v>
      </c>
      <c r="FG66" s="10" t="s">
        <v>5603</v>
      </c>
      <c r="FH66" s="12">
        <v>8.0000000000000002E-3</v>
      </c>
      <c r="FI66" s="10" t="s">
        <v>1140</v>
      </c>
      <c r="FJ66" s="11">
        <v>19737</v>
      </c>
      <c r="FK66" s="10" t="s">
        <v>3896</v>
      </c>
      <c r="FL66" s="12">
        <v>2.1000000000000001E-2</v>
      </c>
      <c r="FM66" s="10" t="s">
        <v>1155</v>
      </c>
      <c r="FN66" s="11">
        <v>76063</v>
      </c>
      <c r="FO66" s="10" t="s">
        <v>5604</v>
      </c>
      <c r="FP66" s="12">
        <v>1.0999999999999999E-2</v>
      </c>
      <c r="FQ66" s="10" t="s">
        <v>1140</v>
      </c>
      <c r="FR66" s="11">
        <v>247012</v>
      </c>
      <c r="FS66" s="10" t="s">
        <v>5605</v>
      </c>
      <c r="FT66" s="12">
        <v>8.0000000000000002E-3</v>
      </c>
      <c r="FU66" s="10" t="s">
        <v>1140</v>
      </c>
      <c r="FV66" s="11">
        <v>27304</v>
      </c>
      <c r="FW66" s="10" t="s">
        <v>4613</v>
      </c>
      <c r="FX66" s="12">
        <v>8.0000000000000002E-3</v>
      </c>
      <c r="FY66" s="10" t="s">
        <v>1140</v>
      </c>
      <c r="FZ66" s="11">
        <v>7219</v>
      </c>
      <c r="GA66" s="10" t="s">
        <v>5437</v>
      </c>
      <c r="GB66" s="12">
        <v>1.0999999999999999E-2</v>
      </c>
      <c r="GC66" s="10" t="s">
        <v>1140</v>
      </c>
      <c r="GD66" s="11">
        <v>59120</v>
      </c>
      <c r="GE66" s="10" t="s">
        <v>1489</v>
      </c>
      <c r="GF66" s="12">
        <v>7.0000000000000001E-3</v>
      </c>
      <c r="GG66" s="10" t="s">
        <v>1140</v>
      </c>
      <c r="GH66" s="11">
        <v>110406</v>
      </c>
      <c r="GI66" s="10" t="s">
        <v>5606</v>
      </c>
      <c r="GJ66" s="12">
        <v>1.4E-2</v>
      </c>
      <c r="GK66" s="10" t="s">
        <v>1140</v>
      </c>
      <c r="GL66" s="11">
        <v>23363</v>
      </c>
      <c r="GM66" s="10" t="s">
        <v>5298</v>
      </c>
      <c r="GN66" s="12">
        <v>1.2999999999999999E-2</v>
      </c>
      <c r="GO66" s="10" t="s">
        <v>1131</v>
      </c>
      <c r="GP66" s="11">
        <v>48164</v>
      </c>
      <c r="GQ66" s="10" t="s">
        <v>2681</v>
      </c>
      <c r="GR66" s="12">
        <v>8.0000000000000002E-3</v>
      </c>
      <c r="GS66" s="10" t="s">
        <v>1140</v>
      </c>
      <c r="GT66" s="11">
        <v>9506</v>
      </c>
      <c r="GU66" s="10" t="s">
        <v>5607</v>
      </c>
      <c r="GV66" s="12">
        <v>1.6E-2</v>
      </c>
      <c r="GW66" s="10" t="s">
        <v>1131</v>
      </c>
      <c r="GX66" s="11">
        <v>3275</v>
      </c>
      <c r="GY66" s="10" t="s">
        <v>5343</v>
      </c>
      <c r="GZ66" s="12">
        <v>1E-3</v>
      </c>
      <c r="HA66" s="10" t="s">
        <v>1140</v>
      </c>
    </row>
    <row r="67" spans="1:209" ht="12.5" x14ac:dyDescent="0.25">
      <c r="A67" s="10" t="s">
        <v>5608</v>
      </c>
      <c r="B67" s="11">
        <v>18430</v>
      </c>
      <c r="C67" s="10" t="s">
        <v>1170</v>
      </c>
      <c r="D67" s="12">
        <v>4.0000000000000001E-3</v>
      </c>
      <c r="E67" s="10" t="s">
        <v>1140</v>
      </c>
      <c r="F67" s="11">
        <v>13903</v>
      </c>
      <c r="G67" s="10" t="s">
        <v>1997</v>
      </c>
      <c r="H67" s="12">
        <v>1.9E-2</v>
      </c>
      <c r="I67" s="10" t="s">
        <v>1155</v>
      </c>
      <c r="J67" s="11">
        <v>77463</v>
      </c>
      <c r="K67" s="10" t="s">
        <v>5609</v>
      </c>
      <c r="L67" s="12">
        <v>0.01</v>
      </c>
      <c r="M67" s="10" t="s">
        <v>1140</v>
      </c>
      <c r="N67" s="11">
        <v>12247</v>
      </c>
      <c r="O67" s="10" t="s">
        <v>4402</v>
      </c>
      <c r="P67" s="12">
        <v>4.0000000000000001E-3</v>
      </c>
      <c r="Q67" s="10" t="s">
        <v>1140</v>
      </c>
      <c r="R67" s="11">
        <v>661779</v>
      </c>
      <c r="S67" s="10" t="s">
        <v>5610</v>
      </c>
      <c r="T67" s="12">
        <v>1.7000000000000001E-2</v>
      </c>
      <c r="U67" s="10" t="s">
        <v>1140</v>
      </c>
      <c r="V67" s="11">
        <v>74426</v>
      </c>
      <c r="W67" s="10" t="s">
        <v>5611</v>
      </c>
      <c r="X67" s="12">
        <v>1.2999999999999999E-2</v>
      </c>
      <c r="Y67" s="10" t="s">
        <v>1140</v>
      </c>
      <c r="Z67" s="11">
        <v>26442</v>
      </c>
      <c r="AA67" s="10" t="s">
        <v>4774</v>
      </c>
      <c r="AB67" s="12">
        <v>7.0000000000000001E-3</v>
      </c>
      <c r="AC67" s="10" t="s">
        <v>1140</v>
      </c>
      <c r="AD67" s="11">
        <v>5702</v>
      </c>
      <c r="AE67" s="10" t="s">
        <v>2925</v>
      </c>
      <c r="AF67" s="12">
        <v>6.0000000000000001E-3</v>
      </c>
      <c r="AG67" s="10" t="s">
        <v>1131</v>
      </c>
      <c r="AH67" s="11">
        <v>10031</v>
      </c>
      <c r="AI67" s="10" t="s">
        <v>3219</v>
      </c>
      <c r="AJ67" s="12">
        <v>1.4999999999999999E-2</v>
      </c>
      <c r="AK67" s="10" t="s">
        <v>1131</v>
      </c>
      <c r="AL67" s="11">
        <v>135123</v>
      </c>
      <c r="AM67" s="10" t="s">
        <v>5612</v>
      </c>
      <c r="AN67" s="12">
        <v>6.0000000000000001E-3</v>
      </c>
      <c r="AO67" s="10" t="s">
        <v>1140</v>
      </c>
      <c r="AP67" s="11">
        <v>68377</v>
      </c>
      <c r="AQ67" s="10" t="s">
        <v>5613</v>
      </c>
      <c r="AR67" s="12">
        <v>6.0000000000000001E-3</v>
      </c>
      <c r="AS67" s="10" t="s">
        <v>1140</v>
      </c>
      <c r="AT67" s="11">
        <v>76839</v>
      </c>
      <c r="AU67" s="10" t="s">
        <v>5614</v>
      </c>
      <c r="AV67" s="12">
        <v>5.3999999999999999E-2</v>
      </c>
      <c r="AW67" s="10" t="s">
        <v>1147</v>
      </c>
      <c r="AX67" s="11">
        <v>19723</v>
      </c>
      <c r="AY67" s="10" t="s">
        <v>1644</v>
      </c>
      <c r="AZ67" s="12">
        <v>0.01</v>
      </c>
      <c r="BA67" s="10" t="s">
        <v>1140</v>
      </c>
      <c r="BB67" s="11">
        <v>97909</v>
      </c>
      <c r="BC67" s="10" t="s">
        <v>5615</v>
      </c>
      <c r="BD67" s="12">
        <v>8.0000000000000002E-3</v>
      </c>
      <c r="BE67" s="10" t="s">
        <v>1140</v>
      </c>
      <c r="BF67" s="11">
        <v>33886</v>
      </c>
      <c r="BG67" s="10" t="s">
        <v>4372</v>
      </c>
      <c r="BH67" s="12">
        <v>5.0000000000000001E-3</v>
      </c>
      <c r="BI67" s="10" t="s">
        <v>1140</v>
      </c>
      <c r="BJ67" s="11">
        <v>19148</v>
      </c>
      <c r="BK67" s="10" t="s">
        <v>2697</v>
      </c>
      <c r="BL67" s="12">
        <v>6.0000000000000001E-3</v>
      </c>
      <c r="BM67" s="10" t="s">
        <v>1140</v>
      </c>
      <c r="BN67" s="11">
        <v>26992</v>
      </c>
      <c r="BO67" s="10" t="s">
        <v>2718</v>
      </c>
      <c r="BP67" s="12">
        <v>8.9999999999999993E-3</v>
      </c>
      <c r="BQ67" s="10" t="s">
        <v>1140</v>
      </c>
      <c r="BR67" s="11">
        <v>24085</v>
      </c>
      <c r="BS67" s="10" t="s">
        <v>5198</v>
      </c>
      <c r="BT67" s="12">
        <v>5.0000000000000001E-3</v>
      </c>
      <c r="BU67" s="10" t="s">
        <v>1140</v>
      </c>
      <c r="BV67" s="11">
        <v>19660</v>
      </c>
      <c r="BW67" s="10" t="s">
        <v>3716</v>
      </c>
      <c r="BX67" s="12">
        <v>4.0000000000000001E-3</v>
      </c>
      <c r="BY67" s="10" t="s">
        <v>1140</v>
      </c>
      <c r="BZ67" s="11">
        <v>9198</v>
      </c>
      <c r="CA67" s="10" t="s">
        <v>1841</v>
      </c>
      <c r="CB67" s="12">
        <v>7.0000000000000001E-3</v>
      </c>
      <c r="CC67" s="10" t="s">
        <v>1140</v>
      </c>
      <c r="CD67" s="11">
        <v>65679</v>
      </c>
      <c r="CE67" s="10" t="s">
        <v>4192</v>
      </c>
      <c r="CF67" s="12">
        <v>1.0999999999999999E-2</v>
      </c>
      <c r="CG67" s="10" t="s">
        <v>1140</v>
      </c>
      <c r="CH67" s="11">
        <v>68498</v>
      </c>
      <c r="CI67" s="10" t="s">
        <v>3690</v>
      </c>
      <c r="CJ67" s="12">
        <v>0.01</v>
      </c>
      <c r="CK67" s="10" t="s">
        <v>1140</v>
      </c>
      <c r="CL67" s="11">
        <v>67409</v>
      </c>
      <c r="CM67" s="10" t="s">
        <v>5616</v>
      </c>
      <c r="CN67" s="12">
        <v>7.0000000000000001E-3</v>
      </c>
      <c r="CO67" s="10" t="s">
        <v>1140</v>
      </c>
      <c r="CP67" s="11">
        <v>50789</v>
      </c>
      <c r="CQ67" s="10" t="s">
        <v>5617</v>
      </c>
      <c r="CR67" s="12">
        <v>8.9999999999999993E-3</v>
      </c>
      <c r="CS67" s="10" t="s">
        <v>1140</v>
      </c>
      <c r="CT67" s="11">
        <v>11729</v>
      </c>
      <c r="CU67" s="10" t="s">
        <v>5618</v>
      </c>
      <c r="CV67" s="12">
        <v>4.0000000000000001E-3</v>
      </c>
      <c r="CW67" s="10" t="s">
        <v>1140</v>
      </c>
      <c r="CX67" s="11">
        <v>37536</v>
      </c>
      <c r="CY67" s="10" t="s">
        <v>5079</v>
      </c>
      <c r="CZ67" s="12">
        <v>6.0000000000000001E-3</v>
      </c>
      <c r="DA67" s="10" t="s">
        <v>1140</v>
      </c>
      <c r="DB67" s="11">
        <v>8320</v>
      </c>
      <c r="DC67" s="10" t="s">
        <v>5619</v>
      </c>
      <c r="DD67" s="12">
        <v>7.0000000000000001E-3</v>
      </c>
      <c r="DE67" s="10" t="s">
        <v>1140</v>
      </c>
      <c r="DF67" s="11">
        <v>14406</v>
      </c>
      <c r="DG67" s="10" t="s">
        <v>5620</v>
      </c>
      <c r="DH67" s="12">
        <v>7.0000000000000001E-3</v>
      </c>
      <c r="DI67" s="10" t="s">
        <v>1131</v>
      </c>
      <c r="DJ67" s="11">
        <v>47572</v>
      </c>
      <c r="DK67" s="10" t="s">
        <v>5621</v>
      </c>
      <c r="DL67" s="12">
        <v>1.4999999999999999E-2</v>
      </c>
      <c r="DM67" s="10" t="s">
        <v>1131</v>
      </c>
      <c r="DN67" s="11">
        <v>11591</v>
      </c>
      <c r="DO67" s="10" t="s">
        <v>3409</v>
      </c>
      <c r="DP67" s="12">
        <v>8.0000000000000002E-3</v>
      </c>
      <c r="DQ67" s="10" t="s">
        <v>1140</v>
      </c>
      <c r="DR67" s="11">
        <v>76078</v>
      </c>
      <c r="DS67" s="10" t="s">
        <v>5622</v>
      </c>
      <c r="DT67" s="12">
        <v>8.0000000000000002E-3</v>
      </c>
      <c r="DU67" s="10" t="s">
        <v>1140</v>
      </c>
      <c r="DV67" s="11">
        <v>12055</v>
      </c>
      <c r="DW67" s="10" t="s">
        <v>5623</v>
      </c>
      <c r="DX67" s="12">
        <v>6.0000000000000001E-3</v>
      </c>
      <c r="DY67" s="10" t="s">
        <v>1140</v>
      </c>
      <c r="DZ67" s="11">
        <v>154670</v>
      </c>
      <c r="EA67" s="10" t="s">
        <v>5624</v>
      </c>
      <c r="EB67" s="12">
        <v>8.0000000000000002E-3</v>
      </c>
      <c r="EC67" s="10" t="s">
        <v>1140</v>
      </c>
      <c r="ED67" s="11">
        <v>68339</v>
      </c>
      <c r="EE67" s="10" t="s">
        <v>5625</v>
      </c>
      <c r="EF67" s="12">
        <v>6.0000000000000001E-3</v>
      </c>
      <c r="EG67" s="10" t="s">
        <v>1140</v>
      </c>
      <c r="EH67" s="11">
        <v>5598</v>
      </c>
      <c r="EI67" s="10" t="s">
        <v>3187</v>
      </c>
      <c r="EJ67" s="12">
        <v>7.0000000000000001E-3</v>
      </c>
      <c r="EK67" s="10" t="s">
        <v>1140</v>
      </c>
      <c r="EL67" s="11">
        <v>69669</v>
      </c>
      <c r="EM67" s="10" t="s">
        <v>5626</v>
      </c>
      <c r="EN67" s="12">
        <v>6.0000000000000001E-3</v>
      </c>
      <c r="EO67" s="10" t="s">
        <v>1140</v>
      </c>
      <c r="EP67" s="11">
        <v>25672</v>
      </c>
      <c r="EQ67" s="10" t="s">
        <v>1744</v>
      </c>
      <c r="ER67" s="12">
        <v>6.0000000000000001E-3</v>
      </c>
      <c r="ES67" s="10" t="s">
        <v>1140</v>
      </c>
      <c r="ET67" s="11">
        <v>71876</v>
      </c>
      <c r="EU67" s="10" t="s">
        <v>5627</v>
      </c>
      <c r="EV67" s="12">
        <v>1.7000000000000001E-2</v>
      </c>
      <c r="EW67" s="10" t="s">
        <v>1140</v>
      </c>
      <c r="EX67" s="11">
        <v>81968</v>
      </c>
      <c r="EY67" s="10" t="s">
        <v>2123</v>
      </c>
      <c r="EZ67" s="12">
        <v>6.0000000000000001E-3</v>
      </c>
      <c r="FA67" s="10" t="s">
        <v>1140</v>
      </c>
      <c r="FB67" s="11">
        <v>8564</v>
      </c>
      <c r="FC67" s="10" t="s">
        <v>2943</v>
      </c>
      <c r="FD67" s="12">
        <v>8.0000000000000002E-3</v>
      </c>
      <c r="FE67" s="10" t="s">
        <v>1131</v>
      </c>
      <c r="FF67" s="11">
        <v>31139</v>
      </c>
      <c r="FG67" s="10" t="s">
        <v>4205</v>
      </c>
      <c r="FH67" s="12">
        <v>6.0000000000000001E-3</v>
      </c>
      <c r="FI67" s="10" t="s">
        <v>1140</v>
      </c>
      <c r="FJ67" s="11">
        <v>4065</v>
      </c>
      <c r="FK67" s="10" t="s">
        <v>2453</v>
      </c>
      <c r="FL67" s="12">
        <v>4.0000000000000001E-3</v>
      </c>
      <c r="FM67" s="10" t="s">
        <v>1140</v>
      </c>
      <c r="FN67" s="11">
        <v>41088</v>
      </c>
      <c r="FO67" s="10" t="s">
        <v>5076</v>
      </c>
      <c r="FP67" s="12">
        <v>6.0000000000000001E-3</v>
      </c>
      <c r="FQ67" s="10" t="s">
        <v>1140</v>
      </c>
      <c r="FR67" s="11">
        <v>195030</v>
      </c>
      <c r="FS67" s="10" t="s">
        <v>5628</v>
      </c>
      <c r="FT67" s="12">
        <v>6.0000000000000001E-3</v>
      </c>
      <c r="FU67" s="10" t="s">
        <v>1140</v>
      </c>
      <c r="FV67" s="11">
        <v>37908</v>
      </c>
      <c r="FW67" s="10" t="s">
        <v>1863</v>
      </c>
      <c r="FX67" s="12">
        <v>1.0999999999999999E-2</v>
      </c>
      <c r="FY67" s="10" t="s">
        <v>1140</v>
      </c>
      <c r="FZ67" s="11">
        <v>5163</v>
      </c>
      <c r="GA67" s="10" t="s">
        <v>1820</v>
      </c>
      <c r="GB67" s="12">
        <v>8.0000000000000002E-3</v>
      </c>
      <c r="GC67" s="10" t="s">
        <v>1131</v>
      </c>
      <c r="GD67" s="11">
        <v>111732</v>
      </c>
      <c r="GE67" s="10" t="s">
        <v>5183</v>
      </c>
      <c r="GF67" s="12">
        <v>1.2999999999999999E-2</v>
      </c>
      <c r="GG67" s="10" t="s">
        <v>1140</v>
      </c>
      <c r="GH67" s="11">
        <v>170167</v>
      </c>
      <c r="GI67" s="10" t="s">
        <v>5629</v>
      </c>
      <c r="GJ67" s="12">
        <v>2.1999999999999999E-2</v>
      </c>
      <c r="GK67" s="10" t="s">
        <v>1140</v>
      </c>
      <c r="GL67" s="11">
        <v>5273</v>
      </c>
      <c r="GM67" s="10" t="s">
        <v>5630</v>
      </c>
      <c r="GN67" s="12">
        <v>3.0000000000000001E-3</v>
      </c>
      <c r="GO67" s="10" t="s">
        <v>1140</v>
      </c>
      <c r="GP67" s="11">
        <v>36656</v>
      </c>
      <c r="GQ67" s="10" t="s">
        <v>1304</v>
      </c>
      <c r="GR67" s="12">
        <v>6.0000000000000001E-3</v>
      </c>
      <c r="GS67" s="10" t="s">
        <v>1140</v>
      </c>
      <c r="GT67" s="11">
        <v>3501</v>
      </c>
      <c r="GU67" s="10" t="s">
        <v>1341</v>
      </c>
      <c r="GV67" s="12">
        <v>6.0000000000000001E-3</v>
      </c>
      <c r="GW67" s="10" t="s">
        <v>1131</v>
      </c>
      <c r="GX67" s="13">
        <v>440</v>
      </c>
      <c r="GY67" s="10" t="s">
        <v>4888</v>
      </c>
      <c r="GZ67" s="12">
        <v>0</v>
      </c>
      <c r="HA67" s="10" t="s">
        <v>1140</v>
      </c>
    </row>
    <row r="68" spans="1:209" ht="12.5" x14ac:dyDescent="0.25">
      <c r="A68" s="10" t="s">
        <v>5631</v>
      </c>
      <c r="B68" s="11">
        <v>109975</v>
      </c>
      <c r="C68" s="10" t="s">
        <v>5632</v>
      </c>
      <c r="D68" s="12">
        <v>2.1999999999999999E-2</v>
      </c>
      <c r="E68" s="10" t="s">
        <v>1140</v>
      </c>
      <c r="F68" s="11">
        <v>20003</v>
      </c>
      <c r="G68" s="10" t="s">
        <v>5633</v>
      </c>
      <c r="H68" s="12">
        <v>2.7E-2</v>
      </c>
      <c r="I68" s="10" t="s">
        <v>1134</v>
      </c>
      <c r="J68" s="11">
        <v>1085386</v>
      </c>
      <c r="K68" s="10" t="s">
        <v>5634</v>
      </c>
      <c r="L68" s="12">
        <v>0.14599999999999999</v>
      </c>
      <c r="M68" s="10" t="s">
        <v>1147</v>
      </c>
      <c r="N68" s="11">
        <v>225639</v>
      </c>
      <c r="O68" s="10" t="s">
        <v>5635</v>
      </c>
      <c r="P68" s="12">
        <v>7.3999999999999996E-2</v>
      </c>
      <c r="Q68" s="10" t="s">
        <v>1147</v>
      </c>
      <c r="R68" s="11">
        <v>5120539</v>
      </c>
      <c r="S68" s="10" t="s">
        <v>5636</v>
      </c>
      <c r="T68" s="12">
        <v>0.13100000000000001</v>
      </c>
      <c r="U68" s="10" t="s">
        <v>1131</v>
      </c>
      <c r="V68" s="11">
        <v>549405</v>
      </c>
      <c r="W68" s="10" t="s">
        <v>5637</v>
      </c>
      <c r="X68" s="12">
        <v>9.2999999999999999E-2</v>
      </c>
      <c r="Y68" s="10" t="s">
        <v>1155</v>
      </c>
      <c r="Z68" s="11">
        <v>228312</v>
      </c>
      <c r="AA68" s="10" t="s">
        <v>5638</v>
      </c>
      <c r="AB68" s="12">
        <v>6.3E-2</v>
      </c>
      <c r="AC68" s="10" t="s">
        <v>1147</v>
      </c>
      <c r="AD68" s="11">
        <v>35856</v>
      </c>
      <c r="AE68" s="10" t="s">
        <v>5639</v>
      </c>
      <c r="AF68" s="12">
        <v>3.5000000000000003E-2</v>
      </c>
      <c r="AG68" s="10" t="s">
        <v>1134</v>
      </c>
      <c r="AH68" s="11">
        <v>22088</v>
      </c>
      <c r="AI68" s="10" t="s">
        <v>5640</v>
      </c>
      <c r="AJ68" s="12">
        <v>3.3000000000000002E-2</v>
      </c>
      <c r="AK68" s="10" t="s">
        <v>1134</v>
      </c>
      <c r="AL68" s="11">
        <v>3371653</v>
      </c>
      <c r="AM68" s="10" t="s">
        <v>5641</v>
      </c>
      <c r="AN68" s="12">
        <v>0.14899999999999999</v>
      </c>
      <c r="AO68" s="10" t="s">
        <v>1131</v>
      </c>
      <c r="AP68" s="11">
        <v>463492</v>
      </c>
      <c r="AQ68" s="10" t="s">
        <v>5044</v>
      </c>
      <c r="AR68" s="12">
        <v>4.2000000000000003E-2</v>
      </c>
      <c r="AS68" s="10" t="s">
        <v>1131</v>
      </c>
      <c r="AT68" s="11">
        <v>27464</v>
      </c>
      <c r="AU68" s="10" t="s">
        <v>5642</v>
      </c>
      <c r="AV68" s="12">
        <v>1.9E-2</v>
      </c>
      <c r="AW68" s="10" t="s">
        <v>1155</v>
      </c>
      <c r="AX68" s="11">
        <v>116954</v>
      </c>
      <c r="AY68" s="10" t="s">
        <v>5643</v>
      </c>
      <c r="AZ68" s="12">
        <v>0.06</v>
      </c>
      <c r="BA68" s="10" t="s">
        <v>2389</v>
      </c>
      <c r="BB68" s="11">
        <v>876209</v>
      </c>
      <c r="BC68" s="10" t="s">
        <v>5644</v>
      </c>
      <c r="BD68" s="12">
        <v>7.0000000000000007E-2</v>
      </c>
      <c r="BE68" s="10" t="s">
        <v>1131</v>
      </c>
      <c r="BF68" s="11">
        <v>247000</v>
      </c>
      <c r="BG68" s="10" t="s">
        <v>5645</v>
      </c>
      <c r="BH68" s="12">
        <v>3.5999999999999997E-2</v>
      </c>
      <c r="BI68" s="10" t="s">
        <v>1131</v>
      </c>
      <c r="BJ68" s="11">
        <v>99022</v>
      </c>
      <c r="BK68" s="10" t="s">
        <v>5646</v>
      </c>
      <c r="BL68" s="12">
        <v>3.1E-2</v>
      </c>
      <c r="BM68" s="10" t="s">
        <v>1155</v>
      </c>
      <c r="BN68" s="11">
        <v>174114</v>
      </c>
      <c r="BO68" s="10" t="s">
        <v>5647</v>
      </c>
      <c r="BP68" s="12">
        <v>5.8999999999999997E-2</v>
      </c>
      <c r="BQ68" s="10" t="s">
        <v>1147</v>
      </c>
      <c r="BR68" s="11">
        <v>109860</v>
      </c>
      <c r="BS68" s="10" t="s">
        <v>5648</v>
      </c>
      <c r="BT68" s="12">
        <v>2.4E-2</v>
      </c>
      <c r="BU68" s="10" t="s">
        <v>1131</v>
      </c>
      <c r="BV68" s="11">
        <v>175088</v>
      </c>
      <c r="BW68" s="10" t="s">
        <v>5331</v>
      </c>
      <c r="BX68" s="12">
        <v>3.7999999999999999E-2</v>
      </c>
      <c r="BY68" s="10" t="s">
        <v>1131</v>
      </c>
      <c r="BZ68" s="11">
        <v>42513</v>
      </c>
      <c r="CA68" s="10" t="s">
        <v>5626</v>
      </c>
      <c r="CB68" s="12">
        <v>0.03</v>
      </c>
      <c r="CC68" s="10" t="s">
        <v>1147</v>
      </c>
      <c r="CD68" s="11">
        <v>212297</v>
      </c>
      <c r="CE68" s="10" t="s">
        <v>5649</v>
      </c>
      <c r="CF68" s="12">
        <v>3.4000000000000002E-2</v>
      </c>
      <c r="CG68" s="10" t="s">
        <v>1131</v>
      </c>
      <c r="CH68" s="11">
        <v>423014</v>
      </c>
      <c r="CI68" s="10" t="s">
        <v>5650</v>
      </c>
      <c r="CJ68" s="12">
        <v>0.06</v>
      </c>
      <c r="CK68" s="10" t="s">
        <v>1155</v>
      </c>
      <c r="CL68" s="11">
        <v>324464</v>
      </c>
      <c r="CM68" s="10" t="s">
        <v>5651</v>
      </c>
      <c r="CN68" s="12">
        <v>3.2000000000000001E-2</v>
      </c>
      <c r="CO68" s="10" t="s">
        <v>1140</v>
      </c>
      <c r="CP68" s="11">
        <v>173510</v>
      </c>
      <c r="CQ68" s="10" t="s">
        <v>5652</v>
      </c>
      <c r="CR68" s="12">
        <v>0.03</v>
      </c>
      <c r="CS68" s="10" t="s">
        <v>1131</v>
      </c>
      <c r="CT68" s="11">
        <v>43673</v>
      </c>
      <c r="CU68" s="10" t="s">
        <v>5653</v>
      </c>
      <c r="CV68" s="12">
        <v>1.4999999999999999E-2</v>
      </c>
      <c r="CW68" s="10" t="s">
        <v>1131</v>
      </c>
      <c r="CX68" s="11">
        <v>188352</v>
      </c>
      <c r="CY68" s="10" t="s">
        <v>5654</v>
      </c>
      <c r="CZ68" s="12">
        <v>0.03</v>
      </c>
      <c r="DA68" s="10" t="s">
        <v>1131</v>
      </c>
      <c r="DB68" s="11">
        <v>32348</v>
      </c>
      <c r="DC68" s="10" t="s">
        <v>1502</v>
      </c>
      <c r="DD68" s="12">
        <v>2.9000000000000001E-2</v>
      </c>
      <c r="DE68" s="10" t="s">
        <v>1155</v>
      </c>
      <c r="DF68" s="11">
        <v>89813</v>
      </c>
      <c r="DG68" s="10" t="s">
        <v>5655</v>
      </c>
      <c r="DH68" s="12">
        <v>4.4999999999999998E-2</v>
      </c>
      <c r="DI68" s="10" t="s">
        <v>1155</v>
      </c>
      <c r="DJ68" s="11">
        <v>291820</v>
      </c>
      <c r="DK68" s="10" t="s">
        <v>5656</v>
      </c>
      <c r="DL68" s="12">
        <v>9.0999999999999998E-2</v>
      </c>
      <c r="DM68" s="10" t="s">
        <v>1134</v>
      </c>
      <c r="DN68" s="11">
        <v>54223</v>
      </c>
      <c r="DO68" s="10" t="s">
        <v>5657</v>
      </c>
      <c r="DP68" s="12">
        <v>3.9E-2</v>
      </c>
      <c r="DQ68" s="10" t="s">
        <v>1147</v>
      </c>
      <c r="DR68" s="11">
        <v>741401</v>
      </c>
      <c r="DS68" s="10" t="s">
        <v>5658</v>
      </c>
      <c r="DT68" s="12">
        <v>0.08</v>
      </c>
      <c r="DU68" s="10" t="s">
        <v>1155</v>
      </c>
      <c r="DV68" s="11">
        <v>454051</v>
      </c>
      <c r="DW68" s="10" t="s">
        <v>5659</v>
      </c>
      <c r="DX68" s="12">
        <v>0.215</v>
      </c>
      <c r="DY68" s="10" t="s">
        <v>2377</v>
      </c>
      <c r="DZ68" s="11">
        <v>1062876</v>
      </c>
      <c r="EA68" s="10" t="s">
        <v>5660</v>
      </c>
      <c r="EB68" s="12">
        <v>5.3999999999999999E-2</v>
      </c>
      <c r="EC68" s="10" t="s">
        <v>1131</v>
      </c>
      <c r="ED68" s="11">
        <v>426458</v>
      </c>
      <c r="EE68" s="10" t="s">
        <v>5661</v>
      </c>
      <c r="EF68" s="12">
        <v>3.9E-2</v>
      </c>
      <c r="EG68" s="10" t="s">
        <v>1131</v>
      </c>
      <c r="EH68" s="11">
        <v>21135</v>
      </c>
      <c r="EI68" s="10" t="s">
        <v>5662</v>
      </c>
      <c r="EJ68" s="12">
        <v>2.7E-2</v>
      </c>
      <c r="EK68" s="10" t="s">
        <v>1147</v>
      </c>
      <c r="EL68" s="11">
        <v>285716</v>
      </c>
      <c r="EM68" s="10" t="s">
        <v>5663</v>
      </c>
      <c r="EN68" s="12">
        <v>2.4E-2</v>
      </c>
      <c r="EO68" s="10" t="s">
        <v>1140</v>
      </c>
      <c r="EP68" s="11">
        <v>209716</v>
      </c>
      <c r="EQ68" s="10" t="s">
        <v>5664</v>
      </c>
      <c r="ER68" s="12">
        <v>5.1999999999999998E-2</v>
      </c>
      <c r="ES68" s="10" t="s">
        <v>1155</v>
      </c>
      <c r="ET68" s="11">
        <v>292387</v>
      </c>
      <c r="EU68" s="10" t="s">
        <v>5665</v>
      </c>
      <c r="EV68" s="12">
        <v>6.9000000000000006E-2</v>
      </c>
      <c r="EW68" s="10" t="s">
        <v>1155</v>
      </c>
      <c r="EX68" s="11">
        <v>443013</v>
      </c>
      <c r="EY68" s="10" t="s">
        <v>5666</v>
      </c>
      <c r="EZ68" s="12">
        <v>3.4000000000000002E-2</v>
      </c>
      <c r="FA68" s="10" t="s">
        <v>1131</v>
      </c>
      <c r="FB68" s="11">
        <v>65142</v>
      </c>
      <c r="FC68" s="10" t="s">
        <v>5667</v>
      </c>
      <c r="FD68" s="12">
        <v>5.8999999999999997E-2</v>
      </c>
      <c r="FE68" s="10" t="s">
        <v>2611</v>
      </c>
      <c r="FF68" s="11">
        <v>165941</v>
      </c>
      <c r="FG68" s="10" t="s">
        <v>5668</v>
      </c>
      <c r="FH68" s="12">
        <v>3.1E-2</v>
      </c>
      <c r="FI68" s="10" t="s">
        <v>1131</v>
      </c>
      <c r="FJ68" s="11">
        <v>20664</v>
      </c>
      <c r="FK68" s="10" t="s">
        <v>5669</v>
      </c>
      <c r="FL68" s="12">
        <v>2.1999999999999999E-2</v>
      </c>
      <c r="FM68" s="10" t="s">
        <v>1147</v>
      </c>
      <c r="FN68" s="11">
        <v>261300</v>
      </c>
      <c r="FO68" s="10" t="s">
        <v>5670</v>
      </c>
      <c r="FP68" s="12">
        <v>3.6999999999999998E-2</v>
      </c>
      <c r="FQ68" s="10" t="s">
        <v>1131</v>
      </c>
      <c r="FR68" s="11">
        <v>5853900</v>
      </c>
      <c r="FS68" s="10" t="s">
        <v>5671</v>
      </c>
      <c r="FT68" s="12">
        <v>0.192</v>
      </c>
      <c r="FU68" s="10" t="s">
        <v>1131</v>
      </c>
      <c r="FV68" s="11">
        <v>190139</v>
      </c>
      <c r="FW68" s="10" t="s">
        <v>5672</v>
      </c>
      <c r="FX68" s="12">
        <v>5.6000000000000001E-2</v>
      </c>
      <c r="FY68" s="10" t="s">
        <v>1147</v>
      </c>
      <c r="FZ68" s="11">
        <v>15045</v>
      </c>
      <c r="GA68" s="10" t="s">
        <v>3716</v>
      </c>
      <c r="GB68" s="12">
        <v>2.3E-2</v>
      </c>
      <c r="GC68" s="10" t="s">
        <v>1147</v>
      </c>
      <c r="GD68" s="11">
        <v>394509</v>
      </c>
      <c r="GE68" s="10" t="s">
        <v>5673</v>
      </c>
      <c r="GF68" s="12">
        <v>4.4999999999999998E-2</v>
      </c>
      <c r="GG68" s="10" t="s">
        <v>1131</v>
      </c>
      <c r="GH68" s="11">
        <v>481403</v>
      </c>
      <c r="GI68" s="10" t="s">
        <v>5674</v>
      </c>
      <c r="GJ68" s="12">
        <v>6.2E-2</v>
      </c>
      <c r="GK68" s="10" t="s">
        <v>1131</v>
      </c>
      <c r="GL68" s="11">
        <v>31343</v>
      </c>
      <c r="GM68" s="10" t="s">
        <v>2109</v>
      </c>
      <c r="GN68" s="12">
        <v>1.7999999999999999E-2</v>
      </c>
      <c r="GO68" s="10" t="s">
        <v>1131</v>
      </c>
      <c r="GP68" s="11">
        <v>243667</v>
      </c>
      <c r="GQ68" s="10" t="s">
        <v>5675</v>
      </c>
      <c r="GR68" s="12">
        <v>4.1000000000000002E-2</v>
      </c>
      <c r="GS68" s="10" t="s">
        <v>1131</v>
      </c>
      <c r="GT68" s="11">
        <v>27664</v>
      </c>
      <c r="GU68" s="10" t="s">
        <v>5676</v>
      </c>
      <c r="GV68" s="12">
        <v>4.7E-2</v>
      </c>
      <c r="GW68" s="10" t="s">
        <v>2434</v>
      </c>
      <c r="GX68" s="11">
        <v>1008046</v>
      </c>
      <c r="GY68" s="10" t="s">
        <v>5677</v>
      </c>
      <c r="GZ68" s="12">
        <v>0.314</v>
      </c>
      <c r="HA68" s="10" t="s">
        <v>2389</v>
      </c>
    </row>
    <row r="69" spans="1:209" ht="12.5" x14ac:dyDescent="0.25">
      <c r="A69" s="10" t="s">
        <v>5678</v>
      </c>
      <c r="B69" s="11">
        <v>6364</v>
      </c>
      <c r="C69" s="10" t="s">
        <v>5679</v>
      </c>
      <c r="D69" s="12">
        <v>1E-3</v>
      </c>
      <c r="E69" s="10" t="s">
        <v>1140</v>
      </c>
      <c r="F69" s="11">
        <v>2428</v>
      </c>
      <c r="G69" s="10" t="s">
        <v>3151</v>
      </c>
      <c r="H69" s="12">
        <v>3.0000000000000001E-3</v>
      </c>
      <c r="I69" s="10" t="s">
        <v>1131</v>
      </c>
      <c r="J69" s="11">
        <v>15399</v>
      </c>
      <c r="K69" s="10" t="s">
        <v>5680</v>
      </c>
      <c r="L69" s="12">
        <v>2E-3</v>
      </c>
      <c r="M69" s="10" t="s">
        <v>1140</v>
      </c>
      <c r="N69" s="11">
        <v>5232</v>
      </c>
      <c r="O69" s="10" t="s">
        <v>1391</v>
      </c>
      <c r="P69" s="12">
        <v>2E-3</v>
      </c>
      <c r="Q69" s="10" t="s">
        <v>1140</v>
      </c>
      <c r="R69" s="11">
        <v>42886</v>
      </c>
      <c r="S69" s="10" t="s">
        <v>5681</v>
      </c>
      <c r="T69" s="12">
        <v>1E-3</v>
      </c>
      <c r="U69" s="10" t="s">
        <v>1140</v>
      </c>
      <c r="V69" s="11">
        <v>6218</v>
      </c>
      <c r="W69" s="10" t="s">
        <v>5682</v>
      </c>
      <c r="X69" s="12">
        <v>1E-3</v>
      </c>
      <c r="Y69" s="10" t="s">
        <v>1140</v>
      </c>
      <c r="Z69" s="11">
        <v>4108</v>
      </c>
      <c r="AA69" s="10" t="s">
        <v>1325</v>
      </c>
      <c r="AB69" s="12">
        <v>1E-3</v>
      </c>
      <c r="AC69" s="10" t="s">
        <v>1140</v>
      </c>
      <c r="AD69" s="11">
        <v>2109</v>
      </c>
      <c r="AE69" s="10" t="s">
        <v>1999</v>
      </c>
      <c r="AF69" s="12">
        <v>2E-3</v>
      </c>
      <c r="AG69" s="10" t="s">
        <v>1140</v>
      </c>
      <c r="AH69" s="13">
        <v>753</v>
      </c>
      <c r="AI69" s="10" t="s">
        <v>3004</v>
      </c>
      <c r="AJ69" s="12">
        <v>1E-3</v>
      </c>
      <c r="AK69" s="10" t="s">
        <v>1140</v>
      </c>
      <c r="AL69" s="11">
        <v>24836</v>
      </c>
      <c r="AM69" s="10" t="s">
        <v>5683</v>
      </c>
      <c r="AN69" s="12">
        <v>1E-3</v>
      </c>
      <c r="AO69" s="10" t="s">
        <v>1140</v>
      </c>
      <c r="AP69" s="11">
        <v>28671</v>
      </c>
      <c r="AQ69" s="10" t="s">
        <v>4277</v>
      </c>
      <c r="AR69" s="12">
        <v>3.0000000000000001E-3</v>
      </c>
      <c r="AS69" s="10" t="s">
        <v>1140</v>
      </c>
      <c r="AT69" s="11">
        <v>1942</v>
      </c>
      <c r="AU69" s="10" t="s">
        <v>5684</v>
      </c>
      <c r="AV69" s="12">
        <v>1E-3</v>
      </c>
      <c r="AW69" s="10" t="s">
        <v>1140</v>
      </c>
      <c r="AX69" s="13">
        <v>511</v>
      </c>
      <c r="AY69" s="10" t="s">
        <v>1917</v>
      </c>
      <c r="AZ69" s="12">
        <v>0</v>
      </c>
      <c r="BA69" s="10" t="s">
        <v>1140</v>
      </c>
      <c r="BB69" s="11">
        <v>16531</v>
      </c>
      <c r="BC69" s="10" t="s">
        <v>2672</v>
      </c>
      <c r="BD69" s="12">
        <v>1E-3</v>
      </c>
      <c r="BE69" s="10" t="s">
        <v>1140</v>
      </c>
      <c r="BF69" s="11">
        <v>8841</v>
      </c>
      <c r="BG69" s="10" t="s">
        <v>5685</v>
      </c>
      <c r="BH69" s="12">
        <v>1E-3</v>
      </c>
      <c r="BI69" s="10" t="s">
        <v>1140</v>
      </c>
      <c r="BJ69" s="11">
        <v>3309</v>
      </c>
      <c r="BK69" s="10" t="s">
        <v>5686</v>
      </c>
      <c r="BL69" s="12">
        <v>1E-3</v>
      </c>
      <c r="BM69" s="10" t="s">
        <v>1140</v>
      </c>
      <c r="BN69" s="11">
        <v>5114</v>
      </c>
      <c r="BO69" s="10" t="s">
        <v>2856</v>
      </c>
      <c r="BP69" s="12">
        <v>2E-3</v>
      </c>
      <c r="BQ69" s="10" t="s">
        <v>1140</v>
      </c>
      <c r="BR69" s="11">
        <v>6401</v>
      </c>
      <c r="BS69" s="10" t="s">
        <v>2456</v>
      </c>
      <c r="BT69" s="12">
        <v>1E-3</v>
      </c>
      <c r="BU69" s="10" t="s">
        <v>1140</v>
      </c>
      <c r="BV69" s="11">
        <v>13091</v>
      </c>
      <c r="BW69" s="10" t="s">
        <v>5687</v>
      </c>
      <c r="BX69" s="12">
        <v>3.0000000000000001E-3</v>
      </c>
      <c r="BY69" s="10" t="s">
        <v>1140</v>
      </c>
      <c r="BZ69" s="13">
        <v>213</v>
      </c>
      <c r="CA69" s="10" t="s">
        <v>5159</v>
      </c>
      <c r="CB69" s="12">
        <v>0</v>
      </c>
      <c r="CC69" s="10" t="s">
        <v>1140</v>
      </c>
      <c r="CD69" s="11">
        <v>18529</v>
      </c>
      <c r="CE69" s="10" t="s">
        <v>3521</v>
      </c>
      <c r="CF69" s="12">
        <v>3.0000000000000001E-3</v>
      </c>
      <c r="CG69" s="10" t="s">
        <v>1140</v>
      </c>
      <c r="CH69" s="11">
        <v>5819</v>
      </c>
      <c r="CI69" s="10" t="s">
        <v>3065</v>
      </c>
      <c r="CJ69" s="12">
        <v>1E-3</v>
      </c>
      <c r="CK69" s="10" t="s">
        <v>1140</v>
      </c>
      <c r="CL69" s="11">
        <v>16761</v>
      </c>
      <c r="CM69" s="10" t="s">
        <v>2700</v>
      </c>
      <c r="CN69" s="12">
        <v>2E-3</v>
      </c>
      <c r="CO69" s="10" t="s">
        <v>1140</v>
      </c>
      <c r="CP69" s="11">
        <v>7290</v>
      </c>
      <c r="CQ69" s="10" t="s">
        <v>2778</v>
      </c>
      <c r="CR69" s="12">
        <v>1E-3</v>
      </c>
      <c r="CS69" s="10" t="s">
        <v>1140</v>
      </c>
      <c r="CT69" s="11">
        <v>5745</v>
      </c>
      <c r="CU69" s="10" t="s">
        <v>3202</v>
      </c>
      <c r="CV69" s="12">
        <v>2E-3</v>
      </c>
      <c r="CW69" s="10" t="s">
        <v>1140</v>
      </c>
      <c r="CX69" s="11">
        <v>6332</v>
      </c>
      <c r="CY69" s="10" t="s">
        <v>3485</v>
      </c>
      <c r="CZ69" s="12">
        <v>1E-3</v>
      </c>
      <c r="DA69" s="10" t="s">
        <v>1140</v>
      </c>
      <c r="DB69" s="13">
        <v>817</v>
      </c>
      <c r="DC69" s="10" t="s">
        <v>1917</v>
      </c>
      <c r="DD69" s="12">
        <v>1E-3</v>
      </c>
      <c r="DE69" s="10" t="s">
        <v>1140</v>
      </c>
      <c r="DF69" s="11">
        <v>2395</v>
      </c>
      <c r="DG69" s="10" t="s">
        <v>2868</v>
      </c>
      <c r="DH69" s="12">
        <v>1E-3</v>
      </c>
      <c r="DI69" s="10" t="s">
        <v>1140</v>
      </c>
      <c r="DJ69" s="11">
        <v>4535</v>
      </c>
      <c r="DK69" s="10" t="s">
        <v>2771</v>
      </c>
      <c r="DL69" s="12">
        <v>1E-3</v>
      </c>
      <c r="DM69" s="10" t="s">
        <v>1140</v>
      </c>
      <c r="DN69" s="13">
        <v>488</v>
      </c>
      <c r="DO69" s="10" t="s">
        <v>2336</v>
      </c>
      <c r="DP69" s="12">
        <v>0</v>
      </c>
      <c r="DQ69" s="10" t="s">
        <v>1140</v>
      </c>
      <c r="DR69" s="11">
        <v>12990</v>
      </c>
      <c r="DS69" s="10" t="s">
        <v>5688</v>
      </c>
      <c r="DT69" s="12">
        <v>1E-3</v>
      </c>
      <c r="DU69" s="10" t="s">
        <v>1140</v>
      </c>
      <c r="DV69" s="11">
        <v>2459</v>
      </c>
      <c r="DW69" s="10" t="s">
        <v>2039</v>
      </c>
      <c r="DX69" s="12">
        <v>1E-3</v>
      </c>
      <c r="DY69" s="10" t="s">
        <v>1140</v>
      </c>
      <c r="DZ69" s="11">
        <v>26559</v>
      </c>
      <c r="EA69" s="10" t="s">
        <v>5689</v>
      </c>
      <c r="EB69" s="12">
        <v>1E-3</v>
      </c>
      <c r="EC69" s="10" t="s">
        <v>1140</v>
      </c>
      <c r="ED69" s="11">
        <v>30052</v>
      </c>
      <c r="EE69" s="10" t="s">
        <v>5690</v>
      </c>
      <c r="EF69" s="12">
        <v>3.0000000000000001E-3</v>
      </c>
      <c r="EG69" s="10" t="s">
        <v>1140</v>
      </c>
      <c r="EH69" s="13">
        <v>514</v>
      </c>
      <c r="EI69" s="10" t="s">
        <v>5691</v>
      </c>
      <c r="EJ69" s="12">
        <v>1E-3</v>
      </c>
      <c r="EK69" s="10" t="s">
        <v>1140</v>
      </c>
      <c r="EL69" s="11">
        <v>16735</v>
      </c>
      <c r="EM69" s="10" t="s">
        <v>5692</v>
      </c>
      <c r="EN69" s="12">
        <v>1E-3</v>
      </c>
      <c r="EO69" s="10" t="s">
        <v>1140</v>
      </c>
      <c r="EP69" s="11">
        <v>18181</v>
      </c>
      <c r="EQ69" s="10" t="s">
        <v>5693</v>
      </c>
      <c r="ER69" s="12">
        <v>4.0000000000000001E-3</v>
      </c>
      <c r="ES69" s="10" t="s">
        <v>1140</v>
      </c>
      <c r="ET69" s="11">
        <v>2911</v>
      </c>
      <c r="EU69" s="10" t="s">
        <v>5619</v>
      </c>
      <c r="EV69" s="12">
        <v>1E-3</v>
      </c>
      <c r="EW69" s="10" t="s">
        <v>1140</v>
      </c>
      <c r="EX69" s="11">
        <v>17776</v>
      </c>
      <c r="EY69" s="10" t="s">
        <v>5694</v>
      </c>
      <c r="EZ69" s="12">
        <v>1E-3</v>
      </c>
      <c r="FA69" s="10" t="s">
        <v>1140</v>
      </c>
      <c r="FB69" s="11">
        <v>1546</v>
      </c>
      <c r="FC69" s="10" t="s">
        <v>4416</v>
      </c>
      <c r="FD69" s="12">
        <v>1E-3</v>
      </c>
      <c r="FE69" s="10" t="s">
        <v>1140</v>
      </c>
      <c r="FF69" s="11">
        <v>9577</v>
      </c>
      <c r="FG69" s="10" t="s">
        <v>3675</v>
      </c>
      <c r="FH69" s="12">
        <v>2E-3</v>
      </c>
      <c r="FI69" s="10" t="s">
        <v>1140</v>
      </c>
      <c r="FJ69" s="13">
        <v>820</v>
      </c>
      <c r="FK69" s="10" t="s">
        <v>2095</v>
      </c>
      <c r="FL69" s="12">
        <v>1E-3</v>
      </c>
      <c r="FM69" s="10" t="s">
        <v>1140</v>
      </c>
      <c r="FN69" s="11">
        <v>4500</v>
      </c>
      <c r="FO69" s="10" t="s">
        <v>2749</v>
      </c>
      <c r="FP69" s="12">
        <v>1E-3</v>
      </c>
      <c r="FQ69" s="10" t="s">
        <v>1140</v>
      </c>
      <c r="FR69" s="11">
        <v>46607</v>
      </c>
      <c r="FS69" s="10" t="s">
        <v>5695</v>
      </c>
      <c r="FT69" s="12">
        <v>2E-3</v>
      </c>
      <c r="FU69" s="10" t="s">
        <v>1140</v>
      </c>
      <c r="FV69" s="13">
        <v>239</v>
      </c>
      <c r="FW69" s="10" t="s">
        <v>5696</v>
      </c>
      <c r="FX69" s="12">
        <v>0</v>
      </c>
      <c r="FY69" s="10" t="s">
        <v>1140</v>
      </c>
      <c r="FZ69" s="13">
        <v>0</v>
      </c>
      <c r="GA69" s="10" t="s">
        <v>1546</v>
      </c>
      <c r="GB69" s="12">
        <v>0</v>
      </c>
      <c r="GC69" s="10" t="s">
        <v>1140</v>
      </c>
      <c r="GD69" s="11">
        <v>15864</v>
      </c>
      <c r="GE69" s="10" t="s">
        <v>2258</v>
      </c>
      <c r="GF69" s="12">
        <v>2E-3</v>
      </c>
      <c r="GG69" s="10" t="s">
        <v>1140</v>
      </c>
      <c r="GH69" s="11">
        <v>6999</v>
      </c>
      <c r="GI69" s="10" t="s">
        <v>4212</v>
      </c>
      <c r="GJ69" s="12">
        <v>1E-3</v>
      </c>
      <c r="GK69" s="10" t="s">
        <v>1140</v>
      </c>
      <c r="GL69" s="13">
        <v>614</v>
      </c>
      <c r="GM69" s="10" t="s">
        <v>5478</v>
      </c>
      <c r="GN69" s="12">
        <v>0</v>
      </c>
      <c r="GO69" s="10" t="s">
        <v>1140</v>
      </c>
      <c r="GP69" s="11">
        <v>3866</v>
      </c>
      <c r="GQ69" s="10" t="s">
        <v>5697</v>
      </c>
      <c r="GR69" s="12">
        <v>1E-3</v>
      </c>
      <c r="GS69" s="10" t="s">
        <v>1140</v>
      </c>
      <c r="GT69" s="13">
        <v>233</v>
      </c>
      <c r="GU69" s="10" t="s">
        <v>5698</v>
      </c>
      <c r="GV69" s="12">
        <v>0</v>
      </c>
      <c r="GW69" s="10" t="s">
        <v>1140</v>
      </c>
      <c r="GX69" s="13">
        <v>392</v>
      </c>
      <c r="GY69" s="10" t="s">
        <v>3707</v>
      </c>
      <c r="GZ69" s="12">
        <v>0</v>
      </c>
      <c r="HA69" s="10" t="s">
        <v>1140</v>
      </c>
    </row>
    <row r="70" spans="1:209" ht="12.5" x14ac:dyDescent="0.25">
      <c r="A70" s="10" t="s">
        <v>5699</v>
      </c>
      <c r="B70" s="11">
        <v>11634</v>
      </c>
      <c r="C70" s="10" t="s">
        <v>3230</v>
      </c>
      <c r="D70" s="12">
        <v>2E-3</v>
      </c>
      <c r="E70" s="10" t="s">
        <v>1140</v>
      </c>
      <c r="F70" s="13">
        <v>397</v>
      </c>
      <c r="G70" s="10" t="s">
        <v>5700</v>
      </c>
      <c r="H70" s="12">
        <v>1E-3</v>
      </c>
      <c r="I70" s="10" t="s">
        <v>1140</v>
      </c>
      <c r="J70" s="11">
        <v>12795</v>
      </c>
      <c r="K70" s="10" t="s">
        <v>3889</v>
      </c>
      <c r="L70" s="12">
        <v>2E-3</v>
      </c>
      <c r="M70" s="10" t="s">
        <v>1140</v>
      </c>
      <c r="N70" s="11">
        <v>2869</v>
      </c>
      <c r="O70" s="10" t="s">
        <v>4240</v>
      </c>
      <c r="P70" s="12">
        <v>1E-3</v>
      </c>
      <c r="Q70" s="10" t="s">
        <v>1140</v>
      </c>
      <c r="R70" s="11">
        <v>104903</v>
      </c>
      <c r="S70" s="10" t="s">
        <v>5701</v>
      </c>
      <c r="T70" s="12">
        <v>3.0000000000000001E-3</v>
      </c>
      <c r="U70" s="10" t="s">
        <v>1140</v>
      </c>
      <c r="V70" s="11">
        <v>7387</v>
      </c>
      <c r="W70" s="10" t="s">
        <v>1256</v>
      </c>
      <c r="X70" s="12">
        <v>1E-3</v>
      </c>
      <c r="Y70" s="10" t="s">
        <v>1140</v>
      </c>
      <c r="Z70" s="11">
        <v>22384</v>
      </c>
      <c r="AA70" s="10" t="s">
        <v>3066</v>
      </c>
      <c r="AB70" s="12">
        <v>6.0000000000000001E-3</v>
      </c>
      <c r="AC70" s="10" t="s">
        <v>1140</v>
      </c>
      <c r="AD70" s="11">
        <v>7842</v>
      </c>
      <c r="AE70" s="10" t="s">
        <v>1036</v>
      </c>
      <c r="AF70" s="12">
        <v>8.0000000000000002E-3</v>
      </c>
      <c r="AG70" s="10" t="s">
        <v>1155</v>
      </c>
      <c r="AH70" s="11">
        <v>8651</v>
      </c>
      <c r="AI70" s="10" t="s">
        <v>5702</v>
      </c>
      <c r="AJ70" s="12">
        <v>1.2999999999999999E-2</v>
      </c>
      <c r="AK70" s="10" t="s">
        <v>2389</v>
      </c>
      <c r="AL70" s="11">
        <v>160163</v>
      </c>
      <c r="AM70" s="10" t="s">
        <v>5703</v>
      </c>
      <c r="AN70" s="12">
        <v>7.0000000000000001E-3</v>
      </c>
      <c r="AO70" s="10" t="s">
        <v>1140</v>
      </c>
      <c r="AP70" s="11">
        <v>42853</v>
      </c>
      <c r="AQ70" s="10" t="s">
        <v>5704</v>
      </c>
      <c r="AR70" s="12">
        <v>4.0000000000000001E-3</v>
      </c>
      <c r="AS70" s="10" t="s">
        <v>1140</v>
      </c>
      <c r="AT70" s="13">
        <v>417</v>
      </c>
      <c r="AU70" s="10" t="s">
        <v>5705</v>
      </c>
      <c r="AV70" s="12">
        <v>0</v>
      </c>
      <c r="AW70" s="10" t="s">
        <v>1140</v>
      </c>
      <c r="AX70" s="11">
        <v>1109</v>
      </c>
      <c r="AY70" s="10" t="s">
        <v>1185</v>
      </c>
      <c r="AZ70" s="12">
        <v>1E-3</v>
      </c>
      <c r="BA70" s="10" t="s">
        <v>1140</v>
      </c>
      <c r="BB70" s="11">
        <v>24524</v>
      </c>
      <c r="BC70" s="10" t="s">
        <v>5706</v>
      </c>
      <c r="BD70" s="12">
        <v>2E-3</v>
      </c>
      <c r="BE70" s="10" t="s">
        <v>1140</v>
      </c>
      <c r="BF70" s="11">
        <v>9887</v>
      </c>
      <c r="BG70" s="10" t="s">
        <v>5707</v>
      </c>
      <c r="BH70" s="12">
        <v>1E-3</v>
      </c>
      <c r="BI70" s="10" t="s">
        <v>1140</v>
      </c>
      <c r="BJ70" s="11">
        <v>1274</v>
      </c>
      <c r="BK70" s="10" t="s">
        <v>2597</v>
      </c>
      <c r="BL70" s="12">
        <v>0</v>
      </c>
      <c r="BM70" s="10" t="s">
        <v>1140</v>
      </c>
      <c r="BN70" s="11">
        <v>5360</v>
      </c>
      <c r="BO70" s="10" t="s">
        <v>1860</v>
      </c>
      <c r="BP70" s="12">
        <v>2E-3</v>
      </c>
      <c r="BQ70" s="10" t="s">
        <v>1140</v>
      </c>
      <c r="BR70" s="11">
        <v>8478</v>
      </c>
      <c r="BS70" s="10" t="s">
        <v>2965</v>
      </c>
      <c r="BT70" s="12">
        <v>2E-3</v>
      </c>
      <c r="BU70" s="10" t="s">
        <v>1140</v>
      </c>
      <c r="BV70" s="11">
        <v>15535</v>
      </c>
      <c r="BW70" s="10" t="s">
        <v>5708</v>
      </c>
      <c r="BX70" s="12">
        <v>3.0000000000000001E-3</v>
      </c>
      <c r="BY70" s="10" t="s">
        <v>1140</v>
      </c>
      <c r="BZ70" s="13">
        <v>112</v>
      </c>
      <c r="CA70" s="10" t="s">
        <v>5709</v>
      </c>
      <c r="CB70" s="12">
        <v>0</v>
      </c>
      <c r="CC70" s="10" t="s">
        <v>1140</v>
      </c>
      <c r="CD70" s="11">
        <v>29531</v>
      </c>
      <c r="CE70" s="10" t="s">
        <v>5710</v>
      </c>
      <c r="CF70" s="12">
        <v>5.0000000000000001E-3</v>
      </c>
      <c r="CG70" s="10" t="s">
        <v>1140</v>
      </c>
      <c r="CH70" s="11">
        <v>81624</v>
      </c>
      <c r="CI70" s="10" t="s">
        <v>5711</v>
      </c>
      <c r="CJ70" s="12">
        <v>1.2E-2</v>
      </c>
      <c r="CK70" s="10" t="s">
        <v>1140</v>
      </c>
      <c r="CL70" s="11">
        <v>13997</v>
      </c>
      <c r="CM70" s="10" t="s">
        <v>5712</v>
      </c>
      <c r="CN70" s="12">
        <v>1E-3</v>
      </c>
      <c r="CO70" s="10" t="s">
        <v>1140</v>
      </c>
      <c r="CP70" s="11">
        <v>5011</v>
      </c>
      <c r="CQ70" s="10" t="s">
        <v>1613</v>
      </c>
      <c r="CR70" s="12">
        <v>1E-3</v>
      </c>
      <c r="CS70" s="10" t="s">
        <v>1140</v>
      </c>
      <c r="CT70" s="11">
        <v>2643</v>
      </c>
      <c r="CU70" s="10" t="s">
        <v>2068</v>
      </c>
      <c r="CV70" s="12">
        <v>1E-3</v>
      </c>
      <c r="CW70" s="10" t="s">
        <v>1140</v>
      </c>
      <c r="CX70" s="11">
        <v>4731</v>
      </c>
      <c r="CY70" s="10" t="s">
        <v>1103</v>
      </c>
      <c r="CZ70" s="12">
        <v>1E-3</v>
      </c>
      <c r="DA70" s="10" t="s">
        <v>1140</v>
      </c>
      <c r="DB70" s="13">
        <v>550</v>
      </c>
      <c r="DC70" s="10" t="s">
        <v>3361</v>
      </c>
      <c r="DD70" s="12">
        <v>0</v>
      </c>
      <c r="DE70" s="10" t="s">
        <v>1140</v>
      </c>
      <c r="DF70" s="11">
        <v>4585</v>
      </c>
      <c r="DG70" s="10" t="s">
        <v>3546</v>
      </c>
      <c r="DH70" s="12">
        <v>2E-3</v>
      </c>
      <c r="DI70" s="10" t="s">
        <v>1140</v>
      </c>
      <c r="DJ70" s="11">
        <v>9699</v>
      </c>
      <c r="DK70" s="10" t="s">
        <v>1925</v>
      </c>
      <c r="DL70" s="12">
        <v>3.0000000000000001E-3</v>
      </c>
      <c r="DM70" s="10" t="s">
        <v>1140</v>
      </c>
      <c r="DN70" s="11">
        <v>2501</v>
      </c>
      <c r="DO70" s="10" t="s">
        <v>3078</v>
      </c>
      <c r="DP70" s="12">
        <v>2E-3</v>
      </c>
      <c r="DQ70" s="10" t="s">
        <v>1140</v>
      </c>
      <c r="DR70" s="11">
        <v>76521</v>
      </c>
      <c r="DS70" s="10" t="s">
        <v>5713</v>
      </c>
      <c r="DT70" s="12">
        <v>8.0000000000000002E-3</v>
      </c>
      <c r="DU70" s="10" t="s">
        <v>1140</v>
      </c>
      <c r="DV70" s="11">
        <v>1642</v>
      </c>
      <c r="DW70" s="10" t="s">
        <v>5714</v>
      </c>
      <c r="DX70" s="12">
        <v>1E-3</v>
      </c>
      <c r="DY70" s="10" t="s">
        <v>1140</v>
      </c>
      <c r="DZ70" s="11">
        <v>261814</v>
      </c>
      <c r="EA70" s="10" t="s">
        <v>5715</v>
      </c>
      <c r="EB70" s="12">
        <v>1.2999999999999999E-2</v>
      </c>
      <c r="EC70" s="10" t="s">
        <v>1140</v>
      </c>
      <c r="ED70" s="11">
        <v>32686</v>
      </c>
      <c r="EE70" s="10" t="s">
        <v>5716</v>
      </c>
      <c r="EF70" s="12">
        <v>3.0000000000000001E-3</v>
      </c>
      <c r="EG70" s="10" t="s">
        <v>1140</v>
      </c>
      <c r="EH70" s="13">
        <v>244</v>
      </c>
      <c r="EI70" s="10" t="s">
        <v>5717</v>
      </c>
      <c r="EJ70" s="12">
        <v>0</v>
      </c>
      <c r="EK70" s="10" t="s">
        <v>1140</v>
      </c>
      <c r="EL70" s="11">
        <v>19785</v>
      </c>
      <c r="EM70" s="10" t="s">
        <v>5718</v>
      </c>
      <c r="EN70" s="12">
        <v>2E-3</v>
      </c>
      <c r="EO70" s="10" t="s">
        <v>1140</v>
      </c>
      <c r="EP70" s="11">
        <v>5497</v>
      </c>
      <c r="EQ70" s="10" t="s">
        <v>3751</v>
      </c>
      <c r="ER70" s="12">
        <v>1E-3</v>
      </c>
      <c r="ES70" s="10" t="s">
        <v>1140</v>
      </c>
      <c r="ET70" s="11">
        <v>4203</v>
      </c>
      <c r="EU70" s="10" t="s">
        <v>5345</v>
      </c>
      <c r="EV70" s="12">
        <v>1E-3</v>
      </c>
      <c r="EW70" s="10" t="s">
        <v>1140</v>
      </c>
      <c r="EX70" s="11">
        <v>57621</v>
      </c>
      <c r="EY70" s="10" t="s">
        <v>2807</v>
      </c>
      <c r="EZ70" s="12">
        <v>4.0000000000000001E-3</v>
      </c>
      <c r="FA70" s="10" t="s">
        <v>1140</v>
      </c>
      <c r="FB70" s="11">
        <v>27297</v>
      </c>
      <c r="FC70" s="10" t="s">
        <v>5719</v>
      </c>
      <c r="FD70" s="12">
        <v>2.5000000000000001E-2</v>
      </c>
      <c r="FE70" s="10" t="s">
        <v>2434</v>
      </c>
      <c r="FF70" s="11">
        <v>6191</v>
      </c>
      <c r="FG70" s="10" t="s">
        <v>5720</v>
      </c>
      <c r="FH70" s="12">
        <v>1E-3</v>
      </c>
      <c r="FI70" s="10" t="s">
        <v>1140</v>
      </c>
      <c r="FJ70" s="13">
        <v>258</v>
      </c>
      <c r="FK70" s="10" t="s">
        <v>3723</v>
      </c>
      <c r="FL70" s="12">
        <v>0</v>
      </c>
      <c r="FM70" s="10" t="s">
        <v>1140</v>
      </c>
      <c r="FN70" s="11">
        <v>8569</v>
      </c>
      <c r="FO70" s="10" t="s">
        <v>4712</v>
      </c>
      <c r="FP70" s="12">
        <v>1E-3</v>
      </c>
      <c r="FQ70" s="10" t="s">
        <v>1140</v>
      </c>
      <c r="FR70" s="11">
        <v>86535</v>
      </c>
      <c r="FS70" s="10" t="s">
        <v>5721</v>
      </c>
      <c r="FT70" s="12">
        <v>3.0000000000000001E-3</v>
      </c>
      <c r="FU70" s="10" t="s">
        <v>1140</v>
      </c>
      <c r="FV70" s="11">
        <v>2876</v>
      </c>
      <c r="FW70" s="10" t="s">
        <v>5722</v>
      </c>
      <c r="FX70" s="12">
        <v>1E-3</v>
      </c>
      <c r="FY70" s="10" t="s">
        <v>1140</v>
      </c>
      <c r="FZ70" s="13">
        <v>509</v>
      </c>
      <c r="GA70" s="10" t="s">
        <v>1123</v>
      </c>
      <c r="GB70" s="12">
        <v>1E-3</v>
      </c>
      <c r="GC70" s="10" t="s">
        <v>1140</v>
      </c>
      <c r="GD70" s="11">
        <v>25879</v>
      </c>
      <c r="GE70" s="10" t="s">
        <v>4850</v>
      </c>
      <c r="GF70" s="12">
        <v>3.0000000000000001E-3</v>
      </c>
      <c r="GG70" s="10" t="s">
        <v>1140</v>
      </c>
      <c r="GH70" s="11">
        <v>7155</v>
      </c>
      <c r="GI70" s="10" t="s">
        <v>5723</v>
      </c>
      <c r="GJ70" s="12">
        <v>1E-3</v>
      </c>
      <c r="GK70" s="10" t="s">
        <v>1140</v>
      </c>
      <c r="GL70" s="13">
        <v>521</v>
      </c>
      <c r="GM70" s="10" t="s">
        <v>5173</v>
      </c>
      <c r="GN70" s="12">
        <v>0</v>
      </c>
      <c r="GO70" s="10" t="s">
        <v>1140</v>
      </c>
      <c r="GP70" s="11">
        <v>5982</v>
      </c>
      <c r="GQ70" s="10" t="s">
        <v>5724</v>
      </c>
      <c r="GR70" s="12">
        <v>1E-3</v>
      </c>
      <c r="GS70" s="10" t="s">
        <v>1140</v>
      </c>
      <c r="GT70" s="13">
        <v>114</v>
      </c>
      <c r="GU70" s="10" t="s">
        <v>1387</v>
      </c>
      <c r="GV70" s="12">
        <v>0</v>
      </c>
      <c r="GW70" s="10" t="s">
        <v>1140</v>
      </c>
      <c r="GX70" s="11">
        <v>116711</v>
      </c>
      <c r="GY70" s="10" t="s">
        <v>4301</v>
      </c>
      <c r="GZ70" s="12">
        <v>3.5999999999999997E-2</v>
      </c>
      <c r="HA70" s="10" t="s">
        <v>1155</v>
      </c>
    </row>
    <row r="71" spans="1:209" ht="12.5" x14ac:dyDescent="0.25">
      <c r="A71" s="10" t="s">
        <v>5725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</row>
    <row r="72" spans="1:209" ht="12.5" x14ac:dyDescent="0.25">
      <c r="A72" s="10" t="s">
        <v>4181</v>
      </c>
      <c r="B72" s="11">
        <v>5108468</v>
      </c>
      <c r="C72" s="10" t="s">
        <v>4182</v>
      </c>
      <c r="D72" s="11">
        <v>5108468</v>
      </c>
      <c r="E72" s="10" t="s">
        <v>4183</v>
      </c>
      <c r="F72" s="11">
        <v>733406</v>
      </c>
      <c r="G72" s="10" t="s">
        <v>4182</v>
      </c>
      <c r="H72" s="11">
        <v>733406</v>
      </c>
      <c r="I72" s="10" t="s">
        <v>4183</v>
      </c>
      <c r="J72" s="11">
        <v>7431344</v>
      </c>
      <c r="K72" s="10" t="s">
        <v>4182</v>
      </c>
      <c r="L72" s="11">
        <v>7431344</v>
      </c>
      <c r="M72" s="10" t="s">
        <v>4183</v>
      </c>
      <c r="N72" s="11">
        <v>3067732</v>
      </c>
      <c r="O72" s="10" t="s">
        <v>4182</v>
      </c>
      <c r="P72" s="11">
        <v>3067732</v>
      </c>
      <c r="Q72" s="10" t="s">
        <v>4183</v>
      </c>
      <c r="R72" s="11">
        <v>38965193</v>
      </c>
      <c r="S72" s="10" t="s">
        <v>4182</v>
      </c>
      <c r="T72" s="11">
        <v>38965193</v>
      </c>
      <c r="U72" s="10" t="s">
        <v>4183</v>
      </c>
      <c r="V72" s="11">
        <v>5877610</v>
      </c>
      <c r="W72" s="10" t="s">
        <v>4182</v>
      </c>
      <c r="X72" s="11">
        <v>5877610</v>
      </c>
      <c r="Y72" s="10" t="s">
        <v>4183</v>
      </c>
      <c r="Z72" s="11">
        <v>3617176</v>
      </c>
      <c r="AA72" s="10" t="s">
        <v>4182</v>
      </c>
      <c r="AB72" s="11">
        <v>3617176</v>
      </c>
      <c r="AC72" s="10" t="s">
        <v>4183</v>
      </c>
      <c r="AD72" s="11">
        <v>1031890</v>
      </c>
      <c r="AE72" s="10" t="s">
        <v>4182</v>
      </c>
      <c r="AF72" s="11">
        <v>1031890</v>
      </c>
      <c r="AG72" s="10" t="s">
        <v>4183</v>
      </c>
      <c r="AH72" s="11">
        <v>678972</v>
      </c>
      <c r="AI72" s="10" t="s">
        <v>4182</v>
      </c>
      <c r="AJ72" s="11">
        <v>678972</v>
      </c>
      <c r="AK72" s="10" t="s">
        <v>4183</v>
      </c>
      <c r="AL72" s="11">
        <v>22610726</v>
      </c>
      <c r="AM72" s="10" t="s">
        <v>4182</v>
      </c>
      <c r="AN72" s="11">
        <v>22610726</v>
      </c>
      <c r="AO72" s="10" t="s">
        <v>4183</v>
      </c>
      <c r="AP72" s="11">
        <v>11029227</v>
      </c>
      <c r="AQ72" s="10" t="s">
        <v>4182</v>
      </c>
      <c r="AR72" s="11">
        <v>11029227</v>
      </c>
      <c r="AS72" s="10" t="s">
        <v>4183</v>
      </c>
      <c r="AT72" s="11">
        <v>1435138</v>
      </c>
      <c r="AU72" s="10" t="s">
        <v>4182</v>
      </c>
      <c r="AV72" s="11">
        <v>1435138</v>
      </c>
      <c r="AW72" s="10" t="s">
        <v>4183</v>
      </c>
      <c r="AX72" s="11">
        <v>1964726</v>
      </c>
      <c r="AY72" s="10" t="s">
        <v>4182</v>
      </c>
      <c r="AZ72" s="11">
        <v>1964726</v>
      </c>
      <c r="BA72" s="10" t="s">
        <v>4183</v>
      </c>
      <c r="BB72" s="11">
        <v>12549689</v>
      </c>
      <c r="BC72" s="10" t="s">
        <v>4182</v>
      </c>
      <c r="BD72" s="11">
        <v>12549689</v>
      </c>
      <c r="BE72" s="10" t="s">
        <v>4183</v>
      </c>
      <c r="BF72" s="11">
        <v>6862199</v>
      </c>
      <c r="BG72" s="10" t="s">
        <v>4182</v>
      </c>
      <c r="BH72" s="11">
        <v>6862199</v>
      </c>
      <c r="BI72" s="10" t="s">
        <v>4183</v>
      </c>
      <c r="BJ72" s="11">
        <v>3207004</v>
      </c>
      <c r="BK72" s="10" t="s">
        <v>4182</v>
      </c>
      <c r="BL72" s="11">
        <v>3207004</v>
      </c>
      <c r="BM72" s="10" t="s">
        <v>4183</v>
      </c>
      <c r="BN72" s="11">
        <v>2940547</v>
      </c>
      <c r="BO72" s="10" t="s">
        <v>4182</v>
      </c>
      <c r="BP72" s="11">
        <v>2940547</v>
      </c>
      <c r="BQ72" s="10" t="s">
        <v>4183</v>
      </c>
      <c r="BR72" s="11">
        <v>4526154</v>
      </c>
      <c r="BS72" s="10" t="s">
        <v>4182</v>
      </c>
      <c r="BT72" s="11">
        <v>4526154</v>
      </c>
      <c r="BU72" s="10" t="s">
        <v>4183</v>
      </c>
      <c r="BV72" s="11">
        <v>4573749</v>
      </c>
      <c r="BW72" s="10" t="s">
        <v>4182</v>
      </c>
      <c r="BX72" s="11">
        <v>4573749</v>
      </c>
      <c r="BY72" s="10" t="s">
        <v>4183</v>
      </c>
      <c r="BZ72" s="11">
        <v>1395722</v>
      </c>
      <c r="CA72" s="10" t="s">
        <v>4182</v>
      </c>
      <c r="CB72" s="11">
        <v>1395722</v>
      </c>
      <c r="CC72" s="10" t="s">
        <v>4183</v>
      </c>
      <c r="CD72" s="11">
        <v>6180253</v>
      </c>
      <c r="CE72" s="10" t="s">
        <v>4182</v>
      </c>
      <c r="CF72" s="11">
        <v>6180253</v>
      </c>
      <c r="CG72" s="10" t="s">
        <v>4183</v>
      </c>
      <c r="CH72" s="11">
        <v>7001399</v>
      </c>
      <c r="CI72" s="10" t="s">
        <v>4182</v>
      </c>
      <c r="CJ72" s="11">
        <v>7001399</v>
      </c>
      <c r="CK72" s="10" t="s">
        <v>4183</v>
      </c>
      <c r="CL72" s="11">
        <v>10037261</v>
      </c>
      <c r="CM72" s="10" t="s">
        <v>4182</v>
      </c>
      <c r="CN72" s="11">
        <v>10037261</v>
      </c>
      <c r="CO72" s="10" t="s">
        <v>4183</v>
      </c>
      <c r="CP72" s="11">
        <v>5737915</v>
      </c>
      <c r="CQ72" s="10" t="s">
        <v>4182</v>
      </c>
      <c r="CR72" s="11">
        <v>5737915</v>
      </c>
      <c r="CS72" s="10" t="s">
        <v>4183</v>
      </c>
      <c r="CT72" s="11">
        <v>2939690</v>
      </c>
      <c r="CU72" s="10" t="s">
        <v>4182</v>
      </c>
      <c r="CV72" s="11">
        <v>2939690</v>
      </c>
      <c r="CW72" s="10" t="s">
        <v>4183</v>
      </c>
      <c r="CX72" s="11">
        <v>6196156</v>
      </c>
      <c r="CY72" s="10" t="s">
        <v>4182</v>
      </c>
      <c r="CZ72" s="11">
        <v>6196156</v>
      </c>
      <c r="DA72" s="10" t="s">
        <v>4183</v>
      </c>
      <c r="DB72" s="11">
        <v>1132812</v>
      </c>
      <c r="DC72" s="10" t="s">
        <v>4182</v>
      </c>
      <c r="DD72" s="11">
        <v>1132812</v>
      </c>
      <c r="DE72" s="10" t="s">
        <v>4183</v>
      </c>
      <c r="DF72" s="11">
        <v>1978379</v>
      </c>
      <c r="DG72" s="10" t="s">
        <v>4182</v>
      </c>
      <c r="DH72" s="11">
        <v>1978379</v>
      </c>
      <c r="DI72" s="10" t="s">
        <v>4183</v>
      </c>
      <c r="DJ72" s="11">
        <v>3194176</v>
      </c>
      <c r="DK72" s="10" t="s">
        <v>4182</v>
      </c>
      <c r="DL72" s="11">
        <v>3194176</v>
      </c>
      <c r="DM72" s="10" t="s">
        <v>4183</v>
      </c>
      <c r="DN72" s="11">
        <v>1402054</v>
      </c>
      <c r="DO72" s="10" t="s">
        <v>4182</v>
      </c>
      <c r="DP72" s="11">
        <v>1402054</v>
      </c>
      <c r="DQ72" s="10" t="s">
        <v>4183</v>
      </c>
      <c r="DR72" s="11">
        <v>9290841</v>
      </c>
      <c r="DS72" s="10" t="s">
        <v>4182</v>
      </c>
      <c r="DT72" s="11">
        <v>9290841</v>
      </c>
      <c r="DU72" s="10" t="s">
        <v>4183</v>
      </c>
      <c r="DV72" s="11">
        <v>2114371</v>
      </c>
      <c r="DW72" s="10" t="s">
        <v>4182</v>
      </c>
      <c r="DX72" s="11">
        <v>2114371</v>
      </c>
      <c r="DY72" s="10" t="s">
        <v>4183</v>
      </c>
      <c r="DZ72" s="11">
        <v>19571216</v>
      </c>
      <c r="EA72" s="10" t="s">
        <v>4182</v>
      </c>
      <c r="EB72" s="11">
        <v>19571216</v>
      </c>
      <c r="EC72" s="10" t="s">
        <v>4183</v>
      </c>
      <c r="ED72" s="11">
        <v>10835491</v>
      </c>
      <c r="EE72" s="10" t="s">
        <v>4182</v>
      </c>
      <c r="EF72" s="11">
        <v>10835491</v>
      </c>
      <c r="EG72" s="10" t="s">
        <v>4183</v>
      </c>
      <c r="EH72" s="11">
        <v>783926</v>
      </c>
      <c r="EI72" s="10" t="s">
        <v>4182</v>
      </c>
      <c r="EJ72" s="11">
        <v>783926</v>
      </c>
      <c r="EK72" s="10" t="s">
        <v>4183</v>
      </c>
      <c r="EL72" s="11">
        <v>11785935</v>
      </c>
      <c r="EM72" s="10" t="s">
        <v>4182</v>
      </c>
      <c r="EN72" s="11">
        <v>11785935</v>
      </c>
      <c r="EO72" s="10" t="s">
        <v>4183</v>
      </c>
      <c r="EP72" s="11">
        <v>4053824</v>
      </c>
      <c r="EQ72" s="10" t="s">
        <v>4182</v>
      </c>
      <c r="ER72" s="11">
        <v>4053824</v>
      </c>
      <c r="ES72" s="10" t="s">
        <v>4183</v>
      </c>
      <c r="ET72" s="11">
        <v>4233358</v>
      </c>
      <c r="EU72" s="10" t="s">
        <v>4182</v>
      </c>
      <c r="EV72" s="11">
        <v>4233358</v>
      </c>
      <c r="EW72" s="10" t="s">
        <v>4183</v>
      </c>
      <c r="EX72" s="11">
        <v>12961683</v>
      </c>
      <c r="EY72" s="10" t="s">
        <v>4182</v>
      </c>
      <c r="EZ72" s="11">
        <v>12961683</v>
      </c>
      <c r="FA72" s="10" t="s">
        <v>4183</v>
      </c>
      <c r="FB72" s="11">
        <v>1095962</v>
      </c>
      <c r="FC72" s="10" t="s">
        <v>4182</v>
      </c>
      <c r="FD72" s="11">
        <v>1095962</v>
      </c>
      <c r="FE72" s="10" t="s">
        <v>4183</v>
      </c>
      <c r="FF72" s="11">
        <v>5373555</v>
      </c>
      <c r="FG72" s="10" t="s">
        <v>4182</v>
      </c>
      <c r="FH72" s="11">
        <v>5373555</v>
      </c>
      <c r="FI72" s="10" t="s">
        <v>4183</v>
      </c>
      <c r="FJ72" s="11">
        <v>919318</v>
      </c>
      <c r="FK72" s="10" t="s">
        <v>4182</v>
      </c>
      <c r="FL72" s="11">
        <v>919318</v>
      </c>
      <c r="FM72" s="10" t="s">
        <v>4183</v>
      </c>
      <c r="FN72" s="11">
        <v>7126489</v>
      </c>
      <c r="FO72" s="10" t="s">
        <v>4182</v>
      </c>
      <c r="FP72" s="11">
        <v>7126489</v>
      </c>
      <c r="FQ72" s="10" t="s">
        <v>4183</v>
      </c>
      <c r="FR72" s="11">
        <v>30503301</v>
      </c>
      <c r="FS72" s="10" t="s">
        <v>4182</v>
      </c>
      <c r="FT72" s="11">
        <v>30503301</v>
      </c>
      <c r="FU72" s="10" t="s">
        <v>4183</v>
      </c>
      <c r="FV72" s="11">
        <v>3417734</v>
      </c>
      <c r="FW72" s="10" t="s">
        <v>4182</v>
      </c>
      <c r="FX72" s="11">
        <v>3417734</v>
      </c>
      <c r="FY72" s="10" t="s">
        <v>4183</v>
      </c>
      <c r="FZ72" s="11">
        <v>647464</v>
      </c>
      <c r="GA72" s="10" t="s">
        <v>4182</v>
      </c>
      <c r="GB72" s="11">
        <v>647464</v>
      </c>
      <c r="GC72" s="10" t="s">
        <v>4183</v>
      </c>
      <c r="GD72" s="11">
        <v>8715698</v>
      </c>
      <c r="GE72" s="10" t="s">
        <v>4182</v>
      </c>
      <c r="GF72" s="11">
        <v>8715698</v>
      </c>
      <c r="GG72" s="10" t="s">
        <v>4183</v>
      </c>
      <c r="GH72" s="11">
        <v>7812880</v>
      </c>
      <c r="GI72" s="10" t="s">
        <v>4182</v>
      </c>
      <c r="GJ72" s="11">
        <v>7812880</v>
      </c>
      <c r="GK72" s="10" t="s">
        <v>4183</v>
      </c>
      <c r="GL72" s="11">
        <v>1770071</v>
      </c>
      <c r="GM72" s="10" t="s">
        <v>4182</v>
      </c>
      <c r="GN72" s="11">
        <v>1770071</v>
      </c>
      <c r="GO72" s="10" t="s">
        <v>4183</v>
      </c>
      <c r="GP72" s="11">
        <v>5910955</v>
      </c>
      <c r="GQ72" s="10" t="s">
        <v>4182</v>
      </c>
      <c r="GR72" s="11">
        <v>5910955</v>
      </c>
      <c r="GS72" s="10" t="s">
        <v>4183</v>
      </c>
      <c r="GT72" s="11">
        <v>584057</v>
      </c>
      <c r="GU72" s="10" t="s">
        <v>4182</v>
      </c>
      <c r="GV72" s="11">
        <v>584057</v>
      </c>
      <c r="GW72" s="10" t="s">
        <v>4183</v>
      </c>
      <c r="GX72" s="11">
        <v>3205691</v>
      </c>
      <c r="GY72" s="10" t="s">
        <v>4182</v>
      </c>
      <c r="GZ72" s="11">
        <v>3205691</v>
      </c>
      <c r="HA72" s="10" t="s">
        <v>4183</v>
      </c>
    </row>
    <row r="73" spans="1:209" ht="12.5" x14ac:dyDescent="0.25">
      <c r="A73" s="10" t="s">
        <v>5726</v>
      </c>
      <c r="B73" s="11">
        <v>3561356</v>
      </c>
      <c r="C73" s="10" t="s">
        <v>5727</v>
      </c>
      <c r="D73" s="12">
        <v>0.69699999999999995</v>
      </c>
      <c r="E73" s="10" t="s">
        <v>1131</v>
      </c>
      <c r="F73" s="11">
        <v>529356</v>
      </c>
      <c r="G73" s="10" t="s">
        <v>5728</v>
      </c>
      <c r="H73" s="12">
        <v>0.72199999999999998</v>
      </c>
      <c r="I73" s="10" t="s">
        <v>2377</v>
      </c>
      <c r="J73" s="11">
        <v>5745075</v>
      </c>
      <c r="K73" s="10" t="s">
        <v>5729</v>
      </c>
      <c r="L73" s="12">
        <v>0.77300000000000002</v>
      </c>
      <c r="M73" s="10" t="s">
        <v>1147</v>
      </c>
      <c r="N73" s="11">
        <v>2453108</v>
      </c>
      <c r="O73" s="10" t="s">
        <v>5730</v>
      </c>
      <c r="P73" s="12">
        <v>0.8</v>
      </c>
      <c r="Q73" s="10" t="s">
        <v>1155</v>
      </c>
      <c r="R73" s="11">
        <v>21888770</v>
      </c>
      <c r="S73" s="10" t="s">
        <v>5731</v>
      </c>
      <c r="T73" s="12">
        <v>0.56200000000000006</v>
      </c>
      <c r="U73" s="10" t="s">
        <v>1131</v>
      </c>
      <c r="V73" s="11">
        <v>4968773</v>
      </c>
      <c r="W73" s="10" t="s">
        <v>5732</v>
      </c>
      <c r="X73" s="12">
        <v>0.84499999999999997</v>
      </c>
      <c r="Y73" s="10" t="s">
        <v>1147</v>
      </c>
      <c r="Z73" s="11">
        <v>2687545</v>
      </c>
      <c r="AA73" s="10" t="s">
        <v>5733</v>
      </c>
      <c r="AB73" s="12">
        <v>0.74299999999999999</v>
      </c>
      <c r="AC73" s="10" t="s">
        <v>1147</v>
      </c>
      <c r="AD73" s="11">
        <v>683070</v>
      </c>
      <c r="AE73" s="10" t="s">
        <v>5734</v>
      </c>
      <c r="AF73" s="12">
        <v>0.66200000000000003</v>
      </c>
      <c r="AG73" s="10" t="s">
        <v>2434</v>
      </c>
      <c r="AH73" s="11">
        <v>322482</v>
      </c>
      <c r="AI73" s="10" t="s">
        <v>5735</v>
      </c>
      <c r="AJ73" s="12">
        <v>0.47499999999999998</v>
      </c>
      <c r="AK73" s="10" t="s">
        <v>2763</v>
      </c>
      <c r="AL73" s="11">
        <v>16646795</v>
      </c>
      <c r="AM73" s="10" t="s">
        <v>5736</v>
      </c>
      <c r="AN73" s="12">
        <v>0.73599999999999999</v>
      </c>
      <c r="AO73" s="10" t="s">
        <v>1131</v>
      </c>
      <c r="AP73" s="11">
        <v>6406135</v>
      </c>
      <c r="AQ73" s="10" t="s">
        <v>5737</v>
      </c>
      <c r="AR73" s="12">
        <v>0.58099999999999996</v>
      </c>
      <c r="AS73" s="10" t="s">
        <v>1155</v>
      </c>
      <c r="AT73" s="11">
        <v>635240</v>
      </c>
      <c r="AU73" s="10" t="s">
        <v>5738</v>
      </c>
      <c r="AV73" s="12">
        <v>0.443</v>
      </c>
      <c r="AW73" s="10" t="s">
        <v>2434</v>
      </c>
      <c r="AX73" s="11">
        <v>1790568</v>
      </c>
      <c r="AY73" s="10" t="s">
        <v>5739</v>
      </c>
      <c r="AZ73" s="12">
        <v>0.91100000000000003</v>
      </c>
      <c r="BA73" s="10" t="s">
        <v>1134</v>
      </c>
      <c r="BB73" s="11">
        <v>8916638</v>
      </c>
      <c r="BC73" s="10" t="s">
        <v>5740</v>
      </c>
      <c r="BD73" s="12">
        <v>0.71099999999999997</v>
      </c>
      <c r="BE73" s="10" t="s">
        <v>1155</v>
      </c>
      <c r="BF73" s="11">
        <v>5757095</v>
      </c>
      <c r="BG73" s="10" t="s">
        <v>5741</v>
      </c>
      <c r="BH73" s="12">
        <v>0.83899999999999997</v>
      </c>
      <c r="BI73" s="10" t="s">
        <v>1155</v>
      </c>
      <c r="BJ73" s="11">
        <v>2900093</v>
      </c>
      <c r="BK73" s="10" t="s">
        <v>5742</v>
      </c>
      <c r="BL73" s="12">
        <v>0.90400000000000003</v>
      </c>
      <c r="BM73" s="10" t="s">
        <v>1155</v>
      </c>
      <c r="BN73" s="11">
        <v>2541605</v>
      </c>
      <c r="BO73" s="10" t="s">
        <v>5743</v>
      </c>
      <c r="BP73" s="12">
        <v>0.86399999999999999</v>
      </c>
      <c r="BQ73" s="10" t="s">
        <v>1155</v>
      </c>
      <c r="BR73" s="11">
        <v>4013710</v>
      </c>
      <c r="BS73" s="10" t="s">
        <v>5744</v>
      </c>
      <c r="BT73" s="12">
        <v>0.88700000000000001</v>
      </c>
      <c r="BU73" s="10" t="s">
        <v>1131</v>
      </c>
      <c r="BV73" s="11">
        <v>2918283</v>
      </c>
      <c r="BW73" s="10" t="s">
        <v>5745</v>
      </c>
      <c r="BX73" s="12">
        <v>0.63800000000000001</v>
      </c>
      <c r="BY73" s="10" t="s">
        <v>1155</v>
      </c>
      <c r="BZ73" s="11">
        <v>1338839</v>
      </c>
      <c r="CA73" s="10" t="s">
        <v>2261</v>
      </c>
      <c r="CB73" s="12">
        <v>0.95899999999999996</v>
      </c>
      <c r="CC73" s="10" t="s">
        <v>1131</v>
      </c>
      <c r="CD73" s="11">
        <v>3415216</v>
      </c>
      <c r="CE73" s="10" t="s">
        <v>5746</v>
      </c>
      <c r="CF73" s="12">
        <v>0.55300000000000005</v>
      </c>
      <c r="CG73" s="10" t="s">
        <v>1147</v>
      </c>
      <c r="CH73" s="11">
        <v>5413778</v>
      </c>
      <c r="CI73" s="10" t="s">
        <v>5747</v>
      </c>
      <c r="CJ73" s="12">
        <v>0.77300000000000002</v>
      </c>
      <c r="CK73" s="10" t="s">
        <v>1147</v>
      </c>
      <c r="CL73" s="11">
        <v>8077275</v>
      </c>
      <c r="CM73" s="10" t="s">
        <v>5748</v>
      </c>
      <c r="CN73" s="12">
        <v>0.80500000000000005</v>
      </c>
      <c r="CO73" s="10" t="s">
        <v>1131</v>
      </c>
      <c r="CP73" s="11">
        <v>4781322</v>
      </c>
      <c r="CQ73" s="10" t="s">
        <v>5749</v>
      </c>
      <c r="CR73" s="12">
        <v>0.83299999999999996</v>
      </c>
      <c r="CS73" s="10" t="s">
        <v>1131</v>
      </c>
      <c r="CT73" s="11">
        <v>1774729</v>
      </c>
      <c r="CU73" s="10" t="s">
        <v>5750</v>
      </c>
      <c r="CV73" s="12">
        <v>0.60399999999999998</v>
      </c>
      <c r="CW73" s="10" t="s">
        <v>1147</v>
      </c>
      <c r="CX73" s="11">
        <v>5241306</v>
      </c>
      <c r="CY73" s="10" t="s">
        <v>5751</v>
      </c>
      <c r="CZ73" s="12">
        <v>0.84599999999999997</v>
      </c>
      <c r="DA73" s="10" t="s">
        <v>1131</v>
      </c>
      <c r="DB73" s="11">
        <v>1036405</v>
      </c>
      <c r="DC73" s="10" t="s">
        <v>5752</v>
      </c>
      <c r="DD73" s="12">
        <v>0.91500000000000004</v>
      </c>
      <c r="DE73" s="10" t="s">
        <v>1147</v>
      </c>
      <c r="DF73" s="11">
        <v>1703158</v>
      </c>
      <c r="DG73" s="10" t="s">
        <v>5753</v>
      </c>
      <c r="DH73" s="12">
        <v>0.86099999999999999</v>
      </c>
      <c r="DI73" s="10" t="s">
        <v>1134</v>
      </c>
      <c r="DJ73" s="11">
        <v>2067464</v>
      </c>
      <c r="DK73" s="10" t="s">
        <v>5754</v>
      </c>
      <c r="DL73" s="12">
        <v>0.64700000000000002</v>
      </c>
      <c r="DM73" s="10" t="s">
        <v>2434</v>
      </c>
      <c r="DN73" s="11">
        <v>1320733</v>
      </c>
      <c r="DO73" s="10" t="s">
        <v>5755</v>
      </c>
      <c r="DP73" s="12">
        <v>0.94199999999999995</v>
      </c>
      <c r="DQ73" s="10" t="s">
        <v>1147</v>
      </c>
      <c r="DR73" s="11">
        <v>5979934</v>
      </c>
      <c r="DS73" s="10" t="s">
        <v>5756</v>
      </c>
      <c r="DT73" s="12">
        <v>0.64400000000000002</v>
      </c>
      <c r="DU73" s="10" t="s">
        <v>1155</v>
      </c>
      <c r="DV73" s="11">
        <v>1542743</v>
      </c>
      <c r="DW73" s="10" t="s">
        <v>5757</v>
      </c>
      <c r="DX73" s="12">
        <v>0.73</v>
      </c>
      <c r="DY73" s="10" t="s">
        <v>2611</v>
      </c>
      <c r="DZ73" s="11">
        <v>12429616</v>
      </c>
      <c r="EA73" s="10" t="s">
        <v>5758</v>
      </c>
      <c r="EB73" s="12">
        <v>0.63500000000000001</v>
      </c>
      <c r="EC73" s="10" t="s">
        <v>1131</v>
      </c>
      <c r="ED73" s="11">
        <v>7459033</v>
      </c>
      <c r="EE73" s="10" t="s">
        <v>5759</v>
      </c>
      <c r="EF73" s="12">
        <v>0.68799999999999994</v>
      </c>
      <c r="EG73" s="10" t="s">
        <v>1155</v>
      </c>
      <c r="EH73" s="11">
        <v>697402</v>
      </c>
      <c r="EI73" s="10" t="s">
        <v>5760</v>
      </c>
      <c r="EJ73" s="12">
        <v>0.89</v>
      </c>
      <c r="EK73" s="10" t="s">
        <v>2389</v>
      </c>
      <c r="EL73" s="11">
        <v>9779238</v>
      </c>
      <c r="EM73" s="10" t="s">
        <v>5761</v>
      </c>
      <c r="EN73" s="12">
        <v>0.83</v>
      </c>
      <c r="EO73" s="10" t="s">
        <v>1131</v>
      </c>
      <c r="EP73" s="11">
        <v>3194953</v>
      </c>
      <c r="EQ73" s="10" t="s">
        <v>5762</v>
      </c>
      <c r="ER73" s="12">
        <v>0.78800000000000003</v>
      </c>
      <c r="ES73" s="10" t="s">
        <v>1155</v>
      </c>
      <c r="ET73" s="11">
        <v>3653830</v>
      </c>
      <c r="EU73" s="10" t="s">
        <v>5763</v>
      </c>
      <c r="EV73" s="12">
        <v>0.86299999999999999</v>
      </c>
      <c r="EW73" s="10" t="s">
        <v>1155</v>
      </c>
      <c r="EX73" s="11">
        <v>10446824</v>
      </c>
      <c r="EY73" s="10" t="s">
        <v>5764</v>
      </c>
      <c r="EZ73" s="12">
        <v>0.80600000000000005</v>
      </c>
      <c r="FA73" s="10" t="s">
        <v>1131</v>
      </c>
      <c r="FB73" s="11">
        <v>874361</v>
      </c>
      <c r="FC73" s="10" t="s">
        <v>4329</v>
      </c>
      <c r="FD73" s="12">
        <v>0.79800000000000004</v>
      </c>
      <c r="FE73" s="10" t="s">
        <v>2763</v>
      </c>
      <c r="FF73" s="11">
        <v>3768184</v>
      </c>
      <c r="FG73" s="10" t="s">
        <v>5765</v>
      </c>
      <c r="FH73" s="12">
        <v>0.70099999999999996</v>
      </c>
      <c r="FI73" s="10" t="s">
        <v>1155</v>
      </c>
      <c r="FJ73" s="11">
        <v>792716</v>
      </c>
      <c r="FK73" s="10" t="s">
        <v>5766</v>
      </c>
      <c r="FL73" s="12">
        <v>0.86199999999999999</v>
      </c>
      <c r="FM73" s="10" t="s">
        <v>1134</v>
      </c>
      <c r="FN73" s="11">
        <v>5653842</v>
      </c>
      <c r="FO73" s="10" t="s">
        <v>5767</v>
      </c>
      <c r="FP73" s="12">
        <v>0.79300000000000004</v>
      </c>
      <c r="FQ73" s="10" t="s">
        <v>1155</v>
      </c>
      <c r="FR73" s="11">
        <v>21397123</v>
      </c>
      <c r="FS73" s="10" t="s">
        <v>5768</v>
      </c>
      <c r="FT73" s="12">
        <v>0.70099999999999996</v>
      </c>
      <c r="FU73" s="10" t="s">
        <v>1155</v>
      </c>
      <c r="FV73" s="11">
        <v>2997283</v>
      </c>
      <c r="FW73" s="10" t="s">
        <v>5769</v>
      </c>
      <c r="FX73" s="12">
        <v>0.877</v>
      </c>
      <c r="FY73" s="10" t="s">
        <v>1134</v>
      </c>
      <c r="FZ73" s="11">
        <v>618674</v>
      </c>
      <c r="GA73" s="10" t="s">
        <v>5217</v>
      </c>
      <c r="GB73" s="12">
        <v>0.95599999999999996</v>
      </c>
      <c r="GC73" s="10" t="s">
        <v>1147</v>
      </c>
      <c r="GD73" s="11">
        <v>5988069</v>
      </c>
      <c r="GE73" s="10" t="s">
        <v>5770</v>
      </c>
      <c r="GF73" s="12">
        <v>0.68700000000000006</v>
      </c>
      <c r="GG73" s="10" t="s">
        <v>1155</v>
      </c>
      <c r="GH73" s="11">
        <v>6056568</v>
      </c>
      <c r="GI73" s="10" t="s">
        <v>5771</v>
      </c>
      <c r="GJ73" s="12">
        <v>0.77500000000000002</v>
      </c>
      <c r="GK73" s="10" t="s">
        <v>1155</v>
      </c>
      <c r="GL73" s="11">
        <v>1680198</v>
      </c>
      <c r="GM73" s="10" t="s">
        <v>5772</v>
      </c>
      <c r="GN73" s="12">
        <v>0.94899999999999995</v>
      </c>
      <c r="GO73" s="10" t="s">
        <v>1155</v>
      </c>
      <c r="GP73" s="11">
        <v>5151892</v>
      </c>
      <c r="GQ73" s="10" t="s">
        <v>5773</v>
      </c>
      <c r="GR73" s="12">
        <v>0.872</v>
      </c>
      <c r="GS73" s="10" t="s">
        <v>1131</v>
      </c>
      <c r="GT73" s="11">
        <v>540065</v>
      </c>
      <c r="GU73" s="10" t="s">
        <v>4779</v>
      </c>
      <c r="GV73" s="12">
        <v>0.92500000000000004</v>
      </c>
      <c r="GW73" s="10" t="s">
        <v>2434</v>
      </c>
      <c r="GX73" s="11">
        <v>1839985</v>
      </c>
      <c r="GY73" s="10" t="s">
        <v>5774</v>
      </c>
      <c r="GZ73" s="12">
        <v>0.57399999999999995</v>
      </c>
      <c r="HA73" s="10" t="s">
        <v>2434</v>
      </c>
    </row>
    <row r="74" spans="1:209" ht="12.5" x14ac:dyDescent="0.25">
      <c r="A74" s="10" t="s">
        <v>5775</v>
      </c>
      <c r="B74" s="11">
        <v>1383277</v>
      </c>
      <c r="C74" s="10" t="s">
        <v>5776</v>
      </c>
      <c r="D74" s="12">
        <v>0.27100000000000002</v>
      </c>
      <c r="E74" s="10" t="s">
        <v>1140</v>
      </c>
      <c r="F74" s="11">
        <v>39472</v>
      </c>
      <c r="G74" s="10" t="s">
        <v>1840</v>
      </c>
      <c r="H74" s="12">
        <v>5.3999999999999999E-2</v>
      </c>
      <c r="I74" s="10" t="s">
        <v>1147</v>
      </c>
      <c r="J74" s="11">
        <v>500421</v>
      </c>
      <c r="K74" s="10" t="s">
        <v>5777</v>
      </c>
      <c r="L74" s="12">
        <v>6.7000000000000004E-2</v>
      </c>
      <c r="M74" s="10" t="s">
        <v>1140</v>
      </c>
      <c r="N74" s="11">
        <v>493600</v>
      </c>
      <c r="O74" s="10" t="s">
        <v>5778</v>
      </c>
      <c r="P74" s="12">
        <v>0.161</v>
      </c>
      <c r="Q74" s="10" t="s">
        <v>1140</v>
      </c>
      <c r="R74" s="11">
        <v>2813880</v>
      </c>
      <c r="S74" s="10" t="s">
        <v>5779</v>
      </c>
      <c r="T74" s="12">
        <v>7.1999999999999995E-2</v>
      </c>
      <c r="U74" s="10" t="s">
        <v>1140</v>
      </c>
      <c r="V74" s="11">
        <v>340190</v>
      </c>
      <c r="W74" s="10" t="s">
        <v>5780</v>
      </c>
      <c r="X74" s="12">
        <v>5.8000000000000003E-2</v>
      </c>
      <c r="Y74" s="10" t="s">
        <v>1140</v>
      </c>
      <c r="Z74" s="11">
        <v>504529</v>
      </c>
      <c r="AA74" s="10" t="s">
        <v>5781</v>
      </c>
      <c r="AB74" s="12">
        <v>0.13900000000000001</v>
      </c>
      <c r="AC74" s="10" t="s">
        <v>1155</v>
      </c>
      <c r="AD74" s="11">
        <v>266701</v>
      </c>
      <c r="AE74" s="10" t="s">
        <v>5782</v>
      </c>
      <c r="AF74" s="12">
        <v>0.25800000000000001</v>
      </c>
      <c r="AG74" s="10" t="s">
        <v>1147</v>
      </c>
      <c r="AH74" s="11">
        <v>310651</v>
      </c>
      <c r="AI74" s="10" t="s">
        <v>5783</v>
      </c>
      <c r="AJ74" s="12">
        <v>0.45800000000000002</v>
      </c>
      <c r="AK74" s="10" t="s">
        <v>2377</v>
      </c>
      <c r="AL74" s="11">
        <v>3992077</v>
      </c>
      <c r="AM74" s="10" t="s">
        <v>5784</v>
      </c>
      <c r="AN74" s="12">
        <v>0.17699999999999999</v>
      </c>
      <c r="AO74" s="10" t="s">
        <v>1140</v>
      </c>
      <c r="AP74" s="11">
        <v>3685129</v>
      </c>
      <c r="AQ74" s="10" t="s">
        <v>5785</v>
      </c>
      <c r="AR74" s="12">
        <v>0.33400000000000002</v>
      </c>
      <c r="AS74" s="10" t="s">
        <v>1140</v>
      </c>
      <c r="AT74" s="11">
        <v>52919</v>
      </c>
      <c r="AU74" s="10" t="s">
        <v>5786</v>
      </c>
      <c r="AV74" s="12">
        <v>3.6999999999999998E-2</v>
      </c>
      <c r="AW74" s="10" t="s">
        <v>1131</v>
      </c>
      <c r="AX74" s="11">
        <v>27327</v>
      </c>
      <c r="AY74" s="10" t="s">
        <v>5787</v>
      </c>
      <c r="AZ74" s="12">
        <v>1.4E-2</v>
      </c>
      <c r="BA74" s="10" t="s">
        <v>1140</v>
      </c>
      <c r="BB74" s="11">
        <v>1922259</v>
      </c>
      <c r="BC74" s="10" t="s">
        <v>5788</v>
      </c>
      <c r="BD74" s="12">
        <v>0.153</v>
      </c>
      <c r="BE74" s="10" t="s">
        <v>1140</v>
      </c>
      <c r="BF74" s="11">
        <v>771312</v>
      </c>
      <c r="BG74" s="10" t="s">
        <v>5789</v>
      </c>
      <c r="BH74" s="12">
        <v>0.112</v>
      </c>
      <c r="BI74" s="10" t="s">
        <v>1140</v>
      </c>
      <c r="BJ74" s="11">
        <v>175115</v>
      </c>
      <c r="BK74" s="10" t="s">
        <v>3696</v>
      </c>
      <c r="BL74" s="12">
        <v>5.5E-2</v>
      </c>
      <c r="BM74" s="10" t="s">
        <v>1140</v>
      </c>
      <c r="BN74" s="11">
        <v>226437</v>
      </c>
      <c r="BO74" s="10" t="s">
        <v>5790</v>
      </c>
      <c r="BP74" s="12">
        <v>7.6999999999999999E-2</v>
      </c>
      <c r="BQ74" s="10" t="s">
        <v>1131</v>
      </c>
      <c r="BR74" s="11">
        <v>431116</v>
      </c>
      <c r="BS74" s="10" t="s">
        <v>5791</v>
      </c>
      <c r="BT74" s="12">
        <v>9.5000000000000001E-2</v>
      </c>
      <c r="BU74" s="10" t="s">
        <v>1140</v>
      </c>
      <c r="BV74" s="11">
        <v>1494280</v>
      </c>
      <c r="BW74" s="10" t="s">
        <v>5792</v>
      </c>
      <c r="BX74" s="12">
        <v>0.32700000000000001</v>
      </c>
      <c r="BY74" s="10" t="s">
        <v>1131</v>
      </c>
      <c r="BZ74" s="11">
        <v>36775</v>
      </c>
      <c r="CA74" s="10" t="s">
        <v>2277</v>
      </c>
      <c r="CB74" s="12">
        <v>2.5999999999999999E-2</v>
      </c>
      <c r="CC74" s="10" t="s">
        <v>1140</v>
      </c>
      <c r="CD74" s="11">
        <v>1989748</v>
      </c>
      <c r="CE74" s="10" t="s">
        <v>5793</v>
      </c>
      <c r="CF74" s="12">
        <v>0.32200000000000001</v>
      </c>
      <c r="CG74" s="10" t="s">
        <v>1131</v>
      </c>
      <c r="CH74" s="11">
        <v>724622</v>
      </c>
      <c r="CI74" s="10" t="s">
        <v>5794</v>
      </c>
      <c r="CJ74" s="12">
        <v>0.10299999999999999</v>
      </c>
      <c r="CK74" s="10" t="s">
        <v>1131</v>
      </c>
      <c r="CL74" s="11">
        <v>1537268</v>
      </c>
      <c r="CM74" s="10" t="s">
        <v>2436</v>
      </c>
      <c r="CN74" s="12">
        <v>0.153</v>
      </c>
      <c r="CO74" s="10" t="s">
        <v>1140</v>
      </c>
      <c r="CP74" s="11">
        <v>522561</v>
      </c>
      <c r="CQ74" s="10" t="s">
        <v>5795</v>
      </c>
      <c r="CR74" s="12">
        <v>9.0999999999999998E-2</v>
      </c>
      <c r="CS74" s="10" t="s">
        <v>1140</v>
      </c>
      <c r="CT74" s="11">
        <v>1103292</v>
      </c>
      <c r="CU74" s="10" t="s">
        <v>5796</v>
      </c>
      <c r="CV74" s="12">
        <v>0.375</v>
      </c>
      <c r="CW74" s="10" t="s">
        <v>1155</v>
      </c>
      <c r="CX74" s="11">
        <v>792979</v>
      </c>
      <c r="CY74" s="10" t="s">
        <v>5797</v>
      </c>
      <c r="CZ74" s="12">
        <v>0.128</v>
      </c>
      <c r="DA74" s="10" t="s">
        <v>1140</v>
      </c>
      <c r="DB74" s="11">
        <v>14126</v>
      </c>
      <c r="DC74" s="10" t="s">
        <v>2423</v>
      </c>
      <c r="DD74" s="12">
        <v>1.2E-2</v>
      </c>
      <c r="DE74" s="10" t="s">
        <v>1140</v>
      </c>
      <c r="DF74" s="11">
        <v>138101</v>
      </c>
      <c r="DG74" s="10" t="s">
        <v>1292</v>
      </c>
      <c r="DH74" s="12">
        <v>7.0000000000000007E-2</v>
      </c>
      <c r="DI74" s="10" t="s">
        <v>1155</v>
      </c>
      <c r="DJ74" s="11">
        <v>398594</v>
      </c>
      <c r="DK74" s="10" t="s">
        <v>5798</v>
      </c>
      <c r="DL74" s="12">
        <v>0.125</v>
      </c>
      <c r="DM74" s="10" t="s">
        <v>1131</v>
      </c>
      <c r="DN74" s="11">
        <v>38121</v>
      </c>
      <c r="DO74" s="10" t="s">
        <v>4244</v>
      </c>
      <c r="DP74" s="12">
        <v>2.7E-2</v>
      </c>
      <c r="DQ74" s="10" t="s">
        <v>1131</v>
      </c>
      <c r="DR74" s="11">
        <v>1417262</v>
      </c>
      <c r="DS74" s="10" t="s">
        <v>5799</v>
      </c>
      <c r="DT74" s="12">
        <v>0.153</v>
      </c>
      <c r="DU74" s="10" t="s">
        <v>1131</v>
      </c>
      <c r="DV74" s="11">
        <v>72808</v>
      </c>
      <c r="DW74" s="10" t="s">
        <v>1396</v>
      </c>
      <c r="DX74" s="12">
        <v>3.4000000000000002E-2</v>
      </c>
      <c r="DY74" s="10" t="s">
        <v>1131</v>
      </c>
      <c r="DZ74" s="11">
        <v>3441295</v>
      </c>
      <c r="EA74" s="10" t="s">
        <v>5800</v>
      </c>
      <c r="EB74" s="12">
        <v>0.17599999999999999</v>
      </c>
      <c r="EC74" s="10" t="s">
        <v>1140</v>
      </c>
      <c r="ED74" s="11">
        <v>2469682</v>
      </c>
      <c r="EE74" s="10" t="s">
        <v>5801</v>
      </c>
      <c r="EF74" s="12">
        <v>0.22800000000000001</v>
      </c>
      <c r="EG74" s="10" t="s">
        <v>1140</v>
      </c>
      <c r="EH74" s="11">
        <v>33939</v>
      </c>
      <c r="EI74" s="10" t="s">
        <v>3656</v>
      </c>
      <c r="EJ74" s="12">
        <v>4.2999999999999997E-2</v>
      </c>
      <c r="EK74" s="10" t="s">
        <v>1155</v>
      </c>
      <c r="EL74" s="11">
        <v>1712777</v>
      </c>
      <c r="EM74" s="10" t="s">
        <v>5802</v>
      </c>
      <c r="EN74" s="12">
        <v>0.14499999999999999</v>
      </c>
      <c r="EO74" s="10" t="s">
        <v>1140</v>
      </c>
      <c r="EP74" s="11">
        <v>393613</v>
      </c>
      <c r="EQ74" s="10" t="s">
        <v>5803</v>
      </c>
      <c r="ER74" s="12">
        <v>9.7000000000000003E-2</v>
      </c>
      <c r="ES74" s="10" t="s">
        <v>1131</v>
      </c>
      <c r="ET74" s="11">
        <v>145643</v>
      </c>
      <c r="EU74" s="10" t="s">
        <v>5804</v>
      </c>
      <c r="EV74" s="12">
        <v>3.4000000000000002E-2</v>
      </c>
      <c r="EW74" s="10" t="s">
        <v>1140</v>
      </c>
      <c r="EX74" s="11">
        <v>1694906</v>
      </c>
      <c r="EY74" s="10" t="s">
        <v>5762</v>
      </c>
      <c r="EZ74" s="12">
        <v>0.13100000000000001</v>
      </c>
      <c r="FA74" s="10" t="s">
        <v>1140</v>
      </c>
      <c r="FB74" s="11">
        <v>118571</v>
      </c>
      <c r="FC74" s="10" t="s">
        <v>5805</v>
      </c>
      <c r="FD74" s="12">
        <v>0.108</v>
      </c>
      <c r="FE74" s="10" t="s">
        <v>2434</v>
      </c>
      <c r="FF74" s="11">
        <v>1433116</v>
      </c>
      <c r="FG74" s="10" t="s">
        <v>5806</v>
      </c>
      <c r="FH74" s="12">
        <v>0.26700000000000002</v>
      </c>
      <c r="FI74" s="10" t="s">
        <v>1131</v>
      </c>
      <c r="FJ74" s="11">
        <v>30894</v>
      </c>
      <c r="FK74" s="10" t="s">
        <v>1447</v>
      </c>
      <c r="FL74" s="12">
        <v>3.4000000000000002E-2</v>
      </c>
      <c r="FM74" s="10" t="s">
        <v>1131</v>
      </c>
      <c r="FN74" s="11">
        <v>1222789</v>
      </c>
      <c r="FO74" s="10" t="s">
        <v>5807</v>
      </c>
      <c r="FP74" s="12">
        <v>0.17199999999999999</v>
      </c>
      <c r="FQ74" s="10" t="s">
        <v>1140</v>
      </c>
      <c r="FR74" s="11">
        <v>4329660</v>
      </c>
      <c r="FS74" s="10" t="s">
        <v>5808</v>
      </c>
      <c r="FT74" s="12">
        <v>0.14199999999999999</v>
      </c>
      <c r="FU74" s="10" t="s">
        <v>1140</v>
      </c>
      <c r="FV74" s="11">
        <v>72379</v>
      </c>
      <c r="FW74" s="10" t="s">
        <v>5809</v>
      </c>
      <c r="FX74" s="12">
        <v>2.1000000000000001E-2</v>
      </c>
      <c r="FY74" s="10" t="s">
        <v>1140</v>
      </c>
      <c r="FZ74" s="11">
        <v>16009</v>
      </c>
      <c r="GA74" s="10" t="s">
        <v>2179</v>
      </c>
      <c r="GB74" s="12">
        <v>2.5000000000000001E-2</v>
      </c>
      <c r="GC74" s="10" t="s">
        <v>1131</v>
      </c>
      <c r="GD74" s="11">
        <v>1849810</v>
      </c>
      <c r="GE74" s="10" t="s">
        <v>5810</v>
      </c>
      <c r="GF74" s="12">
        <v>0.21199999999999999</v>
      </c>
      <c r="GG74" s="10" t="s">
        <v>1140</v>
      </c>
      <c r="GH74" s="11">
        <v>483834</v>
      </c>
      <c r="GI74" s="10" t="s">
        <v>5811</v>
      </c>
      <c r="GJ74" s="12">
        <v>6.2E-2</v>
      </c>
      <c r="GK74" s="10" t="s">
        <v>1140</v>
      </c>
      <c r="GL74" s="11">
        <v>83426</v>
      </c>
      <c r="GM74" s="10" t="s">
        <v>5812</v>
      </c>
      <c r="GN74" s="12">
        <v>4.7E-2</v>
      </c>
      <c r="GO74" s="10" t="s">
        <v>1131</v>
      </c>
      <c r="GP74" s="11">
        <v>452222</v>
      </c>
      <c r="GQ74" s="10" t="s">
        <v>5813</v>
      </c>
      <c r="GR74" s="12">
        <v>7.6999999999999999E-2</v>
      </c>
      <c r="GS74" s="10" t="s">
        <v>1140</v>
      </c>
      <c r="GT74" s="11">
        <v>9077</v>
      </c>
      <c r="GU74" s="10" t="s">
        <v>3331</v>
      </c>
      <c r="GV74" s="12">
        <v>1.6E-2</v>
      </c>
      <c r="GW74" s="10" t="s">
        <v>1131</v>
      </c>
      <c r="GX74" s="11">
        <v>388994</v>
      </c>
      <c r="GY74" s="10" t="s">
        <v>5030</v>
      </c>
      <c r="GZ74" s="12">
        <v>0.121</v>
      </c>
      <c r="HA74" s="10" t="s">
        <v>2389</v>
      </c>
    </row>
    <row r="75" spans="1:209" ht="12.5" x14ac:dyDescent="0.25">
      <c r="A75" s="10" t="s">
        <v>5814</v>
      </c>
      <c r="B75" s="11">
        <v>101839</v>
      </c>
      <c r="C75" s="10" t="s">
        <v>4753</v>
      </c>
      <c r="D75" s="12">
        <v>0.02</v>
      </c>
      <c r="E75" s="10" t="s">
        <v>1140</v>
      </c>
      <c r="F75" s="11">
        <v>150088</v>
      </c>
      <c r="G75" s="10" t="s">
        <v>5815</v>
      </c>
      <c r="H75" s="12">
        <v>0.20499999999999999</v>
      </c>
      <c r="I75" s="10" t="s">
        <v>1147</v>
      </c>
      <c r="J75" s="11">
        <v>461846</v>
      </c>
      <c r="K75" s="10" t="s">
        <v>5816</v>
      </c>
      <c r="L75" s="12">
        <v>6.2E-2</v>
      </c>
      <c r="M75" s="10" t="s">
        <v>1131</v>
      </c>
      <c r="N75" s="11">
        <v>89279</v>
      </c>
      <c r="O75" s="10" t="s">
        <v>5817</v>
      </c>
      <c r="P75" s="12">
        <v>2.9000000000000001E-2</v>
      </c>
      <c r="Q75" s="10" t="s">
        <v>1131</v>
      </c>
      <c r="R75" s="11">
        <v>1292662</v>
      </c>
      <c r="S75" s="10" t="s">
        <v>5818</v>
      </c>
      <c r="T75" s="12">
        <v>3.3000000000000002E-2</v>
      </c>
      <c r="U75" s="10" t="s">
        <v>1140</v>
      </c>
      <c r="V75" s="11">
        <v>204277</v>
      </c>
      <c r="W75" s="10" t="s">
        <v>5819</v>
      </c>
      <c r="X75" s="12">
        <v>3.5000000000000003E-2</v>
      </c>
      <c r="Y75" s="10" t="s">
        <v>1131</v>
      </c>
      <c r="Z75" s="11">
        <v>47497</v>
      </c>
      <c r="AA75" s="10" t="s">
        <v>5820</v>
      </c>
      <c r="AB75" s="12">
        <v>1.2999999999999999E-2</v>
      </c>
      <c r="AC75" s="10" t="s">
        <v>1131</v>
      </c>
      <c r="AD75" s="11">
        <v>15010</v>
      </c>
      <c r="AE75" s="10" t="s">
        <v>5349</v>
      </c>
      <c r="AF75" s="12">
        <v>1.4999999999999999E-2</v>
      </c>
      <c r="AG75" s="10" t="s">
        <v>1155</v>
      </c>
      <c r="AH75" s="11">
        <v>10205</v>
      </c>
      <c r="AI75" s="10" t="s">
        <v>5821</v>
      </c>
      <c r="AJ75" s="12">
        <v>1.4999999999999999E-2</v>
      </c>
      <c r="AK75" s="10" t="s">
        <v>1155</v>
      </c>
      <c r="AL75" s="11">
        <v>358482</v>
      </c>
      <c r="AM75" s="10" t="s">
        <v>5822</v>
      </c>
      <c r="AN75" s="12">
        <v>1.6E-2</v>
      </c>
      <c r="AO75" s="10" t="s">
        <v>1140</v>
      </c>
      <c r="AP75" s="11">
        <v>237703</v>
      </c>
      <c r="AQ75" s="10" t="s">
        <v>4636</v>
      </c>
      <c r="AR75" s="12">
        <v>2.1999999999999999E-2</v>
      </c>
      <c r="AS75" s="10" t="s">
        <v>1140</v>
      </c>
      <c r="AT75" s="11">
        <v>42298</v>
      </c>
      <c r="AU75" s="10" t="s">
        <v>5823</v>
      </c>
      <c r="AV75" s="12">
        <v>2.9000000000000001E-2</v>
      </c>
      <c r="AW75" s="10" t="s">
        <v>1155</v>
      </c>
      <c r="AX75" s="11">
        <v>61278</v>
      </c>
      <c r="AY75" s="10" t="s">
        <v>5824</v>
      </c>
      <c r="AZ75" s="12">
        <v>3.1E-2</v>
      </c>
      <c r="BA75" s="10" t="s">
        <v>1131</v>
      </c>
      <c r="BB75" s="11">
        <v>271494</v>
      </c>
      <c r="BC75" s="10" t="s">
        <v>5825</v>
      </c>
      <c r="BD75" s="12">
        <v>2.1999999999999999E-2</v>
      </c>
      <c r="BE75" s="10" t="s">
        <v>1140</v>
      </c>
      <c r="BF75" s="11">
        <v>126517</v>
      </c>
      <c r="BG75" s="10" t="s">
        <v>5826</v>
      </c>
      <c r="BH75" s="12">
        <v>1.7999999999999999E-2</v>
      </c>
      <c r="BI75" s="10" t="s">
        <v>1140</v>
      </c>
      <c r="BJ75" s="11">
        <v>59954</v>
      </c>
      <c r="BK75" s="10" t="s">
        <v>5827</v>
      </c>
      <c r="BL75" s="12">
        <v>1.9E-2</v>
      </c>
      <c r="BM75" s="10" t="s">
        <v>1131</v>
      </c>
      <c r="BN75" s="11">
        <v>93182</v>
      </c>
      <c r="BO75" s="10" t="s">
        <v>5828</v>
      </c>
      <c r="BP75" s="12">
        <v>3.2000000000000001E-2</v>
      </c>
      <c r="BQ75" s="10" t="s">
        <v>1131</v>
      </c>
      <c r="BR75" s="11">
        <v>94117</v>
      </c>
      <c r="BS75" s="10" t="s">
        <v>5829</v>
      </c>
      <c r="BT75" s="12">
        <v>2.1000000000000001E-2</v>
      </c>
      <c r="BU75" s="10" t="s">
        <v>1131</v>
      </c>
      <c r="BV75" s="11">
        <v>112048</v>
      </c>
      <c r="BW75" s="10" t="s">
        <v>5830</v>
      </c>
      <c r="BX75" s="12">
        <v>2.4E-2</v>
      </c>
      <c r="BY75" s="10" t="s">
        <v>1131</v>
      </c>
      <c r="BZ75" s="11">
        <v>24209</v>
      </c>
      <c r="CA75" s="10" t="s">
        <v>3410</v>
      </c>
      <c r="CB75" s="12">
        <v>1.7000000000000001E-2</v>
      </c>
      <c r="CC75" s="10" t="s">
        <v>1140</v>
      </c>
      <c r="CD75" s="11">
        <v>126564</v>
      </c>
      <c r="CE75" s="10" t="s">
        <v>5831</v>
      </c>
      <c r="CF75" s="12">
        <v>0.02</v>
      </c>
      <c r="CG75" s="10" t="s">
        <v>1131</v>
      </c>
      <c r="CH75" s="11">
        <v>75809</v>
      </c>
      <c r="CI75" s="10" t="s">
        <v>3495</v>
      </c>
      <c r="CJ75" s="12">
        <v>1.0999999999999999E-2</v>
      </c>
      <c r="CK75" s="10" t="s">
        <v>1140</v>
      </c>
      <c r="CL75" s="11">
        <v>190109</v>
      </c>
      <c r="CM75" s="10" t="s">
        <v>5832</v>
      </c>
      <c r="CN75" s="12">
        <v>1.9E-2</v>
      </c>
      <c r="CO75" s="10" t="s">
        <v>1140</v>
      </c>
      <c r="CP75" s="11">
        <v>135860</v>
      </c>
      <c r="CQ75" s="10" t="s">
        <v>5833</v>
      </c>
      <c r="CR75" s="12">
        <v>2.4E-2</v>
      </c>
      <c r="CS75" s="10" t="s">
        <v>1140</v>
      </c>
      <c r="CT75" s="11">
        <v>64266</v>
      </c>
      <c r="CU75" s="10" t="s">
        <v>4581</v>
      </c>
      <c r="CV75" s="12">
        <v>2.1999999999999999E-2</v>
      </c>
      <c r="CW75" s="10" t="s">
        <v>1131</v>
      </c>
      <c r="CX75" s="11">
        <v>123468</v>
      </c>
      <c r="CY75" s="10" t="s">
        <v>2418</v>
      </c>
      <c r="CZ75" s="12">
        <v>0.02</v>
      </c>
      <c r="DA75" s="10" t="s">
        <v>1140</v>
      </c>
      <c r="DB75" s="11">
        <v>94663</v>
      </c>
      <c r="DC75" s="10" t="s">
        <v>2654</v>
      </c>
      <c r="DD75" s="12">
        <v>8.4000000000000005E-2</v>
      </c>
      <c r="DE75" s="10" t="s">
        <v>1131</v>
      </c>
      <c r="DF75" s="11">
        <v>52147</v>
      </c>
      <c r="DG75" s="10" t="s">
        <v>5834</v>
      </c>
      <c r="DH75" s="12">
        <v>2.5999999999999999E-2</v>
      </c>
      <c r="DI75" s="10" t="s">
        <v>1131</v>
      </c>
      <c r="DJ75" s="11">
        <v>103566</v>
      </c>
      <c r="DK75" s="10" t="s">
        <v>5835</v>
      </c>
      <c r="DL75" s="12">
        <v>3.2000000000000001E-2</v>
      </c>
      <c r="DM75" s="10" t="s">
        <v>1131</v>
      </c>
      <c r="DN75" s="11">
        <v>17174</v>
      </c>
      <c r="DO75" s="10" t="s">
        <v>1186</v>
      </c>
      <c r="DP75" s="12">
        <v>1.2E-2</v>
      </c>
      <c r="DQ75" s="10" t="s">
        <v>1131</v>
      </c>
      <c r="DR75" s="11">
        <v>174131</v>
      </c>
      <c r="DS75" s="10" t="s">
        <v>5836</v>
      </c>
      <c r="DT75" s="12">
        <v>1.9E-2</v>
      </c>
      <c r="DU75" s="10" t="s">
        <v>1131</v>
      </c>
      <c r="DV75" s="11">
        <v>252879</v>
      </c>
      <c r="DW75" s="10" t="s">
        <v>1219</v>
      </c>
      <c r="DX75" s="12">
        <v>0.12</v>
      </c>
      <c r="DY75" s="10" t="s">
        <v>1155</v>
      </c>
      <c r="DZ75" s="11">
        <v>344058</v>
      </c>
      <c r="EA75" s="10" t="s">
        <v>5837</v>
      </c>
      <c r="EB75" s="12">
        <v>1.7999999999999999E-2</v>
      </c>
      <c r="EC75" s="10" t="s">
        <v>1140</v>
      </c>
      <c r="ED75" s="11">
        <v>269822</v>
      </c>
      <c r="EE75" s="10" t="s">
        <v>5838</v>
      </c>
      <c r="EF75" s="12">
        <v>2.5000000000000001E-2</v>
      </c>
      <c r="EG75" s="10" t="s">
        <v>1140</v>
      </c>
      <c r="EH75" s="11">
        <v>50766</v>
      </c>
      <c r="EI75" s="10" t="s">
        <v>2907</v>
      </c>
      <c r="EJ75" s="12">
        <v>6.5000000000000002E-2</v>
      </c>
      <c r="EK75" s="10" t="s">
        <v>1155</v>
      </c>
      <c r="EL75" s="11">
        <v>193345</v>
      </c>
      <c r="EM75" s="10" t="s">
        <v>5839</v>
      </c>
      <c r="EN75" s="12">
        <v>1.6E-2</v>
      </c>
      <c r="EO75" s="10" t="s">
        <v>1140</v>
      </c>
      <c r="EP75" s="11">
        <v>579440</v>
      </c>
      <c r="EQ75" s="10" t="s">
        <v>5840</v>
      </c>
      <c r="ER75" s="12">
        <v>0.14299999999999999</v>
      </c>
      <c r="ES75" s="10" t="s">
        <v>1131</v>
      </c>
      <c r="ET75" s="11">
        <v>162690</v>
      </c>
      <c r="EU75" s="10" t="s">
        <v>5841</v>
      </c>
      <c r="EV75" s="12">
        <v>3.7999999999999999E-2</v>
      </c>
      <c r="EW75" s="10" t="s">
        <v>1131</v>
      </c>
      <c r="EX75" s="11">
        <v>169271</v>
      </c>
      <c r="EY75" s="10" t="s">
        <v>5842</v>
      </c>
      <c r="EZ75" s="12">
        <v>1.2999999999999999E-2</v>
      </c>
      <c r="FA75" s="10" t="s">
        <v>1140</v>
      </c>
      <c r="FB75" s="11">
        <v>27518</v>
      </c>
      <c r="FC75" s="10" t="s">
        <v>5843</v>
      </c>
      <c r="FD75" s="12">
        <v>2.5000000000000001E-2</v>
      </c>
      <c r="FE75" s="10" t="s">
        <v>1134</v>
      </c>
      <c r="FF75" s="11">
        <v>93329</v>
      </c>
      <c r="FG75" s="10" t="s">
        <v>4267</v>
      </c>
      <c r="FH75" s="12">
        <v>1.7000000000000001E-2</v>
      </c>
      <c r="FI75" s="10" t="s">
        <v>1140</v>
      </c>
      <c r="FJ75" s="11">
        <v>95261</v>
      </c>
      <c r="FK75" s="10" t="s">
        <v>2722</v>
      </c>
      <c r="FL75" s="12">
        <v>0.104</v>
      </c>
      <c r="FM75" s="10" t="s">
        <v>1155</v>
      </c>
      <c r="FN75" s="11">
        <v>124263</v>
      </c>
      <c r="FO75" s="10" t="s">
        <v>5195</v>
      </c>
      <c r="FP75" s="12">
        <v>1.7000000000000001E-2</v>
      </c>
      <c r="FQ75" s="10" t="s">
        <v>1140</v>
      </c>
      <c r="FR75" s="11">
        <v>791334</v>
      </c>
      <c r="FS75" s="10" t="s">
        <v>5844</v>
      </c>
      <c r="FT75" s="12">
        <v>2.5999999999999999E-2</v>
      </c>
      <c r="FU75" s="10" t="s">
        <v>1140</v>
      </c>
      <c r="FV75" s="11">
        <v>78993</v>
      </c>
      <c r="FW75" s="10" t="s">
        <v>4793</v>
      </c>
      <c r="FX75" s="12">
        <v>2.3E-2</v>
      </c>
      <c r="FY75" s="10" t="s">
        <v>1131</v>
      </c>
      <c r="FZ75" s="11">
        <v>11150</v>
      </c>
      <c r="GA75" s="10" t="s">
        <v>5845</v>
      </c>
      <c r="GB75" s="12">
        <v>1.7000000000000001E-2</v>
      </c>
      <c r="GC75" s="10" t="s">
        <v>1131</v>
      </c>
      <c r="GD75" s="11">
        <v>148311</v>
      </c>
      <c r="GE75" s="10" t="s">
        <v>5846</v>
      </c>
      <c r="GF75" s="12">
        <v>1.7000000000000001E-2</v>
      </c>
      <c r="GG75" s="10" t="s">
        <v>1140</v>
      </c>
      <c r="GH75" s="11">
        <v>270092</v>
      </c>
      <c r="GI75" s="10" t="s">
        <v>5847</v>
      </c>
      <c r="GJ75" s="12">
        <v>3.5000000000000003E-2</v>
      </c>
      <c r="GK75" s="10" t="s">
        <v>1140</v>
      </c>
      <c r="GL75" s="11">
        <v>28278</v>
      </c>
      <c r="GM75" s="10" t="s">
        <v>5848</v>
      </c>
      <c r="GN75" s="12">
        <v>1.6E-2</v>
      </c>
      <c r="GO75" s="10" t="s">
        <v>1131</v>
      </c>
      <c r="GP75" s="11">
        <v>122204</v>
      </c>
      <c r="GQ75" s="10" t="s">
        <v>5849</v>
      </c>
      <c r="GR75" s="12">
        <v>2.1000000000000001E-2</v>
      </c>
      <c r="GS75" s="10" t="s">
        <v>1140</v>
      </c>
      <c r="GT75" s="11">
        <v>26261</v>
      </c>
      <c r="GU75" s="10" t="s">
        <v>5850</v>
      </c>
      <c r="GV75" s="12">
        <v>4.4999999999999998E-2</v>
      </c>
      <c r="GW75" s="10" t="s">
        <v>1134</v>
      </c>
      <c r="GX75" s="11">
        <v>76957</v>
      </c>
      <c r="GY75" s="10" t="s">
        <v>5851</v>
      </c>
      <c r="GZ75" s="12">
        <v>2.4E-2</v>
      </c>
      <c r="HA75" s="10" t="s">
        <v>1131</v>
      </c>
    </row>
    <row r="76" spans="1:209" ht="12.5" x14ac:dyDescent="0.25">
      <c r="A76" s="10" t="s">
        <v>5852</v>
      </c>
      <c r="B76" s="11">
        <v>105543</v>
      </c>
      <c r="C76" s="10" t="s">
        <v>5853</v>
      </c>
      <c r="D76" s="12">
        <v>2.1000000000000001E-2</v>
      </c>
      <c r="E76" s="10" t="s">
        <v>1140</v>
      </c>
      <c r="F76" s="11">
        <v>66707</v>
      </c>
      <c r="G76" s="10" t="s">
        <v>4668</v>
      </c>
      <c r="H76" s="12">
        <v>9.0999999999999998E-2</v>
      </c>
      <c r="I76" s="10" t="s">
        <v>1155</v>
      </c>
      <c r="J76" s="11">
        <v>396074</v>
      </c>
      <c r="K76" s="10" t="s">
        <v>5854</v>
      </c>
      <c r="L76" s="12">
        <v>5.2999999999999999E-2</v>
      </c>
      <c r="M76" s="10" t="s">
        <v>1140</v>
      </c>
      <c r="N76" s="11">
        <v>67830</v>
      </c>
      <c r="O76" s="10" t="s">
        <v>5855</v>
      </c>
      <c r="P76" s="12">
        <v>2.1999999999999999E-2</v>
      </c>
      <c r="Q76" s="10" t="s">
        <v>1140</v>
      </c>
      <c r="R76" s="11">
        <v>7176032</v>
      </c>
      <c r="S76" s="10" t="s">
        <v>5856</v>
      </c>
      <c r="T76" s="12">
        <v>0.184</v>
      </c>
      <c r="U76" s="10" t="s">
        <v>1140</v>
      </c>
      <c r="V76" s="11">
        <v>299719</v>
      </c>
      <c r="W76" s="10" t="s">
        <v>5857</v>
      </c>
      <c r="X76" s="12">
        <v>5.0999999999999997E-2</v>
      </c>
      <c r="Y76" s="10" t="s">
        <v>1140</v>
      </c>
      <c r="Z76" s="11">
        <v>213260</v>
      </c>
      <c r="AA76" s="10" t="s">
        <v>3935</v>
      </c>
      <c r="AB76" s="12">
        <v>5.8999999999999997E-2</v>
      </c>
      <c r="AC76" s="10" t="s">
        <v>1140</v>
      </c>
      <c r="AD76" s="11">
        <v>52929</v>
      </c>
      <c r="AE76" s="10" t="s">
        <v>5858</v>
      </c>
      <c r="AF76" s="12">
        <v>5.0999999999999997E-2</v>
      </c>
      <c r="AG76" s="10" t="s">
        <v>1140</v>
      </c>
      <c r="AH76" s="11">
        <v>43220</v>
      </c>
      <c r="AI76" s="10" t="s">
        <v>5859</v>
      </c>
      <c r="AJ76" s="12">
        <v>6.4000000000000001E-2</v>
      </c>
      <c r="AK76" s="10" t="s">
        <v>1155</v>
      </c>
      <c r="AL76" s="11">
        <v>918803</v>
      </c>
      <c r="AM76" s="10" t="s">
        <v>5860</v>
      </c>
      <c r="AN76" s="12">
        <v>4.1000000000000002E-2</v>
      </c>
      <c r="AO76" s="10" t="s">
        <v>1140</v>
      </c>
      <c r="AP76" s="11">
        <v>610598</v>
      </c>
      <c r="AQ76" s="10" t="s">
        <v>5861</v>
      </c>
      <c r="AR76" s="12">
        <v>5.5E-2</v>
      </c>
      <c r="AS76" s="10" t="s">
        <v>1140</v>
      </c>
      <c r="AT76" s="11">
        <v>817525</v>
      </c>
      <c r="AU76" s="10" t="s">
        <v>2987</v>
      </c>
      <c r="AV76" s="12">
        <v>0.56999999999999995</v>
      </c>
      <c r="AW76" s="10" t="s">
        <v>1147</v>
      </c>
      <c r="AX76" s="11">
        <v>54369</v>
      </c>
      <c r="AY76" s="10" t="s">
        <v>5862</v>
      </c>
      <c r="AZ76" s="12">
        <v>2.8000000000000001E-2</v>
      </c>
      <c r="BA76" s="10" t="s">
        <v>1140</v>
      </c>
      <c r="BB76" s="11">
        <v>894048</v>
      </c>
      <c r="BC76" s="10" t="s">
        <v>3626</v>
      </c>
      <c r="BD76" s="12">
        <v>7.0999999999999994E-2</v>
      </c>
      <c r="BE76" s="10" t="s">
        <v>1140</v>
      </c>
      <c r="BF76" s="11">
        <v>229392</v>
      </c>
      <c r="BG76" s="10" t="s">
        <v>5863</v>
      </c>
      <c r="BH76" s="12">
        <v>3.3000000000000002E-2</v>
      </c>
      <c r="BI76" s="10" t="s">
        <v>1140</v>
      </c>
      <c r="BJ76" s="11">
        <v>100201</v>
      </c>
      <c r="BK76" s="10" t="s">
        <v>3281</v>
      </c>
      <c r="BL76" s="12">
        <v>3.1E-2</v>
      </c>
      <c r="BM76" s="10" t="s">
        <v>1140</v>
      </c>
      <c r="BN76" s="11">
        <v>114207</v>
      </c>
      <c r="BO76" s="10" t="s">
        <v>1542</v>
      </c>
      <c r="BP76" s="12">
        <v>3.9E-2</v>
      </c>
      <c r="BQ76" s="10" t="s">
        <v>1140</v>
      </c>
      <c r="BR76" s="11">
        <v>95803</v>
      </c>
      <c r="BS76" s="10" t="s">
        <v>2757</v>
      </c>
      <c r="BT76" s="12">
        <v>2.1000000000000001E-2</v>
      </c>
      <c r="BU76" s="10" t="s">
        <v>1140</v>
      </c>
      <c r="BV76" s="11">
        <v>113752</v>
      </c>
      <c r="BW76" s="10" t="s">
        <v>5864</v>
      </c>
      <c r="BX76" s="12">
        <v>2.5000000000000001E-2</v>
      </c>
      <c r="BY76" s="10" t="s">
        <v>1140</v>
      </c>
      <c r="BZ76" s="11">
        <v>27739</v>
      </c>
      <c r="CA76" s="10" t="s">
        <v>5865</v>
      </c>
      <c r="CB76" s="12">
        <v>0.02</v>
      </c>
      <c r="CC76" s="10" t="s">
        <v>1140</v>
      </c>
      <c r="CD76" s="11">
        <v>505595</v>
      </c>
      <c r="CE76" s="10" t="s">
        <v>1122</v>
      </c>
      <c r="CF76" s="12">
        <v>8.2000000000000003E-2</v>
      </c>
      <c r="CG76" s="10" t="s">
        <v>1140</v>
      </c>
      <c r="CH76" s="11">
        <v>603876</v>
      </c>
      <c r="CI76" s="10" t="s">
        <v>4456</v>
      </c>
      <c r="CJ76" s="12">
        <v>8.5999999999999993E-2</v>
      </c>
      <c r="CK76" s="10" t="s">
        <v>1140</v>
      </c>
      <c r="CL76" s="11">
        <v>430616</v>
      </c>
      <c r="CM76" s="10" t="s">
        <v>5866</v>
      </c>
      <c r="CN76" s="12">
        <v>4.2999999999999997E-2</v>
      </c>
      <c r="CO76" s="10" t="s">
        <v>1140</v>
      </c>
      <c r="CP76" s="11">
        <v>364959</v>
      </c>
      <c r="CQ76" s="10" t="s">
        <v>2429</v>
      </c>
      <c r="CR76" s="12">
        <v>6.4000000000000001E-2</v>
      </c>
      <c r="CS76" s="10" t="s">
        <v>1140</v>
      </c>
      <c r="CT76" s="11">
        <v>46739</v>
      </c>
      <c r="CU76" s="10" t="s">
        <v>5867</v>
      </c>
      <c r="CV76" s="12">
        <v>1.6E-2</v>
      </c>
      <c r="CW76" s="10" t="s">
        <v>1140</v>
      </c>
      <c r="CX76" s="11">
        <v>181817</v>
      </c>
      <c r="CY76" s="10" t="s">
        <v>5868</v>
      </c>
      <c r="CZ76" s="12">
        <v>2.9000000000000001E-2</v>
      </c>
      <c r="DA76" s="10" t="s">
        <v>1140</v>
      </c>
      <c r="DB76" s="11">
        <v>21718</v>
      </c>
      <c r="DC76" s="10" t="s">
        <v>2808</v>
      </c>
      <c r="DD76" s="12">
        <v>1.9E-2</v>
      </c>
      <c r="DE76" s="10" t="s">
        <v>1131</v>
      </c>
      <c r="DF76" s="11">
        <v>68180</v>
      </c>
      <c r="DG76" s="10" t="s">
        <v>1445</v>
      </c>
      <c r="DH76" s="12">
        <v>3.4000000000000002E-2</v>
      </c>
      <c r="DI76" s="10" t="s">
        <v>1140</v>
      </c>
      <c r="DJ76" s="11">
        <v>390004</v>
      </c>
      <c r="DK76" s="10" t="s">
        <v>4728</v>
      </c>
      <c r="DL76" s="12">
        <v>0.122</v>
      </c>
      <c r="DM76" s="10" t="s">
        <v>1131</v>
      </c>
      <c r="DN76" s="11">
        <v>52240</v>
      </c>
      <c r="DO76" s="10" t="s">
        <v>4673</v>
      </c>
      <c r="DP76" s="12">
        <v>3.6999999999999998E-2</v>
      </c>
      <c r="DQ76" s="10" t="s">
        <v>1131</v>
      </c>
      <c r="DR76" s="11">
        <v>1062158</v>
      </c>
      <c r="DS76" s="10" t="s">
        <v>5869</v>
      </c>
      <c r="DT76" s="12">
        <v>0.114</v>
      </c>
      <c r="DU76" s="10" t="s">
        <v>1140</v>
      </c>
      <c r="DV76" s="11">
        <v>58963</v>
      </c>
      <c r="DW76" s="10" t="s">
        <v>2899</v>
      </c>
      <c r="DX76" s="12">
        <v>2.8000000000000001E-2</v>
      </c>
      <c r="DY76" s="10" t="s">
        <v>1131</v>
      </c>
      <c r="DZ76" s="11">
        <v>2048868</v>
      </c>
      <c r="EA76" s="10" t="s">
        <v>5870</v>
      </c>
      <c r="EB76" s="12">
        <v>0.105</v>
      </c>
      <c r="EC76" s="10" t="s">
        <v>1140</v>
      </c>
      <c r="ED76" s="11">
        <v>465442</v>
      </c>
      <c r="EE76" s="10" t="s">
        <v>5871</v>
      </c>
      <c r="EF76" s="12">
        <v>4.2999999999999997E-2</v>
      </c>
      <c r="EG76" s="10" t="s">
        <v>1140</v>
      </c>
      <c r="EH76" s="11">
        <v>18834</v>
      </c>
      <c r="EI76" s="10" t="s">
        <v>5872</v>
      </c>
      <c r="EJ76" s="12">
        <v>2.4E-2</v>
      </c>
      <c r="EK76" s="10" t="s">
        <v>1131</v>
      </c>
      <c r="EL76" s="11">
        <v>397824</v>
      </c>
      <c r="EM76" s="10" t="s">
        <v>5873</v>
      </c>
      <c r="EN76" s="12">
        <v>3.4000000000000002E-2</v>
      </c>
      <c r="EO76" s="10" t="s">
        <v>1140</v>
      </c>
      <c r="EP76" s="11">
        <v>135492</v>
      </c>
      <c r="EQ76" s="10" t="s">
        <v>1232</v>
      </c>
      <c r="ER76" s="12">
        <v>3.3000000000000002E-2</v>
      </c>
      <c r="ES76" s="10" t="s">
        <v>1140</v>
      </c>
      <c r="ET76" s="11">
        <v>288959</v>
      </c>
      <c r="EU76" s="10" t="s">
        <v>2831</v>
      </c>
      <c r="EV76" s="12">
        <v>6.8000000000000005E-2</v>
      </c>
      <c r="EW76" s="10" t="s">
        <v>1140</v>
      </c>
      <c r="EX76" s="11">
        <v>607993</v>
      </c>
      <c r="EY76" s="10" t="s">
        <v>3849</v>
      </c>
      <c r="EZ76" s="12">
        <v>4.7E-2</v>
      </c>
      <c r="FA76" s="10" t="s">
        <v>1140</v>
      </c>
      <c r="FB76" s="11">
        <v>52231</v>
      </c>
      <c r="FC76" s="10" t="s">
        <v>1989</v>
      </c>
      <c r="FD76" s="12">
        <v>4.8000000000000001E-2</v>
      </c>
      <c r="FE76" s="10" t="s">
        <v>1155</v>
      </c>
      <c r="FF76" s="11">
        <v>134864</v>
      </c>
      <c r="FG76" s="10" t="s">
        <v>5874</v>
      </c>
      <c r="FH76" s="12">
        <v>2.5000000000000001E-2</v>
      </c>
      <c r="FI76" s="10" t="s">
        <v>1140</v>
      </c>
      <c r="FJ76" s="11">
        <v>20244</v>
      </c>
      <c r="FK76" s="10" t="s">
        <v>5875</v>
      </c>
      <c r="FL76" s="12">
        <v>2.1999999999999999E-2</v>
      </c>
      <c r="FM76" s="10" t="s">
        <v>1131</v>
      </c>
      <c r="FN76" s="11">
        <v>189162</v>
      </c>
      <c r="FO76" s="10" t="s">
        <v>5283</v>
      </c>
      <c r="FP76" s="12">
        <v>2.7E-2</v>
      </c>
      <c r="FQ76" s="10" t="s">
        <v>1140</v>
      </c>
      <c r="FR76" s="11">
        <v>2061401</v>
      </c>
      <c r="FS76" s="10" t="s">
        <v>5876</v>
      </c>
      <c r="FT76" s="12">
        <v>6.8000000000000005E-2</v>
      </c>
      <c r="FU76" s="10" t="s">
        <v>1140</v>
      </c>
      <c r="FV76" s="11">
        <v>135769</v>
      </c>
      <c r="FW76" s="10" t="s">
        <v>2778</v>
      </c>
      <c r="FX76" s="12">
        <v>0.04</v>
      </c>
      <c r="FY76" s="10" t="s">
        <v>1140</v>
      </c>
      <c r="FZ76" s="11">
        <v>17575</v>
      </c>
      <c r="GA76" s="10" t="s">
        <v>2194</v>
      </c>
      <c r="GB76" s="12">
        <v>2.7E-2</v>
      </c>
      <c r="GC76" s="10" t="s">
        <v>1131</v>
      </c>
      <c r="GD76" s="11">
        <v>764979</v>
      </c>
      <c r="GE76" s="10" t="s">
        <v>5877</v>
      </c>
      <c r="GF76" s="12">
        <v>8.7999999999999995E-2</v>
      </c>
      <c r="GG76" s="10" t="s">
        <v>1140</v>
      </c>
      <c r="GH76" s="11">
        <v>1025166</v>
      </c>
      <c r="GI76" s="10" t="s">
        <v>2613</v>
      </c>
      <c r="GJ76" s="12">
        <v>0.13100000000000001</v>
      </c>
      <c r="GK76" s="10" t="s">
        <v>1140</v>
      </c>
      <c r="GL76" s="11">
        <v>19456</v>
      </c>
      <c r="GM76" s="10" t="s">
        <v>5878</v>
      </c>
      <c r="GN76" s="12">
        <v>1.0999999999999999E-2</v>
      </c>
      <c r="GO76" s="10" t="s">
        <v>1140</v>
      </c>
      <c r="GP76" s="11">
        <v>227053</v>
      </c>
      <c r="GQ76" s="10" t="s">
        <v>2038</v>
      </c>
      <c r="GR76" s="12">
        <v>3.7999999999999999E-2</v>
      </c>
      <c r="GS76" s="10" t="s">
        <v>1140</v>
      </c>
      <c r="GT76" s="11">
        <v>9643</v>
      </c>
      <c r="GU76" s="10" t="s">
        <v>2655</v>
      </c>
      <c r="GV76" s="12">
        <v>1.7000000000000001E-2</v>
      </c>
      <c r="GW76" s="10" t="s">
        <v>1131</v>
      </c>
      <c r="GX76" s="11">
        <v>9540</v>
      </c>
      <c r="GY76" s="10" t="s">
        <v>2151</v>
      </c>
      <c r="GZ76" s="12">
        <v>3.0000000000000001E-3</v>
      </c>
      <c r="HA76" s="10" t="s">
        <v>1140</v>
      </c>
    </row>
    <row r="77" spans="1:209" ht="12.5" x14ac:dyDescent="0.25">
      <c r="A77" s="10" t="s">
        <v>5879</v>
      </c>
      <c r="B77" s="11">
        <v>9531</v>
      </c>
      <c r="C77" s="10" t="s">
        <v>2181</v>
      </c>
      <c r="D77" s="12">
        <v>2E-3</v>
      </c>
      <c r="E77" s="10" t="s">
        <v>1140</v>
      </c>
      <c r="F77" s="11">
        <v>18271</v>
      </c>
      <c r="G77" s="10" t="s">
        <v>3261</v>
      </c>
      <c r="H77" s="12">
        <v>2.5000000000000001E-2</v>
      </c>
      <c r="I77" s="10" t="s">
        <v>1147</v>
      </c>
      <c r="J77" s="11">
        <v>41557</v>
      </c>
      <c r="K77" s="10" t="s">
        <v>5106</v>
      </c>
      <c r="L77" s="12">
        <v>6.0000000000000001E-3</v>
      </c>
      <c r="M77" s="10" t="s">
        <v>1140</v>
      </c>
      <c r="N77" s="11">
        <v>16245</v>
      </c>
      <c r="O77" s="10" t="s">
        <v>3002</v>
      </c>
      <c r="P77" s="12">
        <v>5.0000000000000001E-3</v>
      </c>
      <c r="Q77" s="10" t="s">
        <v>1140</v>
      </c>
      <c r="R77" s="11">
        <v>329876</v>
      </c>
      <c r="S77" s="10" t="s">
        <v>5880</v>
      </c>
      <c r="T77" s="12">
        <v>8.0000000000000002E-3</v>
      </c>
      <c r="U77" s="10" t="s">
        <v>1140</v>
      </c>
      <c r="V77" s="11">
        <v>23691</v>
      </c>
      <c r="W77" s="10" t="s">
        <v>5881</v>
      </c>
      <c r="X77" s="12">
        <v>4.0000000000000001E-3</v>
      </c>
      <c r="Y77" s="10" t="s">
        <v>1140</v>
      </c>
      <c r="Z77" s="11">
        <v>7795</v>
      </c>
      <c r="AA77" s="10" t="s">
        <v>5882</v>
      </c>
      <c r="AB77" s="12">
        <v>2E-3</v>
      </c>
      <c r="AC77" s="10" t="s">
        <v>1140</v>
      </c>
      <c r="AD77" s="11">
        <v>3188</v>
      </c>
      <c r="AE77" s="10" t="s">
        <v>3753</v>
      </c>
      <c r="AF77" s="12">
        <v>3.0000000000000001E-3</v>
      </c>
      <c r="AG77" s="10" t="s">
        <v>1155</v>
      </c>
      <c r="AH77" s="11">
        <v>2045</v>
      </c>
      <c r="AI77" s="10" t="s">
        <v>5883</v>
      </c>
      <c r="AJ77" s="12">
        <v>3.0000000000000001E-3</v>
      </c>
      <c r="AK77" s="10" t="s">
        <v>1131</v>
      </c>
      <c r="AL77" s="11">
        <v>53379</v>
      </c>
      <c r="AM77" s="10" t="s">
        <v>5884</v>
      </c>
      <c r="AN77" s="12">
        <v>2E-3</v>
      </c>
      <c r="AO77" s="10" t="s">
        <v>1140</v>
      </c>
      <c r="AP77" s="11">
        <v>26789</v>
      </c>
      <c r="AQ77" s="10" t="s">
        <v>4522</v>
      </c>
      <c r="AR77" s="12">
        <v>2E-3</v>
      </c>
      <c r="AS77" s="10" t="s">
        <v>1140</v>
      </c>
      <c r="AT77" s="11">
        <v>388921</v>
      </c>
      <c r="AU77" s="10" t="s">
        <v>5885</v>
      </c>
      <c r="AV77" s="12">
        <v>0.27100000000000002</v>
      </c>
      <c r="AW77" s="10" t="s">
        <v>2434</v>
      </c>
      <c r="AX77" s="11">
        <v>9310</v>
      </c>
      <c r="AY77" s="10" t="s">
        <v>5886</v>
      </c>
      <c r="AZ77" s="12">
        <v>5.0000000000000001E-3</v>
      </c>
      <c r="BA77" s="10" t="s">
        <v>1140</v>
      </c>
      <c r="BB77" s="11">
        <v>17982</v>
      </c>
      <c r="BC77" s="10" t="s">
        <v>3367</v>
      </c>
      <c r="BD77" s="12">
        <v>1E-3</v>
      </c>
      <c r="BE77" s="10" t="s">
        <v>1140</v>
      </c>
      <c r="BF77" s="11">
        <v>9731</v>
      </c>
      <c r="BG77" s="10" t="s">
        <v>5887</v>
      </c>
      <c r="BH77" s="12">
        <v>1E-3</v>
      </c>
      <c r="BI77" s="10" t="s">
        <v>1140</v>
      </c>
      <c r="BJ77" s="11">
        <v>9400</v>
      </c>
      <c r="BK77" s="10" t="s">
        <v>3819</v>
      </c>
      <c r="BL77" s="12">
        <v>3.0000000000000001E-3</v>
      </c>
      <c r="BM77" s="10" t="s">
        <v>1140</v>
      </c>
      <c r="BN77" s="11">
        <v>9969</v>
      </c>
      <c r="BO77" s="10" t="s">
        <v>5888</v>
      </c>
      <c r="BP77" s="12">
        <v>3.0000000000000001E-3</v>
      </c>
      <c r="BQ77" s="10" t="s">
        <v>1140</v>
      </c>
      <c r="BR77" s="11">
        <v>8343</v>
      </c>
      <c r="BS77" s="10" t="s">
        <v>3440</v>
      </c>
      <c r="BT77" s="12">
        <v>2E-3</v>
      </c>
      <c r="BU77" s="10" t="s">
        <v>1140</v>
      </c>
      <c r="BV77" s="11">
        <v>7591</v>
      </c>
      <c r="BW77" s="10" t="s">
        <v>5707</v>
      </c>
      <c r="BX77" s="12">
        <v>2E-3</v>
      </c>
      <c r="BY77" s="10" t="s">
        <v>1140</v>
      </c>
      <c r="BZ77" s="11">
        <v>1628</v>
      </c>
      <c r="CA77" s="10" t="s">
        <v>2351</v>
      </c>
      <c r="CB77" s="12">
        <v>1E-3</v>
      </c>
      <c r="CC77" s="10" t="s">
        <v>1140</v>
      </c>
      <c r="CD77" s="11">
        <v>11370</v>
      </c>
      <c r="CE77" s="10" t="s">
        <v>5889</v>
      </c>
      <c r="CF77" s="12">
        <v>2E-3</v>
      </c>
      <c r="CG77" s="10" t="s">
        <v>1140</v>
      </c>
      <c r="CH77" s="11">
        <v>10122</v>
      </c>
      <c r="CI77" s="10" t="s">
        <v>4688</v>
      </c>
      <c r="CJ77" s="12">
        <v>1E-3</v>
      </c>
      <c r="CK77" s="10" t="s">
        <v>1140</v>
      </c>
      <c r="CL77" s="11">
        <v>13906</v>
      </c>
      <c r="CM77" s="10" t="s">
        <v>2917</v>
      </c>
      <c r="CN77" s="12">
        <v>1E-3</v>
      </c>
      <c r="CO77" s="10" t="s">
        <v>1140</v>
      </c>
      <c r="CP77" s="11">
        <v>11356</v>
      </c>
      <c r="CQ77" s="10" t="s">
        <v>3198</v>
      </c>
      <c r="CR77" s="12">
        <v>2E-3</v>
      </c>
      <c r="CS77" s="10" t="s">
        <v>1140</v>
      </c>
      <c r="CT77" s="11">
        <v>4722</v>
      </c>
      <c r="CU77" s="10" t="s">
        <v>1464</v>
      </c>
      <c r="CV77" s="12">
        <v>2E-3</v>
      </c>
      <c r="CW77" s="10" t="s">
        <v>1140</v>
      </c>
      <c r="CX77" s="11">
        <v>19744</v>
      </c>
      <c r="CY77" s="10" t="s">
        <v>4347</v>
      </c>
      <c r="CZ77" s="12">
        <v>3.0000000000000001E-3</v>
      </c>
      <c r="DA77" s="10" t="s">
        <v>1140</v>
      </c>
      <c r="DB77" s="11">
        <v>2438</v>
      </c>
      <c r="DC77" s="10" t="s">
        <v>1999</v>
      </c>
      <c r="DD77" s="12">
        <v>2E-3</v>
      </c>
      <c r="DE77" s="10" t="s">
        <v>1140</v>
      </c>
      <c r="DF77" s="11">
        <v>3450</v>
      </c>
      <c r="DG77" s="10" t="s">
        <v>3284</v>
      </c>
      <c r="DH77" s="12">
        <v>2E-3</v>
      </c>
      <c r="DI77" s="10" t="s">
        <v>1140</v>
      </c>
      <c r="DJ77" s="11">
        <v>56651</v>
      </c>
      <c r="DK77" s="10" t="s">
        <v>5890</v>
      </c>
      <c r="DL77" s="12">
        <v>1.7999999999999999E-2</v>
      </c>
      <c r="DM77" s="10" t="s">
        <v>1131</v>
      </c>
      <c r="DN77" s="11">
        <v>3885</v>
      </c>
      <c r="DO77" s="10" t="s">
        <v>2541</v>
      </c>
      <c r="DP77" s="12">
        <v>3.0000000000000001E-3</v>
      </c>
      <c r="DQ77" s="10" t="s">
        <v>1140</v>
      </c>
      <c r="DR77" s="11">
        <v>12229</v>
      </c>
      <c r="DS77" s="10" t="s">
        <v>4430</v>
      </c>
      <c r="DT77" s="12">
        <v>1E-3</v>
      </c>
      <c r="DU77" s="10" t="s">
        <v>1140</v>
      </c>
      <c r="DV77" s="11">
        <v>7894</v>
      </c>
      <c r="DW77" s="10" t="s">
        <v>3956</v>
      </c>
      <c r="DX77" s="12">
        <v>4.0000000000000001E-3</v>
      </c>
      <c r="DY77" s="10" t="s">
        <v>1140</v>
      </c>
      <c r="DZ77" s="11">
        <v>29791</v>
      </c>
      <c r="EA77" s="10" t="s">
        <v>5891</v>
      </c>
      <c r="EB77" s="12">
        <v>2E-3</v>
      </c>
      <c r="EC77" s="10" t="s">
        <v>1140</v>
      </c>
      <c r="ED77" s="11">
        <v>24085</v>
      </c>
      <c r="EE77" s="10" t="s">
        <v>5892</v>
      </c>
      <c r="EF77" s="12">
        <v>2E-3</v>
      </c>
      <c r="EG77" s="10" t="s">
        <v>1140</v>
      </c>
      <c r="EH77" s="11">
        <v>2440</v>
      </c>
      <c r="EI77" s="10" t="s">
        <v>2945</v>
      </c>
      <c r="EJ77" s="12">
        <v>3.0000000000000001E-3</v>
      </c>
      <c r="EK77" s="10" t="s">
        <v>1131</v>
      </c>
      <c r="EL77" s="11">
        <v>18970</v>
      </c>
      <c r="EM77" s="10" t="s">
        <v>5893</v>
      </c>
      <c r="EN77" s="12">
        <v>2E-3</v>
      </c>
      <c r="EO77" s="10" t="s">
        <v>1140</v>
      </c>
      <c r="EP77" s="11">
        <v>19545</v>
      </c>
      <c r="EQ77" s="10" t="s">
        <v>1988</v>
      </c>
      <c r="ER77" s="12">
        <v>5.0000000000000001E-3</v>
      </c>
      <c r="ES77" s="10" t="s">
        <v>1140</v>
      </c>
      <c r="ET77" s="11">
        <v>34950</v>
      </c>
      <c r="EU77" s="10" t="s">
        <v>5894</v>
      </c>
      <c r="EV77" s="12">
        <v>8.0000000000000002E-3</v>
      </c>
      <c r="EW77" s="10" t="s">
        <v>1140</v>
      </c>
      <c r="EX77" s="11">
        <v>14474</v>
      </c>
      <c r="EY77" s="10" t="s">
        <v>5895</v>
      </c>
      <c r="EZ77" s="12">
        <v>1E-3</v>
      </c>
      <c r="FA77" s="10" t="s">
        <v>1140</v>
      </c>
      <c r="FB77" s="11">
        <v>3482</v>
      </c>
      <c r="FC77" s="10" t="s">
        <v>3798</v>
      </c>
      <c r="FD77" s="12">
        <v>3.0000000000000001E-3</v>
      </c>
      <c r="FE77" s="10" t="s">
        <v>1131</v>
      </c>
      <c r="FF77" s="11">
        <v>13328</v>
      </c>
      <c r="FG77" s="10" t="s">
        <v>5896</v>
      </c>
      <c r="FH77" s="12">
        <v>2E-3</v>
      </c>
      <c r="FI77" s="10" t="s">
        <v>1140</v>
      </c>
      <c r="FJ77" s="11">
        <v>1316</v>
      </c>
      <c r="FK77" s="10" t="s">
        <v>3496</v>
      </c>
      <c r="FL77" s="12">
        <v>1E-3</v>
      </c>
      <c r="FM77" s="10" t="s">
        <v>1140</v>
      </c>
      <c r="FN77" s="11">
        <v>13167</v>
      </c>
      <c r="FO77" s="10" t="s">
        <v>4867</v>
      </c>
      <c r="FP77" s="12">
        <v>2E-3</v>
      </c>
      <c r="FQ77" s="10" t="s">
        <v>1140</v>
      </c>
      <c r="FR77" s="11">
        <v>90566</v>
      </c>
      <c r="FS77" s="10" t="s">
        <v>5897</v>
      </c>
      <c r="FT77" s="12">
        <v>3.0000000000000001E-3</v>
      </c>
      <c r="FU77" s="10" t="s">
        <v>1140</v>
      </c>
      <c r="FV77" s="11">
        <v>58553</v>
      </c>
      <c r="FW77" s="10" t="s">
        <v>5898</v>
      </c>
      <c r="FX77" s="12">
        <v>1.7000000000000001E-2</v>
      </c>
      <c r="FY77" s="10" t="s">
        <v>1140</v>
      </c>
      <c r="FZ77" s="11">
        <v>1332</v>
      </c>
      <c r="GA77" s="10" t="s">
        <v>2202</v>
      </c>
      <c r="GB77" s="12">
        <v>2E-3</v>
      </c>
      <c r="GC77" s="10" t="s">
        <v>1140</v>
      </c>
      <c r="GD77" s="11">
        <v>26126</v>
      </c>
      <c r="GE77" s="10" t="s">
        <v>4391</v>
      </c>
      <c r="GF77" s="12">
        <v>3.0000000000000001E-3</v>
      </c>
      <c r="GG77" s="10" t="s">
        <v>1140</v>
      </c>
      <c r="GH77" s="11">
        <v>110852</v>
      </c>
      <c r="GI77" s="10" t="s">
        <v>5899</v>
      </c>
      <c r="GJ77" s="12">
        <v>1.4E-2</v>
      </c>
      <c r="GK77" s="10" t="s">
        <v>1140</v>
      </c>
      <c r="GL77" s="11">
        <v>1104</v>
      </c>
      <c r="GM77" s="10" t="s">
        <v>2734</v>
      </c>
      <c r="GN77" s="12">
        <v>1E-3</v>
      </c>
      <c r="GO77" s="10" t="s">
        <v>1140</v>
      </c>
      <c r="GP77" s="11">
        <v>9130</v>
      </c>
      <c r="GQ77" s="10" t="s">
        <v>5900</v>
      </c>
      <c r="GR77" s="12">
        <v>2E-3</v>
      </c>
      <c r="GS77" s="10" t="s">
        <v>1140</v>
      </c>
      <c r="GT77" s="11">
        <v>1208</v>
      </c>
      <c r="GU77" s="10" t="s">
        <v>2979</v>
      </c>
      <c r="GV77" s="12">
        <v>2E-3</v>
      </c>
      <c r="GW77" s="10" t="s">
        <v>1140</v>
      </c>
      <c r="GX77" s="13">
        <v>948</v>
      </c>
      <c r="GY77" s="10" t="s">
        <v>5901</v>
      </c>
      <c r="GZ77" s="12">
        <v>0</v>
      </c>
      <c r="HA77" s="10" t="s">
        <v>1140</v>
      </c>
    </row>
    <row r="78" spans="1:209" ht="12.5" x14ac:dyDescent="0.25">
      <c r="A78" s="10" t="s">
        <v>5902</v>
      </c>
      <c r="B78" s="11">
        <v>248951</v>
      </c>
      <c r="C78" s="10" t="s">
        <v>5903</v>
      </c>
      <c r="D78" s="12">
        <v>4.9000000000000002E-2</v>
      </c>
      <c r="E78" s="10" t="s">
        <v>1131</v>
      </c>
      <c r="F78" s="11">
        <v>42538</v>
      </c>
      <c r="G78" s="10" t="s">
        <v>5904</v>
      </c>
      <c r="H78" s="12">
        <v>5.8000000000000003E-2</v>
      </c>
      <c r="I78" s="10" t="s">
        <v>2389</v>
      </c>
      <c r="J78" s="11">
        <v>1851040</v>
      </c>
      <c r="K78" s="10" t="s">
        <v>5905</v>
      </c>
      <c r="L78" s="12">
        <v>0.249</v>
      </c>
      <c r="M78" s="10" t="s">
        <v>1147</v>
      </c>
      <c r="N78" s="11">
        <v>315142</v>
      </c>
      <c r="O78" s="10" t="s">
        <v>5672</v>
      </c>
      <c r="P78" s="12">
        <v>0.10299999999999999</v>
      </c>
      <c r="Q78" s="10" t="s">
        <v>1147</v>
      </c>
      <c r="R78" s="11">
        <v>13385192</v>
      </c>
      <c r="S78" s="10" t="s">
        <v>5906</v>
      </c>
      <c r="T78" s="12">
        <v>0.34399999999999997</v>
      </c>
      <c r="U78" s="10" t="s">
        <v>1131</v>
      </c>
      <c r="V78" s="11">
        <v>980528</v>
      </c>
      <c r="W78" s="10" t="s">
        <v>5907</v>
      </c>
      <c r="X78" s="12">
        <v>0.16700000000000001</v>
      </c>
      <c r="Y78" s="10" t="s">
        <v>1155</v>
      </c>
      <c r="Z78" s="11">
        <v>579018</v>
      </c>
      <c r="AA78" s="10" t="s">
        <v>5908</v>
      </c>
      <c r="AB78" s="12">
        <v>0.16</v>
      </c>
      <c r="AC78" s="10" t="s">
        <v>1147</v>
      </c>
      <c r="AD78" s="11">
        <v>101751</v>
      </c>
      <c r="AE78" s="10" t="s">
        <v>5909</v>
      </c>
      <c r="AF78" s="12">
        <v>9.9000000000000005E-2</v>
      </c>
      <c r="AG78" s="10" t="s">
        <v>2389</v>
      </c>
      <c r="AH78" s="11">
        <v>73098</v>
      </c>
      <c r="AI78" s="10" t="s">
        <v>4733</v>
      </c>
      <c r="AJ78" s="12">
        <v>0.108</v>
      </c>
      <c r="AK78" s="10" t="s">
        <v>2377</v>
      </c>
      <c r="AL78" s="11">
        <v>5243138</v>
      </c>
      <c r="AM78" s="10" t="s">
        <v>5910</v>
      </c>
      <c r="AN78" s="12">
        <v>0.23200000000000001</v>
      </c>
      <c r="AO78" s="10" t="s">
        <v>1131</v>
      </c>
      <c r="AP78" s="11">
        <v>1099842</v>
      </c>
      <c r="AQ78" s="10" t="s">
        <v>5911</v>
      </c>
      <c r="AR78" s="12">
        <v>0.1</v>
      </c>
      <c r="AS78" s="10" t="s">
        <v>1131</v>
      </c>
      <c r="AT78" s="11">
        <v>78080</v>
      </c>
      <c r="AU78" s="10" t="s">
        <v>5912</v>
      </c>
      <c r="AV78" s="12">
        <v>5.3999999999999999E-2</v>
      </c>
      <c r="AW78" s="10" t="s">
        <v>1134</v>
      </c>
      <c r="AX78" s="11">
        <v>226588</v>
      </c>
      <c r="AY78" s="10" t="s">
        <v>5913</v>
      </c>
      <c r="AZ78" s="12">
        <v>0.115</v>
      </c>
      <c r="BA78" s="10" t="s">
        <v>2389</v>
      </c>
      <c r="BB78" s="11">
        <v>2008231</v>
      </c>
      <c r="BC78" s="10" t="s">
        <v>5914</v>
      </c>
      <c r="BD78" s="12">
        <v>0.16</v>
      </c>
      <c r="BE78" s="10" t="s">
        <v>1131</v>
      </c>
      <c r="BF78" s="11">
        <v>527823</v>
      </c>
      <c r="BG78" s="10" t="s">
        <v>5915</v>
      </c>
      <c r="BH78" s="12">
        <v>7.6999999999999999E-2</v>
      </c>
      <c r="BI78" s="10" t="s">
        <v>1131</v>
      </c>
      <c r="BJ78" s="11">
        <v>187852</v>
      </c>
      <c r="BK78" s="10" t="s">
        <v>5916</v>
      </c>
      <c r="BL78" s="12">
        <v>5.8999999999999997E-2</v>
      </c>
      <c r="BM78" s="10" t="s">
        <v>1131</v>
      </c>
      <c r="BN78" s="11">
        <v>313589</v>
      </c>
      <c r="BO78" s="10" t="s">
        <v>5917</v>
      </c>
      <c r="BP78" s="12">
        <v>0.107</v>
      </c>
      <c r="BQ78" s="10" t="s">
        <v>1155</v>
      </c>
      <c r="BR78" s="11">
        <v>200743</v>
      </c>
      <c r="BS78" s="10" t="s">
        <v>5918</v>
      </c>
      <c r="BT78" s="12">
        <v>4.3999999999999997E-2</v>
      </c>
      <c r="BU78" s="10" t="s">
        <v>1131</v>
      </c>
      <c r="BV78" s="11">
        <v>320650</v>
      </c>
      <c r="BW78" s="10" t="s">
        <v>5919</v>
      </c>
      <c r="BX78" s="12">
        <v>7.0000000000000007E-2</v>
      </c>
      <c r="BY78" s="10" t="s">
        <v>1155</v>
      </c>
      <c r="BZ78" s="11">
        <v>52367</v>
      </c>
      <c r="CA78" s="10" t="s">
        <v>2951</v>
      </c>
      <c r="CB78" s="12">
        <v>3.7999999999999999E-2</v>
      </c>
      <c r="CC78" s="10" t="s">
        <v>1147</v>
      </c>
      <c r="CD78" s="11">
        <v>718449</v>
      </c>
      <c r="CE78" s="10" t="s">
        <v>5920</v>
      </c>
      <c r="CF78" s="12">
        <v>0.11600000000000001</v>
      </c>
      <c r="CG78" s="10" t="s">
        <v>1131</v>
      </c>
      <c r="CH78" s="11">
        <v>1039453</v>
      </c>
      <c r="CI78" s="10" t="s">
        <v>5921</v>
      </c>
      <c r="CJ78" s="12">
        <v>0.14799999999999999</v>
      </c>
      <c r="CK78" s="10" t="s">
        <v>1147</v>
      </c>
      <c r="CL78" s="11">
        <v>563014</v>
      </c>
      <c r="CM78" s="10" t="s">
        <v>5922</v>
      </c>
      <c r="CN78" s="12">
        <v>5.6000000000000001E-2</v>
      </c>
      <c r="CO78" s="10" t="s">
        <v>1140</v>
      </c>
      <c r="CP78" s="11">
        <v>357292</v>
      </c>
      <c r="CQ78" s="10" t="s">
        <v>5923</v>
      </c>
      <c r="CR78" s="12">
        <v>6.2E-2</v>
      </c>
      <c r="CS78" s="10" t="s">
        <v>1131</v>
      </c>
      <c r="CT78" s="11">
        <v>111497</v>
      </c>
      <c r="CU78" s="10" t="s">
        <v>1600</v>
      </c>
      <c r="CV78" s="12">
        <v>3.7999999999999999E-2</v>
      </c>
      <c r="CW78" s="10" t="s">
        <v>1131</v>
      </c>
      <c r="CX78" s="11">
        <v>315221</v>
      </c>
      <c r="CY78" s="10" t="s">
        <v>5924</v>
      </c>
      <c r="CZ78" s="12">
        <v>5.0999999999999997E-2</v>
      </c>
      <c r="DA78" s="10" t="s">
        <v>1131</v>
      </c>
      <c r="DB78" s="11">
        <v>52197</v>
      </c>
      <c r="DC78" s="10" t="s">
        <v>2381</v>
      </c>
      <c r="DD78" s="12">
        <v>4.5999999999999999E-2</v>
      </c>
      <c r="DE78" s="10" t="s">
        <v>1155</v>
      </c>
      <c r="DF78" s="11">
        <v>203234</v>
      </c>
      <c r="DG78" s="10" t="s">
        <v>5925</v>
      </c>
      <c r="DH78" s="12">
        <v>0.10299999999999999</v>
      </c>
      <c r="DI78" s="10" t="s">
        <v>1147</v>
      </c>
      <c r="DJ78" s="11">
        <v>754159</v>
      </c>
      <c r="DK78" s="10" t="s">
        <v>5926</v>
      </c>
      <c r="DL78" s="12">
        <v>0.23599999999999999</v>
      </c>
      <c r="DM78" s="10" t="s">
        <v>1134</v>
      </c>
      <c r="DN78" s="11">
        <v>78541</v>
      </c>
      <c r="DO78" s="10" t="s">
        <v>5927</v>
      </c>
      <c r="DP78" s="12">
        <v>5.6000000000000001E-2</v>
      </c>
      <c r="DQ78" s="10" t="s">
        <v>1134</v>
      </c>
      <c r="DR78" s="11">
        <v>1862025</v>
      </c>
      <c r="DS78" s="10" t="s">
        <v>5928</v>
      </c>
      <c r="DT78" s="12">
        <v>0.2</v>
      </c>
      <c r="DU78" s="10" t="s">
        <v>1155</v>
      </c>
      <c r="DV78" s="11">
        <v>755392</v>
      </c>
      <c r="DW78" s="10" t="s">
        <v>5929</v>
      </c>
      <c r="DX78" s="12">
        <v>0.35699999999999998</v>
      </c>
      <c r="DY78" s="10" t="s">
        <v>2434</v>
      </c>
      <c r="DZ78" s="11">
        <v>3503428</v>
      </c>
      <c r="EA78" s="10" t="s">
        <v>5930</v>
      </c>
      <c r="EB78" s="12">
        <v>0.17899999999999999</v>
      </c>
      <c r="EC78" s="10" t="s">
        <v>1131</v>
      </c>
      <c r="ED78" s="11">
        <v>1118871</v>
      </c>
      <c r="EE78" s="10" t="s">
        <v>5931</v>
      </c>
      <c r="EF78" s="12">
        <v>0.10299999999999999</v>
      </c>
      <c r="EG78" s="10" t="s">
        <v>1131</v>
      </c>
      <c r="EH78" s="11">
        <v>34908</v>
      </c>
      <c r="EI78" s="10" t="s">
        <v>5932</v>
      </c>
      <c r="EJ78" s="12">
        <v>4.4999999999999998E-2</v>
      </c>
      <c r="EK78" s="10" t="s">
        <v>1134</v>
      </c>
      <c r="EL78" s="11">
        <v>549966</v>
      </c>
      <c r="EM78" s="10" t="s">
        <v>5933</v>
      </c>
      <c r="EN78" s="12">
        <v>4.7E-2</v>
      </c>
      <c r="EO78" s="10" t="s">
        <v>1140</v>
      </c>
      <c r="EP78" s="11">
        <v>396061</v>
      </c>
      <c r="EQ78" s="10" t="s">
        <v>5934</v>
      </c>
      <c r="ER78" s="12">
        <v>9.8000000000000004E-2</v>
      </c>
      <c r="ES78" s="10" t="s">
        <v>1131</v>
      </c>
      <c r="ET78" s="11">
        <v>543675</v>
      </c>
      <c r="EU78" s="10" t="s">
        <v>5935</v>
      </c>
      <c r="EV78" s="12">
        <v>0.128</v>
      </c>
      <c r="EW78" s="10" t="s">
        <v>1155</v>
      </c>
      <c r="EX78" s="11">
        <v>1082570</v>
      </c>
      <c r="EY78" s="10" t="s">
        <v>5936</v>
      </c>
      <c r="EZ78" s="12">
        <v>8.4000000000000005E-2</v>
      </c>
      <c r="FA78" s="10" t="s">
        <v>1131</v>
      </c>
      <c r="FB78" s="11">
        <v>186943</v>
      </c>
      <c r="FC78" s="10" t="s">
        <v>5937</v>
      </c>
      <c r="FD78" s="12">
        <v>0.17100000000000001</v>
      </c>
      <c r="FE78" s="10" t="s">
        <v>2611</v>
      </c>
      <c r="FF78" s="11">
        <v>333233</v>
      </c>
      <c r="FG78" s="10" t="s">
        <v>5938</v>
      </c>
      <c r="FH78" s="12">
        <v>6.2E-2</v>
      </c>
      <c r="FI78" s="10" t="s">
        <v>1155</v>
      </c>
      <c r="FJ78" s="11">
        <v>38468</v>
      </c>
      <c r="FK78" s="10" t="s">
        <v>5939</v>
      </c>
      <c r="FL78" s="12">
        <v>4.2000000000000003E-2</v>
      </c>
      <c r="FM78" s="10" t="s">
        <v>1147</v>
      </c>
      <c r="FN78" s="11">
        <v>486476</v>
      </c>
      <c r="FO78" s="10" t="s">
        <v>5940</v>
      </c>
      <c r="FP78" s="12">
        <v>6.8000000000000005E-2</v>
      </c>
      <c r="FQ78" s="10" t="s">
        <v>1131</v>
      </c>
      <c r="FR78" s="11">
        <v>9246081</v>
      </c>
      <c r="FS78" s="10" t="s">
        <v>5941</v>
      </c>
      <c r="FT78" s="12">
        <v>0.30299999999999999</v>
      </c>
      <c r="FU78" s="10" t="s">
        <v>1131</v>
      </c>
      <c r="FV78" s="11">
        <v>424759</v>
      </c>
      <c r="FW78" s="10" t="s">
        <v>5942</v>
      </c>
      <c r="FX78" s="12">
        <v>0.124</v>
      </c>
      <c r="FY78" s="10" t="s">
        <v>1147</v>
      </c>
      <c r="FZ78" s="11">
        <v>24183</v>
      </c>
      <c r="GA78" s="10" t="s">
        <v>5943</v>
      </c>
      <c r="GB78" s="12">
        <v>3.6999999999999998E-2</v>
      </c>
      <c r="GC78" s="10" t="s">
        <v>1134</v>
      </c>
      <c r="GD78" s="11">
        <v>864283</v>
      </c>
      <c r="GE78" s="10" t="s">
        <v>5944</v>
      </c>
      <c r="GF78" s="12">
        <v>9.9000000000000005E-2</v>
      </c>
      <c r="GG78" s="10" t="s">
        <v>1131</v>
      </c>
      <c r="GH78" s="11">
        <v>989560</v>
      </c>
      <c r="GI78" s="10" t="s">
        <v>5945</v>
      </c>
      <c r="GJ78" s="12">
        <v>0.127</v>
      </c>
      <c r="GK78" s="10" t="s">
        <v>1155</v>
      </c>
      <c r="GL78" s="11">
        <v>49234</v>
      </c>
      <c r="GM78" s="10" t="s">
        <v>5946</v>
      </c>
      <c r="GN78" s="12">
        <v>2.8000000000000001E-2</v>
      </c>
      <c r="GO78" s="10" t="s">
        <v>1155</v>
      </c>
      <c r="GP78" s="11">
        <v>424680</v>
      </c>
      <c r="GQ78" s="10" t="s">
        <v>5947</v>
      </c>
      <c r="GR78" s="12">
        <v>7.1999999999999995E-2</v>
      </c>
      <c r="GS78" s="10" t="s">
        <v>1131</v>
      </c>
      <c r="GT78" s="11">
        <v>49363</v>
      </c>
      <c r="GU78" s="10" t="s">
        <v>5104</v>
      </c>
      <c r="GV78" s="12">
        <v>8.5000000000000006E-2</v>
      </c>
      <c r="GW78" s="10" t="s">
        <v>2434</v>
      </c>
      <c r="GX78" s="11">
        <v>2235423</v>
      </c>
      <c r="GY78" s="10" t="s">
        <v>5948</v>
      </c>
      <c r="GZ78" s="12">
        <v>0.69699999999999995</v>
      </c>
      <c r="HA78" s="10" t="s">
        <v>2434</v>
      </c>
    </row>
    <row r="79" spans="1:209" ht="12.5" x14ac:dyDescent="0.25">
      <c r="A79" s="10" t="s">
        <v>5949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</row>
    <row r="80" spans="1:209" ht="12.5" x14ac:dyDescent="0.25">
      <c r="A80" s="10" t="s">
        <v>4181</v>
      </c>
      <c r="B80" s="11">
        <v>5108468</v>
      </c>
      <c r="C80" s="10" t="s">
        <v>4182</v>
      </c>
      <c r="D80" s="11">
        <v>5108468</v>
      </c>
      <c r="E80" s="10" t="s">
        <v>4183</v>
      </c>
      <c r="F80" s="11">
        <v>733406</v>
      </c>
      <c r="G80" s="10" t="s">
        <v>4182</v>
      </c>
      <c r="H80" s="11">
        <v>733406</v>
      </c>
      <c r="I80" s="10" t="s">
        <v>4183</v>
      </c>
      <c r="J80" s="11">
        <v>7431344</v>
      </c>
      <c r="K80" s="10" t="s">
        <v>4182</v>
      </c>
      <c r="L80" s="11">
        <v>7431344</v>
      </c>
      <c r="M80" s="10" t="s">
        <v>4183</v>
      </c>
      <c r="N80" s="11">
        <v>3067732</v>
      </c>
      <c r="O80" s="10" t="s">
        <v>4182</v>
      </c>
      <c r="P80" s="11">
        <v>3067732</v>
      </c>
      <c r="Q80" s="10" t="s">
        <v>4183</v>
      </c>
      <c r="R80" s="11">
        <v>38965193</v>
      </c>
      <c r="S80" s="10" t="s">
        <v>4182</v>
      </c>
      <c r="T80" s="11">
        <v>38965193</v>
      </c>
      <c r="U80" s="10" t="s">
        <v>4183</v>
      </c>
      <c r="V80" s="11">
        <v>5877610</v>
      </c>
      <c r="W80" s="10" t="s">
        <v>4182</v>
      </c>
      <c r="X80" s="11">
        <v>5877610</v>
      </c>
      <c r="Y80" s="10" t="s">
        <v>4183</v>
      </c>
      <c r="Z80" s="11">
        <v>3617176</v>
      </c>
      <c r="AA80" s="10" t="s">
        <v>4182</v>
      </c>
      <c r="AB80" s="11">
        <v>3617176</v>
      </c>
      <c r="AC80" s="10" t="s">
        <v>4183</v>
      </c>
      <c r="AD80" s="11">
        <v>1031890</v>
      </c>
      <c r="AE80" s="10" t="s">
        <v>4182</v>
      </c>
      <c r="AF80" s="11">
        <v>1031890</v>
      </c>
      <c r="AG80" s="10" t="s">
        <v>4183</v>
      </c>
      <c r="AH80" s="11">
        <v>678972</v>
      </c>
      <c r="AI80" s="10" t="s">
        <v>4182</v>
      </c>
      <c r="AJ80" s="11">
        <v>678972</v>
      </c>
      <c r="AK80" s="10" t="s">
        <v>4183</v>
      </c>
      <c r="AL80" s="11">
        <v>22610726</v>
      </c>
      <c r="AM80" s="10" t="s">
        <v>4182</v>
      </c>
      <c r="AN80" s="11">
        <v>22610726</v>
      </c>
      <c r="AO80" s="10" t="s">
        <v>4183</v>
      </c>
      <c r="AP80" s="11">
        <v>11029227</v>
      </c>
      <c r="AQ80" s="10" t="s">
        <v>4182</v>
      </c>
      <c r="AR80" s="11">
        <v>11029227</v>
      </c>
      <c r="AS80" s="10" t="s">
        <v>4183</v>
      </c>
      <c r="AT80" s="11">
        <v>1435138</v>
      </c>
      <c r="AU80" s="10" t="s">
        <v>4182</v>
      </c>
      <c r="AV80" s="11">
        <v>1435138</v>
      </c>
      <c r="AW80" s="10" t="s">
        <v>4183</v>
      </c>
      <c r="AX80" s="11">
        <v>1964726</v>
      </c>
      <c r="AY80" s="10" t="s">
        <v>4182</v>
      </c>
      <c r="AZ80" s="11">
        <v>1964726</v>
      </c>
      <c r="BA80" s="10" t="s">
        <v>4183</v>
      </c>
      <c r="BB80" s="11">
        <v>12549689</v>
      </c>
      <c r="BC80" s="10" t="s">
        <v>4182</v>
      </c>
      <c r="BD80" s="11">
        <v>12549689</v>
      </c>
      <c r="BE80" s="10" t="s">
        <v>4183</v>
      </c>
      <c r="BF80" s="11">
        <v>6862199</v>
      </c>
      <c r="BG80" s="10" t="s">
        <v>4182</v>
      </c>
      <c r="BH80" s="11">
        <v>6862199</v>
      </c>
      <c r="BI80" s="10" t="s">
        <v>4183</v>
      </c>
      <c r="BJ80" s="11">
        <v>3207004</v>
      </c>
      <c r="BK80" s="10" t="s">
        <v>4182</v>
      </c>
      <c r="BL80" s="11">
        <v>3207004</v>
      </c>
      <c r="BM80" s="10" t="s">
        <v>4183</v>
      </c>
      <c r="BN80" s="11">
        <v>2940547</v>
      </c>
      <c r="BO80" s="10" t="s">
        <v>4182</v>
      </c>
      <c r="BP80" s="11">
        <v>2940547</v>
      </c>
      <c r="BQ80" s="10" t="s">
        <v>4183</v>
      </c>
      <c r="BR80" s="11">
        <v>4526154</v>
      </c>
      <c r="BS80" s="10" t="s">
        <v>4182</v>
      </c>
      <c r="BT80" s="11">
        <v>4526154</v>
      </c>
      <c r="BU80" s="10" t="s">
        <v>4183</v>
      </c>
      <c r="BV80" s="11">
        <v>4573749</v>
      </c>
      <c r="BW80" s="10" t="s">
        <v>4182</v>
      </c>
      <c r="BX80" s="11">
        <v>4573749</v>
      </c>
      <c r="BY80" s="10" t="s">
        <v>4183</v>
      </c>
      <c r="BZ80" s="11">
        <v>1395722</v>
      </c>
      <c r="CA80" s="10" t="s">
        <v>4182</v>
      </c>
      <c r="CB80" s="11">
        <v>1395722</v>
      </c>
      <c r="CC80" s="10" t="s">
        <v>4183</v>
      </c>
      <c r="CD80" s="11">
        <v>6180253</v>
      </c>
      <c r="CE80" s="10" t="s">
        <v>4182</v>
      </c>
      <c r="CF80" s="11">
        <v>6180253</v>
      </c>
      <c r="CG80" s="10" t="s">
        <v>4183</v>
      </c>
      <c r="CH80" s="11">
        <v>7001399</v>
      </c>
      <c r="CI80" s="10" t="s">
        <v>4182</v>
      </c>
      <c r="CJ80" s="11">
        <v>7001399</v>
      </c>
      <c r="CK80" s="10" t="s">
        <v>4183</v>
      </c>
      <c r="CL80" s="11">
        <v>10037261</v>
      </c>
      <c r="CM80" s="10" t="s">
        <v>4182</v>
      </c>
      <c r="CN80" s="11">
        <v>10037261</v>
      </c>
      <c r="CO80" s="10" t="s">
        <v>4183</v>
      </c>
      <c r="CP80" s="11">
        <v>5737915</v>
      </c>
      <c r="CQ80" s="10" t="s">
        <v>4182</v>
      </c>
      <c r="CR80" s="11">
        <v>5737915</v>
      </c>
      <c r="CS80" s="10" t="s">
        <v>4183</v>
      </c>
      <c r="CT80" s="11">
        <v>2939690</v>
      </c>
      <c r="CU80" s="10" t="s">
        <v>4182</v>
      </c>
      <c r="CV80" s="11">
        <v>2939690</v>
      </c>
      <c r="CW80" s="10" t="s">
        <v>4183</v>
      </c>
      <c r="CX80" s="11">
        <v>6196156</v>
      </c>
      <c r="CY80" s="10" t="s">
        <v>4182</v>
      </c>
      <c r="CZ80" s="11">
        <v>6196156</v>
      </c>
      <c r="DA80" s="10" t="s">
        <v>4183</v>
      </c>
      <c r="DB80" s="11">
        <v>1132812</v>
      </c>
      <c r="DC80" s="10" t="s">
        <v>4182</v>
      </c>
      <c r="DD80" s="11">
        <v>1132812</v>
      </c>
      <c r="DE80" s="10" t="s">
        <v>4183</v>
      </c>
      <c r="DF80" s="11">
        <v>1978379</v>
      </c>
      <c r="DG80" s="10" t="s">
        <v>4182</v>
      </c>
      <c r="DH80" s="11">
        <v>1978379</v>
      </c>
      <c r="DI80" s="10" t="s">
        <v>4183</v>
      </c>
      <c r="DJ80" s="11">
        <v>3194176</v>
      </c>
      <c r="DK80" s="10" t="s">
        <v>4182</v>
      </c>
      <c r="DL80" s="11">
        <v>3194176</v>
      </c>
      <c r="DM80" s="10" t="s">
        <v>4183</v>
      </c>
      <c r="DN80" s="11">
        <v>1402054</v>
      </c>
      <c r="DO80" s="10" t="s">
        <v>4182</v>
      </c>
      <c r="DP80" s="11">
        <v>1402054</v>
      </c>
      <c r="DQ80" s="10" t="s">
        <v>4183</v>
      </c>
      <c r="DR80" s="11">
        <v>9290841</v>
      </c>
      <c r="DS80" s="10" t="s">
        <v>4182</v>
      </c>
      <c r="DT80" s="11">
        <v>9290841</v>
      </c>
      <c r="DU80" s="10" t="s">
        <v>4183</v>
      </c>
      <c r="DV80" s="11">
        <v>2114371</v>
      </c>
      <c r="DW80" s="10" t="s">
        <v>4182</v>
      </c>
      <c r="DX80" s="11">
        <v>2114371</v>
      </c>
      <c r="DY80" s="10" t="s">
        <v>4183</v>
      </c>
      <c r="DZ80" s="11">
        <v>19571216</v>
      </c>
      <c r="EA80" s="10" t="s">
        <v>4182</v>
      </c>
      <c r="EB80" s="11">
        <v>19571216</v>
      </c>
      <c r="EC80" s="10" t="s">
        <v>4183</v>
      </c>
      <c r="ED80" s="11">
        <v>10835491</v>
      </c>
      <c r="EE80" s="10" t="s">
        <v>4182</v>
      </c>
      <c r="EF80" s="11">
        <v>10835491</v>
      </c>
      <c r="EG80" s="10" t="s">
        <v>4183</v>
      </c>
      <c r="EH80" s="11">
        <v>783926</v>
      </c>
      <c r="EI80" s="10" t="s">
        <v>4182</v>
      </c>
      <c r="EJ80" s="11">
        <v>783926</v>
      </c>
      <c r="EK80" s="10" t="s">
        <v>4183</v>
      </c>
      <c r="EL80" s="11">
        <v>11785935</v>
      </c>
      <c r="EM80" s="10" t="s">
        <v>4182</v>
      </c>
      <c r="EN80" s="11">
        <v>11785935</v>
      </c>
      <c r="EO80" s="10" t="s">
        <v>4183</v>
      </c>
      <c r="EP80" s="11">
        <v>4053824</v>
      </c>
      <c r="EQ80" s="10" t="s">
        <v>4182</v>
      </c>
      <c r="ER80" s="11">
        <v>4053824</v>
      </c>
      <c r="ES80" s="10" t="s">
        <v>4183</v>
      </c>
      <c r="ET80" s="11">
        <v>4233358</v>
      </c>
      <c r="EU80" s="10" t="s">
        <v>4182</v>
      </c>
      <c r="EV80" s="11">
        <v>4233358</v>
      </c>
      <c r="EW80" s="10" t="s">
        <v>4183</v>
      </c>
      <c r="EX80" s="11">
        <v>12961683</v>
      </c>
      <c r="EY80" s="10" t="s">
        <v>4182</v>
      </c>
      <c r="EZ80" s="11">
        <v>12961683</v>
      </c>
      <c r="FA80" s="10" t="s">
        <v>4183</v>
      </c>
      <c r="FB80" s="11">
        <v>1095962</v>
      </c>
      <c r="FC80" s="10" t="s">
        <v>4182</v>
      </c>
      <c r="FD80" s="11">
        <v>1095962</v>
      </c>
      <c r="FE80" s="10" t="s">
        <v>4183</v>
      </c>
      <c r="FF80" s="11">
        <v>5373555</v>
      </c>
      <c r="FG80" s="10" t="s">
        <v>4182</v>
      </c>
      <c r="FH80" s="11">
        <v>5373555</v>
      </c>
      <c r="FI80" s="10" t="s">
        <v>4183</v>
      </c>
      <c r="FJ80" s="11">
        <v>919318</v>
      </c>
      <c r="FK80" s="10" t="s">
        <v>4182</v>
      </c>
      <c r="FL80" s="11">
        <v>919318</v>
      </c>
      <c r="FM80" s="10" t="s">
        <v>4183</v>
      </c>
      <c r="FN80" s="11">
        <v>7126489</v>
      </c>
      <c r="FO80" s="10" t="s">
        <v>4182</v>
      </c>
      <c r="FP80" s="11">
        <v>7126489</v>
      </c>
      <c r="FQ80" s="10" t="s">
        <v>4183</v>
      </c>
      <c r="FR80" s="11">
        <v>30503301</v>
      </c>
      <c r="FS80" s="10" t="s">
        <v>4182</v>
      </c>
      <c r="FT80" s="11">
        <v>30503301</v>
      </c>
      <c r="FU80" s="10" t="s">
        <v>4183</v>
      </c>
      <c r="FV80" s="11">
        <v>3417734</v>
      </c>
      <c r="FW80" s="10" t="s">
        <v>4182</v>
      </c>
      <c r="FX80" s="11">
        <v>3417734</v>
      </c>
      <c r="FY80" s="10" t="s">
        <v>4183</v>
      </c>
      <c r="FZ80" s="11">
        <v>647464</v>
      </c>
      <c r="GA80" s="10" t="s">
        <v>4182</v>
      </c>
      <c r="GB80" s="11">
        <v>647464</v>
      </c>
      <c r="GC80" s="10" t="s">
        <v>4183</v>
      </c>
      <c r="GD80" s="11">
        <v>8715698</v>
      </c>
      <c r="GE80" s="10" t="s">
        <v>4182</v>
      </c>
      <c r="GF80" s="11">
        <v>8715698</v>
      </c>
      <c r="GG80" s="10" t="s">
        <v>4183</v>
      </c>
      <c r="GH80" s="11">
        <v>7812880</v>
      </c>
      <c r="GI80" s="10" t="s">
        <v>4182</v>
      </c>
      <c r="GJ80" s="11">
        <v>7812880</v>
      </c>
      <c r="GK80" s="10" t="s">
        <v>4183</v>
      </c>
      <c r="GL80" s="11">
        <v>1770071</v>
      </c>
      <c r="GM80" s="10" t="s">
        <v>4182</v>
      </c>
      <c r="GN80" s="11">
        <v>1770071</v>
      </c>
      <c r="GO80" s="10" t="s">
        <v>4183</v>
      </c>
      <c r="GP80" s="11">
        <v>5910955</v>
      </c>
      <c r="GQ80" s="10" t="s">
        <v>4182</v>
      </c>
      <c r="GR80" s="11">
        <v>5910955</v>
      </c>
      <c r="GS80" s="10" t="s">
        <v>4183</v>
      </c>
      <c r="GT80" s="11">
        <v>584057</v>
      </c>
      <c r="GU80" s="10" t="s">
        <v>4182</v>
      </c>
      <c r="GV80" s="11">
        <v>584057</v>
      </c>
      <c r="GW80" s="10" t="s">
        <v>4183</v>
      </c>
      <c r="GX80" s="11">
        <v>3205691</v>
      </c>
      <c r="GY80" s="10" t="s">
        <v>4182</v>
      </c>
      <c r="GZ80" s="11">
        <v>3205691</v>
      </c>
      <c r="HA80" s="10" t="s">
        <v>4183</v>
      </c>
    </row>
    <row r="81" spans="1:209" ht="12.5" x14ac:dyDescent="0.25">
      <c r="A81" s="10" t="s">
        <v>5950</v>
      </c>
      <c r="B81" s="11">
        <v>290906</v>
      </c>
      <c r="C81" s="10" t="s">
        <v>5951</v>
      </c>
      <c r="D81" s="12">
        <v>5.7000000000000002E-2</v>
      </c>
      <c r="E81" s="10" t="s">
        <v>1140</v>
      </c>
      <c r="F81" s="11">
        <v>54860</v>
      </c>
      <c r="G81" s="10" t="s">
        <v>5952</v>
      </c>
      <c r="H81" s="12">
        <v>7.4999999999999997E-2</v>
      </c>
      <c r="I81" s="10" t="s">
        <v>1140</v>
      </c>
      <c r="J81" s="11">
        <v>2346808</v>
      </c>
      <c r="K81" s="10" t="s">
        <v>4182</v>
      </c>
      <c r="L81" s="12">
        <v>0.316</v>
      </c>
      <c r="M81" s="10" t="s">
        <v>4182</v>
      </c>
      <c r="N81" s="11">
        <v>279899</v>
      </c>
      <c r="O81" s="10" t="s">
        <v>5953</v>
      </c>
      <c r="P81" s="12">
        <v>9.0999999999999998E-2</v>
      </c>
      <c r="Q81" s="10" t="s">
        <v>1140</v>
      </c>
      <c r="R81" s="11">
        <v>15760437</v>
      </c>
      <c r="S81" s="10" t="s">
        <v>4182</v>
      </c>
      <c r="T81" s="12">
        <v>0.40400000000000003</v>
      </c>
      <c r="U81" s="10" t="s">
        <v>4182</v>
      </c>
      <c r="V81" s="11">
        <v>1336324</v>
      </c>
      <c r="W81" s="10" t="s">
        <v>4182</v>
      </c>
      <c r="X81" s="12">
        <v>0.22700000000000001</v>
      </c>
      <c r="Y81" s="10" t="s">
        <v>4182</v>
      </c>
      <c r="Z81" s="11">
        <v>673249</v>
      </c>
      <c r="AA81" s="10" t="s">
        <v>4182</v>
      </c>
      <c r="AB81" s="12">
        <v>0.186</v>
      </c>
      <c r="AC81" s="10" t="s">
        <v>4182</v>
      </c>
      <c r="AD81" s="11">
        <v>114623</v>
      </c>
      <c r="AE81" s="10" t="s">
        <v>4182</v>
      </c>
      <c r="AF81" s="12">
        <v>0.111</v>
      </c>
      <c r="AG81" s="10" t="s">
        <v>4182</v>
      </c>
      <c r="AH81" s="11">
        <v>81458</v>
      </c>
      <c r="AI81" s="10" t="s">
        <v>4182</v>
      </c>
      <c r="AJ81" s="12">
        <v>0.12</v>
      </c>
      <c r="AK81" s="10" t="s">
        <v>4182</v>
      </c>
      <c r="AL81" s="11">
        <v>6196762</v>
      </c>
      <c r="AM81" s="10" t="s">
        <v>5954</v>
      </c>
      <c r="AN81" s="12">
        <v>0.27400000000000002</v>
      </c>
      <c r="AO81" s="10" t="s">
        <v>1140</v>
      </c>
      <c r="AP81" s="11">
        <v>1222577</v>
      </c>
      <c r="AQ81" s="10" t="s">
        <v>1799</v>
      </c>
      <c r="AR81" s="12">
        <v>0.111</v>
      </c>
      <c r="AS81" s="10" t="s">
        <v>1140</v>
      </c>
      <c r="AT81" s="11">
        <v>145111</v>
      </c>
      <c r="AU81" s="10" t="s">
        <v>4182</v>
      </c>
      <c r="AV81" s="12">
        <v>0.10100000000000001</v>
      </c>
      <c r="AW81" s="10" t="s">
        <v>4182</v>
      </c>
      <c r="AX81" s="11">
        <v>271657</v>
      </c>
      <c r="AY81" s="10" t="s">
        <v>4182</v>
      </c>
      <c r="AZ81" s="12">
        <v>0.13800000000000001</v>
      </c>
      <c r="BA81" s="10" t="s">
        <v>4182</v>
      </c>
      <c r="BB81" s="11">
        <v>2378186</v>
      </c>
      <c r="BC81" s="10" t="s">
        <v>3749</v>
      </c>
      <c r="BD81" s="12">
        <v>0.19</v>
      </c>
      <c r="BE81" s="10" t="s">
        <v>1140</v>
      </c>
      <c r="BF81" s="11">
        <v>597785</v>
      </c>
      <c r="BG81" s="10" t="s">
        <v>3030</v>
      </c>
      <c r="BH81" s="12">
        <v>8.6999999999999994E-2</v>
      </c>
      <c r="BI81" s="10" t="s">
        <v>1140</v>
      </c>
      <c r="BJ81" s="11">
        <v>234148</v>
      </c>
      <c r="BK81" s="10" t="s">
        <v>5955</v>
      </c>
      <c r="BL81" s="12">
        <v>7.2999999999999995E-2</v>
      </c>
      <c r="BM81" s="10" t="s">
        <v>1140</v>
      </c>
      <c r="BN81" s="11">
        <v>401676</v>
      </c>
      <c r="BO81" s="10" t="s">
        <v>1073</v>
      </c>
      <c r="BP81" s="12">
        <v>0.13700000000000001</v>
      </c>
      <c r="BQ81" s="10" t="s">
        <v>1140</v>
      </c>
      <c r="BR81" s="11">
        <v>219536</v>
      </c>
      <c r="BS81" s="10" t="s">
        <v>3250</v>
      </c>
      <c r="BT81" s="12">
        <v>4.9000000000000002E-2</v>
      </c>
      <c r="BU81" s="10" t="s">
        <v>1140</v>
      </c>
      <c r="BV81" s="11">
        <v>327004</v>
      </c>
      <c r="BW81" s="10" t="s">
        <v>5956</v>
      </c>
      <c r="BX81" s="12">
        <v>7.0999999999999994E-2</v>
      </c>
      <c r="BY81" s="10" t="s">
        <v>1140</v>
      </c>
      <c r="BZ81" s="11">
        <v>31184</v>
      </c>
      <c r="CA81" s="10" t="s">
        <v>1091</v>
      </c>
      <c r="CB81" s="12">
        <v>2.1999999999999999E-2</v>
      </c>
      <c r="CC81" s="10" t="s">
        <v>1140</v>
      </c>
      <c r="CD81" s="11">
        <v>781336</v>
      </c>
      <c r="CE81" s="10" t="s">
        <v>1522</v>
      </c>
      <c r="CF81" s="12">
        <v>0.126</v>
      </c>
      <c r="CG81" s="10" t="s">
        <v>1140</v>
      </c>
      <c r="CH81" s="11">
        <v>944383</v>
      </c>
      <c r="CI81" s="10" t="s">
        <v>4182</v>
      </c>
      <c r="CJ81" s="12">
        <v>0.13500000000000001</v>
      </c>
      <c r="CK81" s="10" t="s">
        <v>4182</v>
      </c>
      <c r="CL81" s="11">
        <v>598476</v>
      </c>
      <c r="CM81" s="10" t="s">
        <v>2692</v>
      </c>
      <c r="CN81" s="12">
        <v>0.06</v>
      </c>
      <c r="CO81" s="10" t="s">
        <v>1140</v>
      </c>
      <c r="CP81" s="11">
        <v>366967</v>
      </c>
      <c r="CQ81" s="10" t="s">
        <v>5957</v>
      </c>
      <c r="CR81" s="12">
        <v>6.4000000000000001E-2</v>
      </c>
      <c r="CS81" s="10" t="s">
        <v>1140</v>
      </c>
      <c r="CT81" s="11">
        <v>109884</v>
      </c>
      <c r="CU81" s="10" t="s">
        <v>2915</v>
      </c>
      <c r="CV81" s="12">
        <v>3.6999999999999998E-2</v>
      </c>
      <c r="CW81" s="10" t="s">
        <v>1140</v>
      </c>
      <c r="CX81" s="11">
        <v>325288</v>
      </c>
      <c r="CY81" s="10" t="s">
        <v>2529</v>
      </c>
      <c r="CZ81" s="12">
        <v>5.1999999999999998E-2</v>
      </c>
      <c r="DA81" s="10" t="s">
        <v>1140</v>
      </c>
      <c r="DB81" s="11">
        <v>52520</v>
      </c>
      <c r="DC81" s="10" t="s">
        <v>5958</v>
      </c>
      <c r="DD81" s="12">
        <v>4.5999999999999999E-2</v>
      </c>
      <c r="DE81" s="10" t="s">
        <v>1140</v>
      </c>
      <c r="DF81" s="11">
        <v>255448</v>
      </c>
      <c r="DG81" s="10" t="s">
        <v>5959</v>
      </c>
      <c r="DH81" s="12">
        <v>0.129</v>
      </c>
      <c r="DI81" s="10" t="s">
        <v>1140</v>
      </c>
      <c r="DJ81" s="11">
        <v>956400</v>
      </c>
      <c r="DK81" s="10" t="s">
        <v>4182</v>
      </c>
      <c r="DL81" s="12">
        <v>0.29899999999999999</v>
      </c>
      <c r="DM81" s="10" t="s">
        <v>4182</v>
      </c>
      <c r="DN81" s="11">
        <v>65450</v>
      </c>
      <c r="DO81" s="10" t="s">
        <v>2734</v>
      </c>
      <c r="DP81" s="12">
        <v>4.7E-2</v>
      </c>
      <c r="DQ81" s="10" t="s">
        <v>1140</v>
      </c>
      <c r="DR81" s="11">
        <v>2105350</v>
      </c>
      <c r="DS81" s="10" t="s">
        <v>4182</v>
      </c>
      <c r="DT81" s="12">
        <v>0.22700000000000001</v>
      </c>
      <c r="DU81" s="10" t="s">
        <v>4182</v>
      </c>
      <c r="DV81" s="11">
        <v>1027460</v>
      </c>
      <c r="DW81" s="10" t="s">
        <v>4182</v>
      </c>
      <c r="DX81" s="12">
        <v>0.48599999999999999</v>
      </c>
      <c r="DY81" s="10" t="s">
        <v>4182</v>
      </c>
      <c r="DZ81" s="11">
        <v>3872146</v>
      </c>
      <c r="EA81" s="10" t="s">
        <v>2228</v>
      </c>
      <c r="EB81" s="12">
        <v>0.19800000000000001</v>
      </c>
      <c r="EC81" s="10" t="s">
        <v>1140</v>
      </c>
      <c r="ED81" s="11">
        <v>1236873</v>
      </c>
      <c r="EE81" s="10" t="s">
        <v>1117</v>
      </c>
      <c r="EF81" s="12">
        <v>0.114</v>
      </c>
      <c r="EG81" s="10" t="s">
        <v>1140</v>
      </c>
      <c r="EH81" s="11">
        <v>38229</v>
      </c>
      <c r="EI81" s="10" t="s">
        <v>5960</v>
      </c>
      <c r="EJ81" s="12">
        <v>4.9000000000000002E-2</v>
      </c>
      <c r="EK81" s="10" t="s">
        <v>1140</v>
      </c>
      <c r="EL81" s="11">
        <v>566230</v>
      </c>
      <c r="EM81" s="10" t="s">
        <v>1669</v>
      </c>
      <c r="EN81" s="12">
        <v>4.8000000000000001E-2</v>
      </c>
      <c r="EO81" s="10" t="s">
        <v>1140</v>
      </c>
      <c r="EP81" s="11">
        <v>523291</v>
      </c>
      <c r="EQ81" s="10" t="s">
        <v>4182</v>
      </c>
      <c r="ER81" s="12">
        <v>0.129</v>
      </c>
      <c r="ES81" s="10" t="s">
        <v>4182</v>
      </c>
      <c r="ET81" s="11">
        <v>631563</v>
      </c>
      <c r="EU81" s="10" t="s">
        <v>4182</v>
      </c>
      <c r="EV81" s="12">
        <v>0.14899999999999999</v>
      </c>
      <c r="EW81" s="10" t="s">
        <v>4182</v>
      </c>
      <c r="EX81" s="11">
        <v>1151760</v>
      </c>
      <c r="EY81" s="10" t="s">
        <v>5961</v>
      </c>
      <c r="EZ81" s="12">
        <v>8.8999999999999996E-2</v>
      </c>
      <c r="FA81" s="10" t="s">
        <v>1140</v>
      </c>
      <c r="FB81" s="11">
        <v>197405</v>
      </c>
      <c r="FC81" s="10" t="s">
        <v>4182</v>
      </c>
      <c r="FD81" s="12">
        <v>0.18</v>
      </c>
      <c r="FE81" s="10" t="s">
        <v>4182</v>
      </c>
      <c r="FF81" s="11">
        <v>399963</v>
      </c>
      <c r="FG81" s="10" t="s">
        <v>1210</v>
      </c>
      <c r="FH81" s="12">
        <v>7.3999999999999996E-2</v>
      </c>
      <c r="FI81" s="10" t="s">
        <v>1140</v>
      </c>
      <c r="FJ81" s="11">
        <v>46519</v>
      </c>
      <c r="FK81" s="10" t="s">
        <v>4700</v>
      </c>
      <c r="FL81" s="12">
        <v>5.0999999999999997E-2</v>
      </c>
      <c r="FM81" s="10" t="s">
        <v>1140</v>
      </c>
      <c r="FN81" s="11">
        <v>533644</v>
      </c>
      <c r="FO81" s="10" t="s">
        <v>5962</v>
      </c>
      <c r="FP81" s="12">
        <v>7.4999999999999997E-2</v>
      </c>
      <c r="FQ81" s="10" t="s">
        <v>1140</v>
      </c>
      <c r="FR81" s="11">
        <v>12135688</v>
      </c>
      <c r="FS81" s="10" t="s">
        <v>4182</v>
      </c>
      <c r="FT81" s="12">
        <v>0.39800000000000002</v>
      </c>
      <c r="FU81" s="10" t="s">
        <v>4182</v>
      </c>
      <c r="FV81" s="11">
        <v>546948</v>
      </c>
      <c r="FW81" s="10" t="s">
        <v>4182</v>
      </c>
      <c r="FX81" s="12">
        <v>0.16</v>
      </c>
      <c r="FY81" s="10" t="s">
        <v>4182</v>
      </c>
      <c r="FZ81" s="11">
        <v>16128</v>
      </c>
      <c r="GA81" s="10" t="s">
        <v>5963</v>
      </c>
      <c r="GB81" s="12">
        <v>2.5000000000000001E-2</v>
      </c>
      <c r="GC81" s="10" t="s">
        <v>1140</v>
      </c>
      <c r="GD81" s="11">
        <v>970049</v>
      </c>
      <c r="GE81" s="10" t="s">
        <v>2724</v>
      </c>
      <c r="GF81" s="12">
        <v>0.111</v>
      </c>
      <c r="GG81" s="10" t="s">
        <v>1140</v>
      </c>
      <c r="GH81" s="11">
        <v>1141979</v>
      </c>
      <c r="GI81" s="10" t="s">
        <v>4182</v>
      </c>
      <c r="GJ81" s="12">
        <v>0.14599999999999999</v>
      </c>
      <c r="GK81" s="10" t="s">
        <v>4182</v>
      </c>
      <c r="GL81" s="11">
        <v>37837</v>
      </c>
      <c r="GM81" s="10" t="s">
        <v>5964</v>
      </c>
      <c r="GN81" s="12">
        <v>2.1000000000000001E-2</v>
      </c>
      <c r="GO81" s="10" t="s">
        <v>1140</v>
      </c>
      <c r="GP81" s="11">
        <v>478074</v>
      </c>
      <c r="GQ81" s="10" t="s">
        <v>2073</v>
      </c>
      <c r="GR81" s="12">
        <v>8.1000000000000003E-2</v>
      </c>
      <c r="GS81" s="10" t="s">
        <v>1140</v>
      </c>
      <c r="GT81" s="11">
        <v>62799</v>
      </c>
      <c r="GU81" s="10" t="s">
        <v>4182</v>
      </c>
      <c r="GV81" s="12">
        <v>0.108</v>
      </c>
      <c r="GW81" s="10" t="s">
        <v>4182</v>
      </c>
      <c r="GX81" s="11">
        <v>3173687</v>
      </c>
      <c r="GY81" s="10" t="s">
        <v>5965</v>
      </c>
      <c r="GZ81" s="12">
        <v>0.99</v>
      </c>
      <c r="HA81" s="10" t="s">
        <v>1140</v>
      </c>
    </row>
    <row r="82" spans="1:209" ht="12.5" x14ac:dyDescent="0.25">
      <c r="A82" s="10" t="s">
        <v>5966</v>
      </c>
      <c r="B82" s="11">
        <v>151631</v>
      </c>
      <c r="C82" s="10" t="s">
        <v>5967</v>
      </c>
      <c r="D82" s="12">
        <v>0.03</v>
      </c>
      <c r="E82" s="10" t="s">
        <v>1131</v>
      </c>
      <c r="F82" s="11">
        <v>26911</v>
      </c>
      <c r="G82" s="10" t="s">
        <v>5968</v>
      </c>
      <c r="H82" s="12">
        <v>3.6999999999999998E-2</v>
      </c>
      <c r="I82" s="10" t="s">
        <v>1147</v>
      </c>
      <c r="J82" s="11">
        <v>2020759</v>
      </c>
      <c r="K82" s="10" t="s">
        <v>5969</v>
      </c>
      <c r="L82" s="12">
        <v>0.27200000000000002</v>
      </c>
      <c r="M82" s="10" t="s">
        <v>1155</v>
      </c>
      <c r="N82" s="11">
        <v>194891</v>
      </c>
      <c r="O82" s="10" t="s">
        <v>5970</v>
      </c>
      <c r="P82" s="12">
        <v>6.4000000000000001E-2</v>
      </c>
      <c r="Q82" s="10" t="s">
        <v>1131</v>
      </c>
      <c r="R82" s="11">
        <v>12651958</v>
      </c>
      <c r="S82" s="10" t="s">
        <v>5971</v>
      </c>
      <c r="T82" s="12">
        <v>0.32500000000000001</v>
      </c>
      <c r="U82" s="10" t="s">
        <v>1140</v>
      </c>
      <c r="V82" s="11">
        <v>927970</v>
      </c>
      <c r="W82" s="10" t="s">
        <v>5972</v>
      </c>
      <c r="X82" s="12">
        <v>0.158</v>
      </c>
      <c r="Y82" s="10" t="s">
        <v>1155</v>
      </c>
      <c r="Z82" s="11">
        <v>63479</v>
      </c>
      <c r="AA82" s="10" t="s">
        <v>5973</v>
      </c>
      <c r="AB82" s="12">
        <v>1.7999999999999999E-2</v>
      </c>
      <c r="AC82" s="10" t="s">
        <v>1131</v>
      </c>
      <c r="AD82" s="11">
        <v>36954</v>
      </c>
      <c r="AE82" s="10" t="s">
        <v>5974</v>
      </c>
      <c r="AF82" s="12">
        <v>3.5999999999999997E-2</v>
      </c>
      <c r="AG82" s="10" t="s">
        <v>2389</v>
      </c>
      <c r="AH82" s="11">
        <v>16334</v>
      </c>
      <c r="AI82" s="10" t="s">
        <v>3272</v>
      </c>
      <c r="AJ82" s="12">
        <v>2.4E-2</v>
      </c>
      <c r="AK82" s="10" t="s">
        <v>2389</v>
      </c>
      <c r="AL82" s="11">
        <v>767129</v>
      </c>
      <c r="AM82" s="10" t="s">
        <v>5975</v>
      </c>
      <c r="AN82" s="12">
        <v>3.4000000000000002E-2</v>
      </c>
      <c r="AO82" s="10" t="s">
        <v>1140</v>
      </c>
      <c r="AP82" s="11">
        <v>610922</v>
      </c>
      <c r="AQ82" s="10" t="s">
        <v>5976</v>
      </c>
      <c r="AR82" s="12">
        <v>5.5E-2</v>
      </c>
      <c r="AS82" s="10" t="s">
        <v>1131</v>
      </c>
      <c r="AT82" s="11">
        <v>49165</v>
      </c>
      <c r="AU82" s="10" t="s">
        <v>3640</v>
      </c>
      <c r="AV82" s="12">
        <v>3.4000000000000002E-2</v>
      </c>
      <c r="AW82" s="10" t="s">
        <v>1155</v>
      </c>
      <c r="AX82" s="11">
        <v>214331</v>
      </c>
      <c r="AY82" s="10" t="s">
        <v>5977</v>
      </c>
      <c r="AZ82" s="12">
        <v>0.109</v>
      </c>
      <c r="BA82" s="10" t="s">
        <v>1155</v>
      </c>
      <c r="BB82" s="11">
        <v>1794369</v>
      </c>
      <c r="BC82" s="10" t="s">
        <v>5978</v>
      </c>
      <c r="BD82" s="12">
        <v>0.14299999999999999</v>
      </c>
      <c r="BE82" s="10" t="s">
        <v>1131</v>
      </c>
      <c r="BF82" s="11">
        <v>404336</v>
      </c>
      <c r="BG82" s="10" t="s">
        <v>5979</v>
      </c>
      <c r="BH82" s="12">
        <v>5.8999999999999997E-2</v>
      </c>
      <c r="BI82" s="10" t="s">
        <v>1131</v>
      </c>
      <c r="BJ82" s="11">
        <v>156462</v>
      </c>
      <c r="BK82" s="10" t="s">
        <v>5980</v>
      </c>
      <c r="BL82" s="12">
        <v>4.9000000000000002E-2</v>
      </c>
      <c r="BM82" s="10" t="s">
        <v>1131</v>
      </c>
      <c r="BN82" s="11">
        <v>310531</v>
      </c>
      <c r="BO82" s="10" t="s">
        <v>5981</v>
      </c>
      <c r="BP82" s="12">
        <v>0.106</v>
      </c>
      <c r="BQ82" s="10" t="s">
        <v>1155</v>
      </c>
      <c r="BR82" s="11">
        <v>106833</v>
      </c>
      <c r="BS82" s="10" t="s">
        <v>4479</v>
      </c>
      <c r="BT82" s="12">
        <v>2.4E-2</v>
      </c>
      <c r="BU82" s="10" t="s">
        <v>1140</v>
      </c>
      <c r="BV82" s="11">
        <v>100581</v>
      </c>
      <c r="BW82" s="10" t="s">
        <v>5982</v>
      </c>
      <c r="BX82" s="12">
        <v>2.1999999999999999E-2</v>
      </c>
      <c r="BY82" s="10" t="s">
        <v>1131</v>
      </c>
      <c r="BZ82" s="11">
        <v>7533</v>
      </c>
      <c r="CA82" s="10" t="s">
        <v>2076</v>
      </c>
      <c r="CB82" s="12">
        <v>5.0000000000000001E-3</v>
      </c>
      <c r="CC82" s="10" t="s">
        <v>1140</v>
      </c>
      <c r="CD82" s="11">
        <v>120992</v>
      </c>
      <c r="CE82" s="10" t="s">
        <v>5983</v>
      </c>
      <c r="CF82" s="12">
        <v>0.02</v>
      </c>
      <c r="CG82" s="10" t="s">
        <v>1131</v>
      </c>
      <c r="CH82" s="11">
        <v>54389</v>
      </c>
      <c r="CI82" s="10" t="s">
        <v>4661</v>
      </c>
      <c r="CJ82" s="12">
        <v>8.0000000000000002E-3</v>
      </c>
      <c r="CK82" s="10" t="s">
        <v>1140</v>
      </c>
      <c r="CL82" s="11">
        <v>414205</v>
      </c>
      <c r="CM82" s="10" t="s">
        <v>5984</v>
      </c>
      <c r="CN82" s="12">
        <v>4.1000000000000002E-2</v>
      </c>
      <c r="CO82" s="10" t="s">
        <v>1140</v>
      </c>
      <c r="CP82" s="11">
        <v>234997</v>
      </c>
      <c r="CQ82" s="10" t="s">
        <v>4492</v>
      </c>
      <c r="CR82" s="12">
        <v>4.1000000000000002E-2</v>
      </c>
      <c r="CS82" s="10" t="s">
        <v>1131</v>
      </c>
      <c r="CT82" s="11">
        <v>56550</v>
      </c>
      <c r="CU82" s="10" t="s">
        <v>5985</v>
      </c>
      <c r="CV82" s="12">
        <v>1.9E-2</v>
      </c>
      <c r="CW82" s="10" t="s">
        <v>1131</v>
      </c>
      <c r="CX82" s="11">
        <v>207854</v>
      </c>
      <c r="CY82" s="10" t="s">
        <v>5986</v>
      </c>
      <c r="CZ82" s="12">
        <v>3.4000000000000002E-2</v>
      </c>
      <c r="DA82" s="10" t="s">
        <v>1140</v>
      </c>
      <c r="DB82" s="11">
        <v>31695</v>
      </c>
      <c r="DC82" s="10" t="s">
        <v>5987</v>
      </c>
      <c r="DD82" s="12">
        <v>2.8000000000000001E-2</v>
      </c>
      <c r="DE82" s="10" t="s">
        <v>1131</v>
      </c>
      <c r="DF82" s="11">
        <v>167631</v>
      </c>
      <c r="DG82" s="10" t="s">
        <v>5988</v>
      </c>
      <c r="DH82" s="12">
        <v>8.5000000000000006E-2</v>
      </c>
      <c r="DI82" s="10" t="s">
        <v>1147</v>
      </c>
      <c r="DJ82" s="11">
        <v>683009</v>
      </c>
      <c r="DK82" s="10" t="s">
        <v>5989</v>
      </c>
      <c r="DL82" s="12">
        <v>0.214</v>
      </c>
      <c r="DM82" s="10" t="s">
        <v>1134</v>
      </c>
      <c r="DN82" s="11">
        <v>12025</v>
      </c>
      <c r="DO82" s="10" t="s">
        <v>4435</v>
      </c>
      <c r="DP82" s="12">
        <v>8.9999999999999993E-3</v>
      </c>
      <c r="DQ82" s="10" t="s">
        <v>1131</v>
      </c>
      <c r="DR82" s="11">
        <v>259407</v>
      </c>
      <c r="DS82" s="10" t="s">
        <v>5990</v>
      </c>
      <c r="DT82" s="12">
        <v>2.8000000000000001E-2</v>
      </c>
      <c r="DU82" s="10" t="s">
        <v>1131</v>
      </c>
      <c r="DV82" s="11">
        <v>691874</v>
      </c>
      <c r="DW82" s="10" t="s">
        <v>5991</v>
      </c>
      <c r="DX82" s="12">
        <v>0.32700000000000001</v>
      </c>
      <c r="DY82" s="10" t="s">
        <v>2377</v>
      </c>
      <c r="DZ82" s="11">
        <v>517130</v>
      </c>
      <c r="EA82" s="10" t="s">
        <v>5992</v>
      </c>
      <c r="EB82" s="12">
        <v>2.5999999999999999E-2</v>
      </c>
      <c r="EC82" s="10" t="s">
        <v>1140</v>
      </c>
      <c r="ED82" s="11">
        <v>601204</v>
      </c>
      <c r="EE82" s="10" t="s">
        <v>5993</v>
      </c>
      <c r="EF82" s="12">
        <v>5.5E-2</v>
      </c>
      <c r="EG82" s="10" t="s">
        <v>1131</v>
      </c>
      <c r="EH82" s="11">
        <v>25372</v>
      </c>
      <c r="EI82" s="10" t="s">
        <v>1769</v>
      </c>
      <c r="EJ82" s="12">
        <v>3.2000000000000001E-2</v>
      </c>
      <c r="EK82" s="10" t="s">
        <v>1155</v>
      </c>
      <c r="EL82" s="11">
        <v>238123</v>
      </c>
      <c r="EM82" s="10" t="s">
        <v>5994</v>
      </c>
      <c r="EN82" s="12">
        <v>0.02</v>
      </c>
      <c r="EO82" s="10" t="s">
        <v>1140</v>
      </c>
      <c r="EP82" s="11">
        <v>391914</v>
      </c>
      <c r="EQ82" s="10" t="s">
        <v>2562</v>
      </c>
      <c r="ER82" s="12">
        <v>9.7000000000000003E-2</v>
      </c>
      <c r="ES82" s="10" t="s">
        <v>1131</v>
      </c>
      <c r="ET82" s="11">
        <v>491823</v>
      </c>
      <c r="EU82" s="10" t="s">
        <v>5995</v>
      </c>
      <c r="EV82" s="12">
        <v>0.11600000000000001</v>
      </c>
      <c r="EW82" s="10" t="s">
        <v>1155</v>
      </c>
      <c r="EX82" s="11">
        <v>192500</v>
      </c>
      <c r="EY82" s="10" t="s">
        <v>5996</v>
      </c>
      <c r="EZ82" s="12">
        <v>1.4999999999999999E-2</v>
      </c>
      <c r="FA82" s="10" t="s">
        <v>1140</v>
      </c>
      <c r="FB82" s="11">
        <v>14464</v>
      </c>
      <c r="FC82" s="10" t="s">
        <v>5997</v>
      </c>
      <c r="FD82" s="12">
        <v>1.2999999999999999E-2</v>
      </c>
      <c r="FE82" s="10" t="s">
        <v>1147</v>
      </c>
      <c r="FF82" s="11">
        <v>180050</v>
      </c>
      <c r="FG82" s="10" t="s">
        <v>5998</v>
      </c>
      <c r="FH82" s="12">
        <v>3.4000000000000002E-2</v>
      </c>
      <c r="FI82" s="10" t="s">
        <v>1131</v>
      </c>
      <c r="FJ82" s="11">
        <v>24465</v>
      </c>
      <c r="FK82" s="10" t="s">
        <v>3943</v>
      </c>
      <c r="FL82" s="12">
        <v>2.7E-2</v>
      </c>
      <c r="FM82" s="10" t="s">
        <v>1155</v>
      </c>
      <c r="FN82" s="11">
        <v>256660</v>
      </c>
      <c r="FO82" s="10" t="s">
        <v>5999</v>
      </c>
      <c r="FP82" s="12">
        <v>3.5999999999999997E-2</v>
      </c>
      <c r="FQ82" s="10" t="s">
        <v>1131</v>
      </c>
      <c r="FR82" s="11">
        <v>9659876</v>
      </c>
      <c r="FS82" s="10" t="s">
        <v>6000</v>
      </c>
      <c r="FT82" s="12">
        <v>0.317</v>
      </c>
      <c r="FU82" s="10" t="s">
        <v>1131</v>
      </c>
      <c r="FV82" s="11">
        <v>359447</v>
      </c>
      <c r="FW82" s="10" t="s">
        <v>6001</v>
      </c>
      <c r="FX82" s="12">
        <v>0.105</v>
      </c>
      <c r="FY82" s="10" t="s">
        <v>1155</v>
      </c>
      <c r="FZ82" s="11">
        <v>2915</v>
      </c>
      <c r="GA82" s="10" t="s">
        <v>1077</v>
      </c>
      <c r="GB82" s="12">
        <v>5.0000000000000001E-3</v>
      </c>
      <c r="GC82" s="10" t="s">
        <v>1140</v>
      </c>
      <c r="GD82" s="11">
        <v>225363</v>
      </c>
      <c r="GE82" s="10" t="s">
        <v>6002</v>
      </c>
      <c r="GF82" s="12">
        <v>2.5999999999999999E-2</v>
      </c>
      <c r="GG82" s="10" t="s">
        <v>1131</v>
      </c>
      <c r="GH82" s="11">
        <v>873213</v>
      </c>
      <c r="GI82" s="10" t="s">
        <v>6003</v>
      </c>
      <c r="GJ82" s="12">
        <v>0.112</v>
      </c>
      <c r="GK82" s="10" t="s">
        <v>1131</v>
      </c>
      <c r="GL82" s="11">
        <v>14788</v>
      </c>
      <c r="GM82" s="10" t="s">
        <v>6004</v>
      </c>
      <c r="GN82" s="12">
        <v>8.0000000000000002E-3</v>
      </c>
      <c r="GO82" s="10" t="s">
        <v>1131</v>
      </c>
      <c r="GP82" s="11">
        <v>326998</v>
      </c>
      <c r="GQ82" s="10" t="s">
        <v>6005</v>
      </c>
      <c r="GR82" s="12">
        <v>5.5E-2</v>
      </c>
      <c r="GS82" s="10" t="s">
        <v>1131</v>
      </c>
      <c r="GT82" s="11">
        <v>47488</v>
      </c>
      <c r="GU82" s="10" t="s">
        <v>6006</v>
      </c>
      <c r="GV82" s="12">
        <v>8.1000000000000003E-2</v>
      </c>
      <c r="GW82" s="10" t="s">
        <v>1147</v>
      </c>
      <c r="GX82" s="11">
        <v>7573</v>
      </c>
      <c r="GY82" s="10" t="s">
        <v>6007</v>
      </c>
      <c r="GZ82" s="12">
        <v>2E-3</v>
      </c>
      <c r="HA82" s="10" t="s">
        <v>1140</v>
      </c>
    </row>
    <row r="83" spans="1:209" ht="12.5" x14ac:dyDescent="0.25">
      <c r="A83" s="10" t="s">
        <v>6008</v>
      </c>
      <c r="B83" s="11">
        <v>23565</v>
      </c>
      <c r="C83" s="10" t="s">
        <v>6009</v>
      </c>
      <c r="D83" s="12">
        <v>5.0000000000000001E-3</v>
      </c>
      <c r="E83" s="10" t="s">
        <v>1140</v>
      </c>
      <c r="F83" s="11">
        <v>5701</v>
      </c>
      <c r="G83" s="10" t="s">
        <v>6010</v>
      </c>
      <c r="H83" s="12">
        <v>8.0000000000000002E-3</v>
      </c>
      <c r="I83" s="10" t="s">
        <v>1131</v>
      </c>
      <c r="J83" s="11">
        <v>53822</v>
      </c>
      <c r="K83" s="10" t="s">
        <v>6011</v>
      </c>
      <c r="L83" s="12">
        <v>7.0000000000000001E-3</v>
      </c>
      <c r="M83" s="10" t="s">
        <v>1140</v>
      </c>
      <c r="N83" s="11">
        <v>9950</v>
      </c>
      <c r="O83" s="10" t="s">
        <v>2857</v>
      </c>
      <c r="P83" s="12">
        <v>3.0000000000000001E-3</v>
      </c>
      <c r="Q83" s="10" t="s">
        <v>1140</v>
      </c>
      <c r="R83" s="11">
        <v>216192</v>
      </c>
      <c r="S83" s="10" t="s">
        <v>6012</v>
      </c>
      <c r="T83" s="12">
        <v>6.0000000000000001E-3</v>
      </c>
      <c r="U83" s="10" t="s">
        <v>1140</v>
      </c>
      <c r="V83" s="11">
        <v>45961</v>
      </c>
      <c r="W83" s="10" t="s">
        <v>6013</v>
      </c>
      <c r="X83" s="12">
        <v>8.0000000000000002E-3</v>
      </c>
      <c r="Y83" s="10" t="s">
        <v>1140</v>
      </c>
      <c r="Z83" s="11">
        <v>285051</v>
      </c>
      <c r="AA83" s="10" t="s">
        <v>6014</v>
      </c>
      <c r="AB83" s="12">
        <v>7.9000000000000001E-2</v>
      </c>
      <c r="AC83" s="10" t="s">
        <v>1147</v>
      </c>
      <c r="AD83" s="11">
        <v>30955</v>
      </c>
      <c r="AE83" s="10" t="s">
        <v>6015</v>
      </c>
      <c r="AF83" s="12">
        <v>0.03</v>
      </c>
      <c r="AG83" s="10" t="s">
        <v>1147</v>
      </c>
      <c r="AH83" s="11">
        <v>3879</v>
      </c>
      <c r="AI83" s="10" t="s">
        <v>3290</v>
      </c>
      <c r="AJ83" s="12">
        <v>6.0000000000000001E-3</v>
      </c>
      <c r="AK83" s="10" t="s">
        <v>1131</v>
      </c>
      <c r="AL83" s="11">
        <v>1228063</v>
      </c>
      <c r="AM83" s="10" t="s">
        <v>6016</v>
      </c>
      <c r="AN83" s="12">
        <v>5.3999999999999999E-2</v>
      </c>
      <c r="AO83" s="10" t="s">
        <v>1140</v>
      </c>
      <c r="AP83" s="11">
        <v>124444</v>
      </c>
      <c r="AQ83" s="10" t="s">
        <v>6017</v>
      </c>
      <c r="AR83" s="12">
        <v>1.0999999999999999E-2</v>
      </c>
      <c r="AS83" s="10" t="s">
        <v>1140</v>
      </c>
      <c r="AT83" s="11">
        <v>49459</v>
      </c>
      <c r="AU83" s="10" t="s">
        <v>4674</v>
      </c>
      <c r="AV83" s="12">
        <v>3.4000000000000002E-2</v>
      </c>
      <c r="AW83" s="10" t="s">
        <v>1147</v>
      </c>
      <c r="AX83" s="11">
        <v>6075</v>
      </c>
      <c r="AY83" s="10" t="s">
        <v>1869</v>
      </c>
      <c r="AZ83" s="12">
        <v>3.0000000000000001E-3</v>
      </c>
      <c r="BA83" s="10" t="s">
        <v>1140</v>
      </c>
      <c r="BB83" s="11">
        <v>211676</v>
      </c>
      <c r="BC83" s="10" t="s">
        <v>6018</v>
      </c>
      <c r="BD83" s="12">
        <v>1.7000000000000001E-2</v>
      </c>
      <c r="BE83" s="10" t="s">
        <v>1140</v>
      </c>
      <c r="BF83" s="11">
        <v>47875</v>
      </c>
      <c r="BG83" s="10" t="s">
        <v>6019</v>
      </c>
      <c r="BH83" s="12">
        <v>7.0000000000000001E-3</v>
      </c>
      <c r="BI83" s="10" t="s">
        <v>1140</v>
      </c>
      <c r="BJ83" s="11">
        <v>9507</v>
      </c>
      <c r="BK83" s="10" t="s">
        <v>4549</v>
      </c>
      <c r="BL83" s="12">
        <v>3.0000000000000001E-3</v>
      </c>
      <c r="BM83" s="10" t="s">
        <v>1140</v>
      </c>
      <c r="BN83" s="11">
        <v>18765</v>
      </c>
      <c r="BO83" s="10" t="s">
        <v>6020</v>
      </c>
      <c r="BP83" s="12">
        <v>6.0000000000000001E-3</v>
      </c>
      <c r="BQ83" s="10" t="s">
        <v>1131</v>
      </c>
      <c r="BR83" s="11">
        <v>16811</v>
      </c>
      <c r="BS83" s="10" t="s">
        <v>6021</v>
      </c>
      <c r="BT83" s="12">
        <v>4.0000000000000001E-3</v>
      </c>
      <c r="BU83" s="10" t="s">
        <v>1140</v>
      </c>
      <c r="BV83" s="11">
        <v>21261</v>
      </c>
      <c r="BW83" s="10" t="s">
        <v>6022</v>
      </c>
      <c r="BX83" s="12">
        <v>5.0000000000000001E-3</v>
      </c>
      <c r="BY83" s="10" t="s">
        <v>1140</v>
      </c>
      <c r="BZ83" s="11">
        <v>7810</v>
      </c>
      <c r="CA83" s="10" t="s">
        <v>1286</v>
      </c>
      <c r="CB83" s="12">
        <v>6.0000000000000001E-3</v>
      </c>
      <c r="CC83" s="10" t="s">
        <v>1140</v>
      </c>
      <c r="CD83" s="11">
        <v>67043</v>
      </c>
      <c r="CE83" s="10" t="s">
        <v>5519</v>
      </c>
      <c r="CF83" s="12">
        <v>1.0999999999999999E-2</v>
      </c>
      <c r="CG83" s="10" t="s">
        <v>1140</v>
      </c>
      <c r="CH83" s="11">
        <v>331585</v>
      </c>
      <c r="CI83" s="10" t="s">
        <v>6023</v>
      </c>
      <c r="CJ83" s="12">
        <v>4.7E-2</v>
      </c>
      <c r="CK83" s="10" t="s">
        <v>1131</v>
      </c>
      <c r="CL83" s="11">
        <v>53924</v>
      </c>
      <c r="CM83" s="10" t="s">
        <v>6024</v>
      </c>
      <c r="CN83" s="12">
        <v>5.0000000000000001E-3</v>
      </c>
      <c r="CO83" s="10" t="s">
        <v>1140</v>
      </c>
      <c r="CP83" s="11">
        <v>18004</v>
      </c>
      <c r="CQ83" s="10" t="s">
        <v>4714</v>
      </c>
      <c r="CR83" s="12">
        <v>3.0000000000000001E-3</v>
      </c>
      <c r="CS83" s="10" t="s">
        <v>1140</v>
      </c>
      <c r="CT83" s="11">
        <v>10441</v>
      </c>
      <c r="CU83" s="10" t="s">
        <v>6025</v>
      </c>
      <c r="CV83" s="12">
        <v>4.0000000000000001E-3</v>
      </c>
      <c r="CW83" s="10" t="s">
        <v>1140</v>
      </c>
      <c r="CX83" s="11">
        <v>19347</v>
      </c>
      <c r="CY83" s="10" t="s">
        <v>6026</v>
      </c>
      <c r="CZ83" s="12">
        <v>3.0000000000000001E-3</v>
      </c>
      <c r="DA83" s="10" t="s">
        <v>1140</v>
      </c>
      <c r="DB83" s="11">
        <v>3761</v>
      </c>
      <c r="DC83" s="10" t="s">
        <v>1527</v>
      </c>
      <c r="DD83" s="12">
        <v>3.0000000000000001E-3</v>
      </c>
      <c r="DE83" s="10" t="s">
        <v>1140</v>
      </c>
      <c r="DF83" s="11">
        <v>5463</v>
      </c>
      <c r="DG83" s="10" t="s">
        <v>4630</v>
      </c>
      <c r="DH83" s="12">
        <v>3.0000000000000001E-3</v>
      </c>
      <c r="DI83" s="10" t="s">
        <v>1140</v>
      </c>
      <c r="DJ83" s="11">
        <v>34648</v>
      </c>
      <c r="DK83" s="10" t="s">
        <v>6027</v>
      </c>
      <c r="DL83" s="12">
        <v>1.0999999999999999E-2</v>
      </c>
      <c r="DM83" s="10" t="s">
        <v>1131</v>
      </c>
      <c r="DN83" s="11">
        <v>21242</v>
      </c>
      <c r="DO83" s="10" t="s">
        <v>6028</v>
      </c>
      <c r="DP83" s="12">
        <v>1.4999999999999999E-2</v>
      </c>
      <c r="DQ83" s="10" t="s">
        <v>1131</v>
      </c>
      <c r="DR83" s="11">
        <v>449510</v>
      </c>
      <c r="DS83" s="10" t="s">
        <v>6029</v>
      </c>
      <c r="DT83" s="12">
        <v>4.8000000000000001E-2</v>
      </c>
      <c r="DU83" s="10" t="s">
        <v>1131</v>
      </c>
      <c r="DV83" s="11">
        <v>14178</v>
      </c>
      <c r="DW83" s="10" t="s">
        <v>2319</v>
      </c>
      <c r="DX83" s="12">
        <v>7.0000000000000001E-3</v>
      </c>
      <c r="DY83" s="10" t="s">
        <v>1131</v>
      </c>
      <c r="DZ83" s="11">
        <v>954801</v>
      </c>
      <c r="EA83" s="10" t="s">
        <v>6030</v>
      </c>
      <c r="EB83" s="12">
        <v>4.9000000000000002E-2</v>
      </c>
      <c r="EC83" s="10" t="s">
        <v>1140</v>
      </c>
      <c r="ED83" s="11">
        <v>132824</v>
      </c>
      <c r="EE83" s="10" t="s">
        <v>6031</v>
      </c>
      <c r="EF83" s="12">
        <v>1.2E-2</v>
      </c>
      <c r="EG83" s="10" t="s">
        <v>1140</v>
      </c>
      <c r="EH83" s="11">
        <v>3823</v>
      </c>
      <c r="EI83" s="10" t="s">
        <v>3814</v>
      </c>
      <c r="EJ83" s="12">
        <v>5.0000000000000001E-3</v>
      </c>
      <c r="EK83" s="10" t="s">
        <v>1131</v>
      </c>
      <c r="EL83" s="11">
        <v>133764</v>
      </c>
      <c r="EM83" s="10" t="s">
        <v>6032</v>
      </c>
      <c r="EN83" s="12">
        <v>1.0999999999999999E-2</v>
      </c>
      <c r="EO83" s="10" t="s">
        <v>1140</v>
      </c>
      <c r="EP83" s="11">
        <v>21651</v>
      </c>
      <c r="EQ83" s="10" t="s">
        <v>2750</v>
      </c>
      <c r="ER83" s="12">
        <v>5.0000000000000001E-3</v>
      </c>
      <c r="ES83" s="10" t="s">
        <v>1140</v>
      </c>
      <c r="ET83" s="11">
        <v>20462</v>
      </c>
      <c r="EU83" s="10" t="s">
        <v>5685</v>
      </c>
      <c r="EV83" s="12">
        <v>5.0000000000000001E-3</v>
      </c>
      <c r="EW83" s="10" t="s">
        <v>1140</v>
      </c>
      <c r="EX83" s="11">
        <v>472672</v>
      </c>
      <c r="EY83" s="10" t="s">
        <v>6033</v>
      </c>
      <c r="EZ83" s="12">
        <v>3.5999999999999997E-2</v>
      </c>
      <c r="FA83" s="10" t="s">
        <v>1140</v>
      </c>
      <c r="FB83" s="11">
        <v>35828</v>
      </c>
      <c r="FC83" s="10" t="s">
        <v>6034</v>
      </c>
      <c r="FD83" s="12">
        <v>3.3000000000000002E-2</v>
      </c>
      <c r="FE83" s="10" t="s">
        <v>1134</v>
      </c>
      <c r="FF83" s="11">
        <v>51843</v>
      </c>
      <c r="FG83" s="10" t="s">
        <v>3220</v>
      </c>
      <c r="FH83" s="12">
        <v>0.01</v>
      </c>
      <c r="FI83" s="10" t="s">
        <v>1140</v>
      </c>
      <c r="FJ83" s="11">
        <v>3860</v>
      </c>
      <c r="FK83" s="10" t="s">
        <v>2655</v>
      </c>
      <c r="FL83" s="12">
        <v>4.0000000000000001E-3</v>
      </c>
      <c r="FM83" s="10" t="s">
        <v>1131</v>
      </c>
      <c r="FN83" s="11">
        <v>39952</v>
      </c>
      <c r="FO83" s="10" t="s">
        <v>6035</v>
      </c>
      <c r="FP83" s="12">
        <v>6.0000000000000001E-3</v>
      </c>
      <c r="FQ83" s="10" t="s">
        <v>1140</v>
      </c>
      <c r="FR83" s="11">
        <v>269448</v>
      </c>
      <c r="FS83" s="10" t="s">
        <v>6036</v>
      </c>
      <c r="FT83" s="12">
        <v>8.9999999999999993E-3</v>
      </c>
      <c r="FU83" s="10" t="s">
        <v>1140</v>
      </c>
      <c r="FV83" s="11">
        <v>14608</v>
      </c>
      <c r="FW83" s="10" t="s">
        <v>6037</v>
      </c>
      <c r="FX83" s="12">
        <v>4.0000000000000001E-3</v>
      </c>
      <c r="FY83" s="10" t="s">
        <v>1140</v>
      </c>
      <c r="FZ83" s="11">
        <v>3700</v>
      </c>
      <c r="GA83" s="10" t="s">
        <v>2396</v>
      </c>
      <c r="GB83" s="12">
        <v>6.0000000000000001E-3</v>
      </c>
      <c r="GC83" s="10" t="s">
        <v>1140</v>
      </c>
      <c r="GD83" s="11">
        <v>121100</v>
      </c>
      <c r="GE83" s="10" t="s">
        <v>6038</v>
      </c>
      <c r="GF83" s="12">
        <v>1.4E-2</v>
      </c>
      <c r="GG83" s="10" t="s">
        <v>1140</v>
      </c>
      <c r="GH83" s="11">
        <v>42854</v>
      </c>
      <c r="GI83" s="10" t="s">
        <v>6039</v>
      </c>
      <c r="GJ83" s="12">
        <v>5.0000000000000001E-3</v>
      </c>
      <c r="GK83" s="10" t="s">
        <v>1140</v>
      </c>
      <c r="GL83" s="11">
        <v>5479</v>
      </c>
      <c r="GM83" s="10" t="s">
        <v>6040</v>
      </c>
      <c r="GN83" s="12">
        <v>3.0000000000000001E-3</v>
      </c>
      <c r="GO83" s="10" t="s">
        <v>1140</v>
      </c>
      <c r="GP83" s="11">
        <v>64710</v>
      </c>
      <c r="GQ83" s="10" t="s">
        <v>3149</v>
      </c>
      <c r="GR83" s="12">
        <v>1.0999999999999999E-2</v>
      </c>
      <c r="GS83" s="10" t="s">
        <v>1140</v>
      </c>
      <c r="GT83" s="11">
        <v>1435</v>
      </c>
      <c r="GU83" s="10" t="s">
        <v>2260</v>
      </c>
      <c r="GV83" s="12">
        <v>2E-3</v>
      </c>
      <c r="GW83" s="10" t="s">
        <v>1140</v>
      </c>
      <c r="GX83" s="11">
        <v>3067233</v>
      </c>
      <c r="GY83" s="10" t="s">
        <v>6041</v>
      </c>
      <c r="GZ83" s="12">
        <v>0.95699999999999996</v>
      </c>
      <c r="HA83" s="10" t="s">
        <v>1155</v>
      </c>
    </row>
    <row r="84" spans="1:209" ht="12.5" x14ac:dyDescent="0.25">
      <c r="A84" s="10" t="s">
        <v>6042</v>
      </c>
      <c r="B84" s="11">
        <v>12169</v>
      </c>
      <c r="C84" s="10" t="s">
        <v>2209</v>
      </c>
      <c r="D84" s="12">
        <v>2E-3</v>
      </c>
      <c r="E84" s="10" t="s">
        <v>1140</v>
      </c>
      <c r="F84" s="11">
        <v>1466</v>
      </c>
      <c r="G84" s="10" t="s">
        <v>2683</v>
      </c>
      <c r="H84" s="12">
        <v>2E-3</v>
      </c>
      <c r="I84" s="10" t="s">
        <v>1140</v>
      </c>
      <c r="J84" s="11">
        <v>24058</v>
      </c>
      <c r="K84" s="10" t="s">
        <v>3343</v>
      </c>
      <c r="L84" s="12">
        <v>3.0000000000000001E-3</v>
      </c>
      <c r="M84" s="10" t="s">
        <v>1140</v>
      </c>
      <c r="N84" s="11">
        <v>3637</v>
      </c>
      <c r="O84" s="10" t="s">
        <v>6043</v>
      </c>
      <c r="P84" s="12">
        <v>1E-3</v>
      </c>
      <c r="Q84" s="10" t="s">
        <v>1140</v>
      </c>
      <c r="R84" s="11">
        <v>85732</v>
      </c>
      <c r="S84" s="10" t="s">
        <v>2534</v>
      </c>
      <c r="T84" s="12">
        <v>2E-3</v>
      </c>
      <c r="U84" s="10" t="s">
        <v>1140</v>
      </c>
      <c r="V84" s="11">
        <v>16066</v>
      </c>
      <c r="W84" s="10" t="s">
        <v>4394</v>
      </c>
      <c r="X84" s="12">
        <v>3.0000000000000001E-3</v>
      </c>
      <c r="Y84" s="10" t="s">
        <v>1140</v>
      </c>
      <c r="Z84" s="11">
        <v>14459</v>
      </c>
      <c r="AA84" s="10" t="s">
        <v>3038</v>
      </c>
      <c r="AB84" s="12">
        <v>4.0000000000000001E-3</v>
      </c>
      <c r="AC84" s="10" t="s">
        <v>1140</v>
      </c>
      <c r="AD84" s="11">
        <v>2455</v>
      </c>
      <c r="AE84" s="10" t="s">
        <v>2110</v>
      </c>
      <c r="AF84" s="12">
        <v>2E-3</v>
      </c>
      <c r="AG84" s="10" t="s">
        <v>1140</v>
      </c>
      <c r="AH84" s="11">
        <v>2993</v>
      </c>
      <c r="AI84" s="10" t="s">
        <v>6044</v>
      </c>
      <c r="AJ84" s="12">
        <v>4.0000000000000001E-3</v>
      </c>
      <c r="AK84" s="10" t="s">
        <v>1131</v>
      </c>
      <c r="AL84" s="11">
        <v>1621352</v>
      </c>
      <c r="AM84" s="10" t="s">
        <v>6045</v>
      </c>
      <c r="AN84" s="12">
        <v>7.1999999999999995E-2</v>
      </c>
      <c r="AO84" s="10" t="s">
        <v>1140</v>
      </c>
      <c r="AP84" s="11">
        <v>39980</v>
      </c>
      <c r="AQ84" s="10" t="s">
        <v>1070</v>
      </c>
      <c r="AR84" s="12">
        <v>4.0000000000000001E-3</v>
      </c>
      <c r="AS84" s="10" t="s">
        <v>1140</v>
      </c>
      <c r="AT84" s="11">
        <v>3021</v>
      </c>
      <c r="AU84" s="10" t="s">
        <v>6046</v>
      </c>
      <c r="AV84" s="12">
        <v>2E-3</v>
      </c>
      <c r="AW84" s="10" t="s">
        <v>1140</v>
      </c>
      <c r="AX84" s="11">
        <v>1565</v>
      </c>
      <c r="AY84" s="10" t="s">
        <v>2049</v>
      </c>
      <c r="AZ84" s="12">
        <v>1E-3</v>
      </c>
      <c r="BA84" s="10" t="s">
        <v>1140</v>
      </c>
      <c r="BB84" s="11">
        <v>31764</v>
      </c>
      <c r="BC84" s="10" t="s">
        <v>6047</v>
      </c>
      <c r="BD84" s="12">
        <v>3.0000000000000001E-3</v>
      </c>
      <c r="BE84" s="10" t="s">
        <v>1140</v>
      </c>
      <c r="BF84" s="11">
        <v>11545</v>
      </c>
      <c r="BG84" s="10" t="s">
        <v>1202</v>
      </c>
      <c r="BH84" s="12">
        <v>2E-3</v>
      </c>
      <c r="BI84" s="10" t="s">
        <v>1140</v>
      </c>
      <c r="BJ84" s="11">
        <v>4168</v>
      </c>
      <c r="BK84" s="10" t="s">
        <v>1447</v>
      </c>
      <c r="BL84" s="12">
        <v>1E-3</v>
      </c>
      <c r="BM84" s="10" t="s">
        <v>1140</v>
      </c>
      <c r="BN84" s="11">
        <v>6084</v>
      </c>
      <c r="BO84" s="10" t="s">
        <v>6048</v>
      </c>
      <c r="BP84" s="12">
        <v>2E-3</v>
      </c>
      <c r="BQ84" s="10" t="s">
        <v>1140</v>
      </c>
      <c r="BR84" s="11">
        <v>36407</v>
      </c>
      <c r="BS84" s="10" t="s">
        <v>2165</v>
      </c>
      <c r="BT84" s="12">
        <v>8.0000000000000002E-3</v>
      </c>
      <c r="BU84" s="10" t="s">
        <v>1140</v>
      </c>
      <c r="BV84" s="11">
        <v>13747</v>
      </c>
      <c r="BW84" s="10" t="s">
        <v>3697</v>
      </c>
      <c r="BX84" s="12">
        <v>3.0000000000000001E-3</v>
      </c>
      <c r="BY84" s="10" t="s">
        <v>1140</v>
      </c>
      <c r="BZ84" s="11">
        <v>2136</v>
      </c>
      <c r="CA84" s="10" t="s">
        <v>1306</v>
      </c>
      <c r="CB84" s="12">
        <v>2E-3</v>
      </c>
      <c r="CC84" s="10" t="s">
        <v>1140</v>
      </c>
      <c r="CD84" s="11">
        <v>13581</v>
      </c>
      <c r="CE84" s="10" t="s">
        <v>4378</v>
      </c>
      <c r="CF84" s="12">
        <v>2E-3</v>
      </c>
      <c r="CG84" s="10" t="s">
        <v>1140</v>
      </c>
      <c r="CH84" s="11">
        <v>18349</v>
      </c>
      <c r="CI84" s="10" t="s">
        <v>6049</v>
      </c>
      <c r="CJ84" s="12">
        <v>3.0000000000000001E-3</v>
      </c>
      <c r="CK84" s="10" t="s">
        <v>1140</v>
      </c>
      <c r="CL84" s="11">
        <v>19567</v>
      </c>
      <c r="CM84" s="10" t="s">
        <v>6050</v>
      </c>
      <c r="CN84" s="12">
        <v>2E-3</v>
      </c>
      <c r="CO84" s="10" t="s">
        <v>1140</v>
      </c>
      <c r="CP84" s="11">
        <v>4489</v>
      </c>
      <c r="CQ84" s="10" t="s">
        <v>1807</v>
      </c>
      <c r="CR84" s="12">
        <v>1E-3</v>
      </c>
      <c r="CS84" s="10" t="s">
        <v>1140</v>
      </c>
      <c r="CT84" s="11">
        <v>1891</v>
      </c>
      <c r="CU84" s="10" t="s">
        <v>2358</v>
      </c>
      <c r="CV84" s="12">
        <v>1E-3</v>
      </c>
      <c r="CW84" s="10" t="s">
        <v>1140</v>
      </c>
      <c r="CX84" s="11">
        <v>10749</v>
      </c>
      <c r="CY84" s="10" t="s">
        <v>5068</v>
      </c>
      <c r="CZ84" s="12">
        <v>2E-3</v>
      </c>
      <c r="DA84" s="10" t="s">
        <v>1140</v>
      </c>
      <c r="DB84" s="11">
        <v>1493</v>
      </c>
      <c r="DC84" s="10" t="s">
        <v>2029</v>
      </c>
      <c r="DD84" s="12">
        <v>1E-3</v>
      </c>
      <c r="DE84" s="10" t="s">
        <v>1140</v>
      </c>
      <c r="DF84" s="11">
        <v>7860</v>
      </c>
      <c r="DG84" s="10" t="s">
        <v>6051</v>
      </c>
      <c r="DH84" s="12">
        <v>4.0000000000000001E-3</v>
      </c>
      <c r="DI84" s="10" t="s">
        <v>1140</v>
      </c>
      <c r="DJ84" s="11">
        <v>37871</v>
      </c>
      <c r="DK84" s="10" t="s">
        <v>6052</v>
      </c>
      <c r="DL84" s="12">
        <v>1.2E-2</v>
      </c>
      <c r="DM84" s="10" t="s">
        <v>1131</v>
      </c>
      <c r="DN84" s="11">
        <v>1634</v>
      </c>
      <c r="DO84" s="10" t="s">
        <v>5960</v>
      </c>
      <c r="DP84" s="12">
        <v>1E-3</v>
      </c>
      <c r="DQ84" s="10" t="s">
        <v>1140</v>
      </c>
      <c r="DR84" s="11">
        <v>93893</v>
      </c>
      <c r="DS84" s="10" t="s">
        <v>6053</v>
      </c>
      <c r="DT84" s="12">
        <v>0.01</v>
      </c>
      <c r="DU84" s="10" t="s">
        <v>1140</v>
      </c>
      <c r="DV84" s="11">
        <v>5358</v>
      </c>
      <c r="DW84" s="10" t="s">
        <v>4759</v>
      </c>
      <c r="DX84" s="12">
        <v>3.0000000000000001E-3</v>
      </c>
      <c r="DY84" s="10" t="s">
        <v>1140</v>
      </c>
      <c r="DZ84" s="11">
        <v>88904</v>
      </c>
      <c r="EA84" s="10" t="s">
        <v>6054</v>
      </c>
      <c r="EB84" s="12">
        <v>5.0000000000000001E-3</v>
      </c>
      <c r="EC84" s="10" t="s">
        <v>1140</v>
      </c>
      <c r="ED84" s="11">
        <v>31502</v>
      </c>
      <c r="EE84" s="10" t="s">
        <v>1072</v>
      </c>
      <c r="EF84" s="12">
        <v>3.0000000000000001E-3</v>
      </c>
      <c r="EG84" s="10" t="s">
        <v>1140</v>
      </c>
      <c r="EH84" s="13">
        <v>426</v>
      </c>
      <c r="EI84" s="10" t="s">
        <v>1904</v>
      </c>
      <c r="EJ84" s="12">
        <v>1E-3</v>
      </c>
      <c r="EK84" s="10" t="s">
        <v>1140</v>
      </c>
      <c r="EL84" s="11">
        <v>11591</v>
      </c>
      <c r="EM84" s="10" t="s">
        <v>6055</v>
      </c>
      <c r="EN84" s="12">
        <v>1E-3</v>
      </c>
      <c r="EO84" s="10" t="s">
        <v>1140</v>
      </c>
      <c r="EP84" s="11">
        <v>6994</v>
      </c>
      <c r="EQ84" s="10" t="s">
        <v>6056</v>
      </c>
      <c r="ER84" s="12">
        <v>2E-3</v>
      </c>
      <c r="ES84" s="10" t="s">
        <v>1140</v>
      </c>
      <c r="ET84" s="11">
        <v>9071</v>
      </c>
      <c r="EU84" s="10" t="s">
        <v>6057</v>
      </c>
      <c r="EV84" s="12">
        <v>2E-3</v>
      </c>
      <c r="EW84" s="10" t="s">
        <v>1140</v>
      </c>
      <c r="EX84" s="11">
        <v>22837</v>
      </c>
      <c r="EY84" s="10" t="s">
        <v>1319</v>
      </c>
      <c r="EZ84" s="12">
        <v>2E-3</v>
      </c>
      <c r="FA84" s="10" t="s">
        <v>1140</v>
      </c>
      <c r="FB84" s="11">
        <v>5787</v>
      </c>
      <c r="FC84" s="10" t="s">
        <v>4287</v>
      </c>
      <c r="FD84" s="12">
        <v>5.0000000000000001E-3</v>
      </c>
      <c r="FE84" s="10" t="s">
        <v>1131</v>
      </c>
      <c r="FF84" s="11">
        <v>14988</v>
      </c>
      <c r="FG84" s="10" t="s">
        <v>1193</v>
      </c>
      <c r="FH84" s="12">
        <v>3.0000000000000001E-3</v>
      </c>
      <c r="FI84" s="10" t="s">
        <v>1140</v>
      </c>
      <c r="FJ84" s="11">
        <v>1704</v>
      </c>
      <c r="FK84" s="10" t="s">
        <v>2651</v>
      </c>
      <c r="FL84" s="12">
        <v>2E-3</v>
      </c>
      <c r="FM84" s="10" t="s">
        <v>1140</v>
      </c>
      <c r="FN84" s="11">
        <v>16591</v>
      </c>
      <c r="FO84" s="10" t="s">
        <v>4716</v>
      </c>
      <c r="FP84" s="12">
        <v>2E-3</v>
      </c>
      <c r="FQ84" s="10" t="s">
        <v>1140</v>
      </c>
      <c r="FR84" s="11">
        <v>162453</v>
      </c>
      <c r="FS84" s="10" t="s">
        <v>6058</v>
      </c>
      <c r="FT84" s="12">
        <v>5.0000000000000001E-3</v>
      </c>
      <c r="FU84" s="10" t="s">
        <v>1140</v>
      </c>
      <c r="FV84" s="11">
        <v>2833</v>
      </c>
      <c r="FW84" s="10" t="s">
        <v>2128</v>
      </c>
      <c r="FX84" s="12">
        <v>1E-3</v>
      </c>
      <c r="FY84" s="10" t="s">
        <v>1140</v>
      </c>
      <c r="FZ84" s="11">
        <v>1337</v>
      </c>
      <c r="GA84" s="10" t="s">
        <v>3704</v>
      </c>
      <c r="GB84" s="12">
        <v>2E-3</v>
      </c>
      <c r="GC84" s="10" t="s">
        <v>1140</v>
      </c>
      <c r="GD84" s="11">
        <v>18762</v>
      </c>
      <c r="GE84" s="10" t="s">
        <v>6059</v>
      </c>
      <c r="GF84" s="12">
        <v>2E-3</v>
      </c>
      <c r="GG84" s="10" t="s">
        <v>1140</v>
      </c>
      <c r="GH84" s="11">
        <v>11969</v>
      </c>
      <c r="GI84" s="10" t="s">
        <v>3768</v>
      </c>
      <c r="GJ84" s="12">
        <v>2E-3</v>
      </c>
      <c r="GK84" s="10" t="s">
        <v>1140</v>
      </c>
      <c r="GL84" s="11">
        <v>1598</v>
      </c>
      <c r="GM84" s="10" t="s">
        <v>2228</v>
      </c>
      <c r="GN84" s="12">
        <v>1E-3</v>
      </c>
      <c r="GO84" s="10" t="s">
        <v>1140</v>
      </c>
      <c r="GP84" s="11">
        <v>6840</v>
      </c>
      <c r="GQ84" s="10" t="s">
        <v>4848</v>
      </c>
      <c r="GR84" s="12">
        <v>1E-3</v>
      </c>
      <c r="GS84" s="10" t="s">
        <v>1140</v>
      </c>
      <c r="GT84" s="13">
        <v>310</v>
      </c>
      <c r="GU84" s="10" t="s">
        <v>3695</v>
      </c>
      <c r="GV84" s="12">
        <v>1E-3</v>
      </c>
      <c r="GW84" s="10" t="s">
        <v>1140</v>
      </c>
      <c r="GX84" s="11">
        <v>10095</v>
      </c>
      <c r="GY84" s="10" t="s">
        <v>6060</v>
      </c>
      <c r="GZ84" s="12">
        <v>3.0000000000000001E-3</v>
      </c>
      <c r="HA84" s="10" t="s">
        <v>1140</v>
      </c>
    </row>
    <row r="85" spans="1:209" ht="12.5" x14ac:dyDescent="0.25">
      <c r="A85" s="10" t="s">
        <v>6061</v>
      </c>
      <c r="B85" s="11">
        <v>103541</v>
      </c>
      <c r="C85" s="10" t="s">
        <v>2483</v>
      </c>
      <c r="D85" s="12">
        <v>0.02</v>
      </c>
      <c r="E85" s="10" t="s">
        <v>1131</v>
      </c>
      <c r="F85" s="11">
        <v>20782</v>
      </c>
      <c r="G85" s="10" t="s">
        <v>6062</v>
      </c>
      <c r="H85" s="12">
        <v>2.8000000000000001E-2</v>
      </c>
      <c r="I85" s="10" t="s">
        <v>1147</v>
      </c>
      <c r="J85" s="11">
        <v>248169</v>
      </c>
      <c r="K85" s="10" t="s">
        <v>6063</v>
      </c>
      <c r="L85" s="12">
        <v>3.3000000000000002E-2</v>
      </c>
      <c r="M85" s="10" t="s">
        <v>1131</v>
      </c>
      <c r="N85" s="11">
        <v>71421</v>
      </c>
      <c r="O85" s="10" t="s">
        <v>6064</v>
      </c>
      <c r="P85" s="12">
        <v>2.3E-2</v>
      </c>
      <c r="Q85" s="10" t="s">
        <v>1131</v>
      </c>
      <c r="R85" s="11">
        <v>2806555</v>
      </c>
      <c r="S85" s="10" t="s">
        <v>6065</v>
      </c>
      <c r="T85" s="12">
        <v>7.1999999999999995E-2</v>
      </c>
      <c r="U85" s="10" t="s">
        <v>1140</v>
      </c>
      <c r="V85" s="11">
        <v>346327</v>
      </c>
      <c r="W85" s="10" t="s">
        <v>6066</v>
      </c>
      <c r="X85" s="12">
        <v>5.8999999999999997E-2</v>
      </c>
      <c r="Y85" s="10" t="s">
        <v>1155</v>
      </c>
      <c r="Z85" s="11">
        <v>310260</v>
      </c>
      <c r="AA85" s="10" t="s">
        <v>6067</v>
      </c>
      <c r="AB85" s="12">
        <v>8.5999999999999993E-2</v>
      </c>
      <c r="AC85" s="10" t="s">
        <v>1147</v>
      </c>
      <c r="AD85" s="11">
        <v>44259</v>
      </c>
      <c r="AE85" s="10" t="s">
        <v>3264</v>
      </c>
      <c r="AF85" s="12">
        <v>4.2999999999999997E-2</v>
      </c>
      <c r="AG85" s="10" t="s">
        <v>2389</v>
      </c>
      <c r="AH85" s="11">
        <v>58252</v>
      </c>
      <c r="AI85" s="10" t="s">
        <v>1629</v>
      </c>
      <c r="AJ85" s="12">
        <v>8.5999999999999993E-2</v>
      </c>
      <c r="AK85" s="10" t="s">
        <v>2389</v>
      </c>
      <c r="AL85" s="11">
        <v>2580218</v>
      </c>
      <c r="AM85" s="10" t="s">
        <v>6068</v>
      </c>
      <c r="AN85" s="12">
        <v>0.114</v>
      </c>
      <c r="AO85" s="10" t="s">
        <v>1131</v>
      </c>
      <c r="AP85" s="11">
        <v>447231</v>
      </c>
      <c r="AQ85" s="10" t="s">
        <v>6069</v>
      </c>
      <c r="AR85" s="12">
        <v>4.1000000000000002E-2</v>
      </c>
      <c r="AS85" s="10" t="s">
        <v>1131</v>
      </c>
      <c r="AT85" s="11">
        <v>43466</v>
      </c>
      <c r="AU85" s="10" t="s">
        <v>2836</v>
      </c>
      <c r="AV85" s="12">
        <v>0.03</v>
      </c>
      <c r="AW85" s="10" t="s">
        <v>1155</v>
      </c>
      <c r="AX85" s="11">
        <v>49686</v>
      </c>
      <c r="AY85" s="10" t="s">
        <v>6070</v>
      </c>
      <c r="AZ85" s="12">
        <v>2.5000000000000001E-2</v>
      </c>
      <c r="BA85" s="10" t="s">
        <v>1155</v>
      </c>
      <c r="BB85" s="11">
        <v>340377</v>
      </c>
      <c r="BC85" s="10" t="s">
        <v>6071</v>
      </c>
      <c r="BD85" s="12">
        <v>2.7E-2</v>
      </c>
      <c r="BE85" s="10" t="s">
        <v>1131</v>
      </c>
      <c r="BF85" s="11">
        <v>134029</v>
      </c>
      <c r="BG85" s="10" t="s">
        <v>6072</v>
      </c>
      <c r="BH85" s="12">
        <v>0.02</v>
      </c>
      <c r="BI85" s="10" t="s">
        <v>1140</v>
      </c>
      <c r="BJ85" s="11">
        <v>64011</v>
      </c>
      <c r="BK85" s="10" t="s">
        <v>5511</v>
      </c>
      <c r="BL85" s="12">
        <v>0.02</v>
      </c>
      <c r="BM85" s="10" t="s">
        <v>1131</v>
      </c>
      <c r="BN85" s="11">
        <v>66296</v>
      </c>
      <c r="BO85" s="10" t="s">
        <v>6073</v>
      </c>
      <c r="BP85" s="12">
        <v>2.3E-2</v>
      </c>
      <c r="BQ85" s="10" t="s">
        <v>1131</v>
      </c>
      <c r="BR85" s="11">
        <v>59485</v>
      </c>
      <c r="BS85" s="10" t="s">
        <v>6074</v>
      </c>
      <c r="BT85" s="12">
        <v>1.2999999999999999E-2</v>
      </c>
      <c r="BU85" s="10" t="s">
        <v>1131</v>
      </c>
      <c r="BV85" s="11">
        <v>191415</v>
      </c>
      <c r="BW85" s="10" t="s">
        <v>6075</v>
      </c>
      <c r="BX85" s="12">
        <v>4.2000000000000003E-2</v>
      </c>
      <c r="BY85" s="10" t="s">
        <v>1131</v>
      </c>
      <c r="BZ85" s="11">
        <v>13705</v>
      </c>
      <c r="CA85" s="10" t="s">
        <v>3053</v>
      </c>
      <c r="CB85" s="12">
        <v>0.01</v>
      </c>
      <c r="CC85" s="10" t="s">
        <v>1140</v>
      </c>
      <c r="CD85" s="11">
        <v>579720</v>
      </c>
      <c r="CE85" s="10" t="s">
        <v>6076</v>
      </c>
      <c r="CF85" s="12">
        <v>9.4E-2</v>
      </c>
      <c r="CG85" s="10" t="s">
        <v>1131</v>
      </c>
      <c r="CH85" s="11">
        <v>540060</v>
      </c>
      <c r="CI85" s="10" t="s">
        <v>6077</v>
      </c>
      <c r="CJ85" s="12">
        <v>7.6999999999999999E-2</v>
      </c>
      <c r="CK85" s="10" t="s">
        <v>1131</v>
      </c>
      <c r="CL85" s="11">
        <v>110780</v>
      </c>
      <c r="CM85" s="10" t="s">
        <v>6078</v>
      </c>
      <c r="CN85" s="12">
        <v>1.0999999999999999E-2</v>
      </c>
      <c r="CO85" s="10" t="s">
        <v>1140</v>
      </c>
      <c r="CP85" s="11">
        <v>109477</v>
      </c>
      <c r="CQ85" s="10" t="s">
        <v>6079</v>
      </c>
      <c r="CR85" s="12">
        <v>1.9E-2</v>
      </c>
      <c r="CS85" s="10" t="s">
        <v>1140</v>
      </c>
      <c r="CT85" s="11">
        <v>41002</v>
      </c>
      <c r="CU85" s="10" t="s">
        <v>2700</v>
      </c>
      <c r="CV85" s="12">
        <v>1.4E-2</v>
      </c>
      <c r="CW85" s="10" t="s">
        <v>1140</v>
      </c>
      <c r="CX85" s="11">
        <v>87338</v>
      </c>
      <c r="CY85" s="10" t="s">
        <v>6080</v>
      </c>
      <c r="CZ85" s="12">
        <v>1.4E-2</v>
      </c>
      <c r="DA85" s="10" t="s">
        <v>1140</v>
      </c>
      <c r="DB85" s="11">
        <v>15571</v>
      </c>
      <c r="DC85" s="10" t="s">
        <v>2848</v>
      </c>
      <c r="DD85" s="12">
        <v>1.4E-2</v>
      </c>
      <c r="DE85" s="10" t="s">
        <v>1131</v>
      </c>
      <c r="DF85" s="11">
        <v>74494</v>
      </c>
      <c r="DG85" s="10" t="s">
        <v>3601</v>
      </c>
      <c r="DH85" s="12">
        <v>3.7999999999999999E-2</v>
      </c>
      <c r="DI85" s="10" t="s">
        <v>1147</v>
      </c>
      <c r="DJ85" s="11">
        <v>200872</v>
      </c>
      <c r="DK85" s="10" t="s">
        <v>6081</v>
      </c>
      <c r="DL85" s="12">
        <v>6.3E-2</v>
      </c>
      <c r="DM85" s="10" t="s">
        <v>1147</v>
      </c>
      <c r="DN85" s="11">
        <v>30549</v>
      </c>
      <c r="DO85" s="10" t="s">
        <v>2998</v>
      </c>
      <c r="DP85" s="12">
        <v>2.1999999999999999E-2</v>
      </c>
      <c r="DQ85" s="10" t="s">
        <v>1155</v>
      </c>
      <c r="DR85" s="11">
        <v>1302540</v>
      </c>
      <c r="DS85" s="10" t="s">
        <v>6082</v>
      </c>
      <c r="DT85" s="12">
        <v>0.14000000000000001</v>
      </c>
      <c r="DU85" s="10" t="s">
        <v>1131</v>
      </c>
      <c r="DV85" s="11">
        <v>316050</v>
      </c>
      <c r="DW85" s="10" t="s">
        <v>6083</v>
      </c>
      <c r="DX85" s="12">
        <v>0.14899999999999999</v>
      </c>
      <c r="DY85" s="10" t="s">
        <v>2434</v>
      </c>
      <c r="DZ85" s="11">
        <v>2311311</v>
      </c>
      <c r="EA85" s="10" t="s">
        <v>6084</v>
      </c>
      <c r="EB85" s="12">
        <v>0.11799999999999999</v>
      </c>
      <c r="EC85" s="10" t="s">
        <v>1131</v>
      </c>
      <c r="ED85" s="11">
        <v>471343</v>
      </c>
      <c r="EE85" s="10" t="s">
        <v>6085</v>
      </c>
      <c r="EF85" s="12">
        <v>4.2999999999999997E-2</v>
      </c>
      <c r="EG85" s="10" t="s">
        <v>1131</v>
      </c>
      <c r="EH85" s="11">
        <v>8608</v>
      </c>
      <c r="EI85" s="10" t="s">
        <v>2659</v>
      </c>
      <c r="EJ85" s="12">
        <v>1.0999999999999999E-2</v>
      </c>
      <c r="EK85" s="10" t="s">
        <v>1155</v>
      </c>
      <c r="EL85" s="11">
        <v>182752</v>
      </c>
      <c r="EM85" s="10" t="s">
        <v>6086</v>
      </c>
      <c r="EN85" s="12">
        <v>1.6E-2</v>
      </c>
      <c r="EO85" s="10" t="s">
        <v>1140</v>
      </c>
      <c r="EP85" s="11">
        <v>102732</v>
      </c>
      <c r="EQ85" s="10" t="s">
        <v>6087</v>
      </c>
      <c r="ER85" s="12">
        <v>2.5000000000000001E-2</v>
      </c>
      <c r="ES85" s="10" t="s">
        <v>1131</v>
      </c>
      <c r="ET85" s="11">
        <v>110207</v>
      </c>
      <c r="EU85" s="10" t="s">
        <v>6088</v>
      </c>
      <c r="EV85" s="12">
        <v>2.5999999999999999E-2</v>
      </c>
      <c r="EW85" s="10" t="s">
        <v>1131</v>
      </c>
      <c r="EX85" s="11">
        <v>463751</v>
      </c>
      <c r="EY85" s="10" t="s">
        <v>6089</v>
      </c>
      <c r="EZ85" s="12">
        <v>3.5999999999999997E-2</v>
      </c>
      <c r="FA85" s="10" t="s">
        <v>1140</v>
      </c>
      <c r="FB85" s="11">
        <v>141326</v>
      </c>
      <c r="FC85" s="10" t="s">
        <v>6090</v>
      </c>
      <c r="FD85" s="12">
        <v>0.129</v>
      </c>
      <c r="FE85" s="10" t="s">
        <v>2434</v>
      </c>
      <c r="FF85" s="11">
        <v>153082</v>
      </c>
      <c r="FG85" s="10" t="s">
        <v>6091</v>
      </c>
      <c r="FH85" s="12">
        <v>2.8000000000000001E-2</v>
      </c>
      <c r="FI85" s="10" t="s">
        <v>1131</v>
      </c>
      <c r="FJ85" s="11">
        <v>16490</v>
      </c>
      <c r="FK85" s="10" t="s">
        <v>3253</v>
      </c>
      <c r="FL85" s="12">
        <v>1.7999999999999999E-2</v>
      </c>
      <c r="FM85" s="10" t="s">
        <v>1155</v>
      </c>
      <c r="FN85" s="11">
        <v>220441</v>
      </c>
      <c r="FO85" s="10" t="s">
        <v>6092</v>
      </c>
      <c r="FP85" s="12">
        <v>3.1E-2</v>
      </c>
      <c r="FQ85" s="10" t="s">
        <v>1131</v>
      </c>
      <c r="FR85" s="11">
        <v>2043911</v>
      </c>
      <c r="FS85" s="10" t="s">
        <v>6093</v>
      </c>
      <c r="FT85" s="12">
        <v>6.7000000000000004E-2</v>
      </c>
      <c r="FU85" s="10" t="s">
        <v>1131</v>
      </c>
      <c r="FV85" s="11">
        <v>170060</v>
      </c>
      <c r="FW85" s="10" t="s">
        <v>6094</v>
      </c>
      <c r="FX85" s="12">
        <v>0.05</v>
      </c>
      <c r="FY85" s="10" t="s">
        <v>1155</v>
      </c>
      <c r="FZ85" s="11">
        <v>8176</v>
      </c>
      <c r="GA85" s="10" t="s">
        <v>1039</v>
      </c>
      <c r="GB85" s="12">
        <v>1.2999999999999999E-2</v>
      </c>
      <c r="GC85" s="10" t="s">
        <v>1131</v>
      </c>
      <c r="GD85" s="11">
        <v>604824</v>
      </c>
      <c r="GE85" s="10" t="s">
        <v>6095</v>
      </c>
      <c r="GF85" s="12">
        <v>6.9000000000000006E-2</v>
      </c>
      <c r="GG85" s="10" t="s">
        <v>1131</v>
      </c>
      <c r="GH85" s="11">
        <v>213943</v>
      </c>
      <c r="GI85" s="10" t="s">
        <v>6096</v>
      </c>
      <c r="GJ85" s="12">
        <v>2.7E-2</v>
      </c>
      <c r="GK85" s="10" t="s">
        <v>1131</v>
      </c>
      <c r="GL85" s="11">
        <v>15972</v>
      </c>
      <c r="GM85" s="10" t="s">
        <v>6097</v>
      </c>
      <c r="GN85" s="12">
        <v>8.9999999999999993E-3</v>
      </c>
      <c r="GO85" s="10" t="s">
        <v>1140</v>
      </c>
      <c r="GP85" s="11">
        <v>79526</v>
      </c>
      <c r="GQ85" s="10" t="s">
        <v>5735</v>
      </c>
      <c r="GR85" s="12">
        <v>1.2999999999999999E-2</v>
      </c>
      <c r="GS85" s="10" t="s">
        <v>1140</v>
      </c>
      <c r="GT85" s="11">
        <v>13566</v>
      </c>
      <c r="GU85" s="10" t="s">
        <v>2133</v>
      </c>
      <c r="GV85" s="12">
        <v>2.3E-2</v>
      </c>
      <c r="GW85" s="10" t="s">
        <v>1147</v>
      </c>
      <c r="GX85" s="11">
        <v>88786</v>
      </c>
      <c r="GY85" s="10" t="s">
        <v>4296</v>
      </c>
      <c r="GZ85" s="12">
        <v>2.8000000000000001E-2</v>
      </c>
      <c r="HA85" s="10" t="s">
        <v>1155</v>
      </c>
    </row>
    <row r="86" spans="1:209" ht="12.5" x14ac:dyDescent="0.25">
      <c r="A86" s="10" t="s">
        <v>6098</v>
      </c>
      <c r="B86" s="11">
        <v>4817562</v>
      </c>
      <c r="C86" s="10" t="s">
        <v>5951</v>
      </c>
      <c r="D86" s="12">
        <v>0.94299999999999995</v>
      </c>
      <c r="E86" s="10" t="s">
        <v>1140</v>
      </c>
      <c r="F86" s="11">
        <v>678546</v>
      </c>
      <c r="G86" s="10" t="s">
        <v>5952</v>
      </c>
      <c r="H86" s="12">
        <v>0.92500000000000004</v>
      </c>
      <c r="I86" s="10" t="s">
        <v>1140</v>
      </c>
      <c r="J86" s="11">
        <v>5084536</v>
      </c>
      <c r="K86" s="10" t="s">
        <v>4182</v>
      </c>
      <c r="L86" s="12">
        <v>0.68400000000000005</v>
      </c>
      <c r="M86" s="10" t="s">
        <v>4182</v>
      </c>
      <c r="N86" s="11">
        <v>2787833</v>
      </c>
      <c r="O86" s="10" t="s">
        <v>5953</v>
      </c>
      <c r="P86" s="12">
        <v>0.90900000000000003</v>
      </c>
      <c r="Q86" s="10" t="s">
        <v>1140</v>
      </c>
      <c r="R86" s="11">
        <v>23204756</v>
      </c>
      <c r="S86" s="10" t="s">
        <v>4182</v>
      </c>
      <c r="T86" s="12">
        <v>0.59599999999999997</v>
      </c>
      <c r="U86" s="10" t="s">
        <v>4182</v>
      </c>
      <c r="V86" s="11">
        <v>4541286</v>
      </c>
      <c r="W86" s="10" t="s">
        <v>4182</v>
      </c>
      <c r="X86" s="12">
        <v>0.77300000000000002</v>
      </c>
      <c r="Y86" s="10" t="s">
        <v>4182</v>
      </c>
      <c r="Z86" s="11">
        <v>2943927</v>
      </c>
      <c r="AA86" s="10" t="s">
        <v>4182</v>
      </c>
      <c r="AB86" s="12">
        <v>0.81399999999999995</v>
      </c>
      <c r="AC86" s="10" t="s">
        <v>4182</v>
      </c>
      <c r="AD86" s="11">
        <v>917267</v>
      </c>
      <c r="AE86" s="10" t="s">
        <v>4182</v>
      </c>
      <c r="AF86" s="12">
        <v>0.88900000000000001</v>
      </c>
      <c r="AG86" s="10" t="s">
        <v>4182</v>
      </c>
      <c r="AH86" s="11">
        <v>597514</v>
      </c>
      <c r="AI86" s="10" t="s">
        <v>4182</v>
      </c>
      <c r="AJ86" s="12">
        <v>0.88</v>
      </c>
      <c r="AK86" s="10" t="s">
        <v>4182</v>
      </c>
      <c r="AL86" s="11">
        <v>16413964</v>
      </c>
      <c r="AM86" s="10" t="s">
        <v>5954</v>
      </c>
      <c r="AN86" s="12">
        <v>0.72599999999999998</v>
      </c>
      <c r="AO86" s="10" t="s">
        <v>1140</v>
      </c>
      <c r="AP86" s="11">
        <v>9806650</v>
      </c>
      <c r="AQ86" s="10" t="s">
        <v>1799</v>
      </c>
      <c r="AR86" s="12">
        <v>0.88900000000000001</v>
      </c>
      <c r="AS86" s="10" t="s">
        <v>1140</v>
      </c>
      <c r="AT86" s="11">
        <v>1290027</v>
      </c>
      <c r="AU86" s="10" t="s">
        <v>4182</v>
      </c>
      <c r="AV86" s="12">
        <v>0.89900000000000002</v>
      </c>
      <c r="AW86" s="10" t="s">
        <v>4182</v>
      </c>
      <c r="AX86" s="11">
        <v>1693069</v>
      </c>
      <c r="AY86" s="10" t="s">
        <v>4182</v>
      </c>
      <c r="AZ86" s="12">
        <v>0.86199999999999999</v>
      </c>
      <c r="BA86" s="10" t="s">
        <v>4182</v>
      </c>
      <c r="BB86" s="11">
        <v>10171503</v>
      </c>
      <c r="BC86" s="10" t="s">
        <v>3749</v>
      </c>
      <c r="BD86" s="12">
        <v>0.81</v>
      </c>
      <c r="BE86" s="10" t="s">
        <v>1140</v>
      </c>
      <c r="BF86" s="11">
        <v>6264414</v>
      </c>
      <c r="BG86" s="10" t="s">
        <v>3030</v>
      </c>
      <c r="BH86" s="12">
        <v>0.91300000000000003</v>
      </c>
      <c r="BI86" s="10" t="s">
        <v>1140</v>
      </c>
      <c r="BJ86" s="11">
        <v>2972856</v>
      </c>
      <c r="BK86" s="10" t="s">
        <v>5955</v>
      </c>
      <c r="BL86" s="12">
        <v>0.92700000000000005</v>
      </c>
      <c r="BM86" s="10" t="s">
        <v>1140</v>
      </c>
      <c r="BN86" s="11">
        <v>2538871</v>
      </c>
      <c r="BO86" s="10" t="s">
        <v>1073</v>
      </c>
      <c r="BP86" s="12">
        <v>0.86299999999999999</v>
      </c>
      <c r="BQ86" s="10" t="s">
        <v>1140</v>
      </c>
      <c r="BR86" s="11">
        <v>4306618</v>
      </c>
      <c r="BS86" s="10" t="s">
        <v>3250</v>
      </c>
      <c r="BT86" s="12">
        <v>0.95099999999999996</v>
      </c>
      <c r="BU86" s="10" t="s">
        <v>1140</v>
      </c>
      <c r="BV86" s="11">
        <v>4246745</v>
      </c>
      <c r="BW86" s="10" t="s">
        <v>5956</v>
      </c>
      <c r="BX86" s="12">
        <v>0.92900000000000005</v>
      </c>
      <c r="BY86" s="10" t="s">
        <v>1140</v>
      </c>
      <c r="BZ86" s="11">
        <v>1364538</v>
      </c>
      <c r="CA86" s="10" t="s">
        <v>1091</v>
      </c>
      <c r="CB86" s="12">
        <v>0.97799999999999998</v>
      </c>
      <c r="CC86" s="10" t="s">
        <v>1140</v>
      </c>
      <c r="CD86" s="11">
        <v>5398917</v>
      </c>
      <c r="CE86" s="10" t="s">
        <v>1522</v>
      </c>
      <c r="CF86" s="12">
        <v>0.874</v>
      </c>
      <c r="CG86" s="10" t="s">
        <v>1140</v>
      </c>
      <c r="CH86" s="11">
        <v>6057016</v>
      </c>
      <c r="CI86" s="10" t="s">
        <v>4182</v>
      </c>
      <c r="CJ86" s="12">
        <v>0.86499999999999999</v>
      </c>
      <c r="CK86" s="10" t="s">
        <v>4182</v>
      </c>
      <c r="CL86" s="11">
        <v>9438785</v>
      </c>
      <c r="CM86" s="10" t="s">
        <v>2692</v>
      </c>
      <c r="CN86" s="12">
        <v>0.94</v>
      </c>
      <c r="CO86" s="10" t="s">
        <v>1140</v>
      </c>
      <c r="CP86" s="11">
        <v>5370948</v>
      </c>
      <c r="CQ86" s="10" t="s">
        <v>5957</v>
      </c>
      <c r="CR86" s="12">
        <v>0.93600000000000005</v>
      </c>
      <c r="CS86" s="10" t="s">
        <v>1140</v>
      </c>
      <c r="CT86" s="11">
        <v>2829806</v>
      </c>
      <c r="CU86" s="10" t="s">
        <v>2915</v>
      </c>
      <c r="CV86" s="12">
        <v>0.96299999999999997</v>
      </c>
      <c r="CW86" s="10" t="s">
        <v>1140</v>
      </c>
      <c r="CX86" s="11">
        <v>5870868</v>
      </c>
      <c r="CY86" s="10" t="s">
        <v>2529</v>
      </c>
      <c r="CZ86" s="12">
        <v>0.94799999999999995</v>
      </c>
      <c r="DA86" s="10" t="s">
        <v>1140</v>
      </c>
      <c r="DB86" s="11">
        <v>1080292</v>
      </c>
      <c r="DC86" s="10" t="s">
        <v>5958</v>
      </c>
      <c r="DD86" s="12">
        <v>0.95399999999999996</v>
      </c>
      <c r="DE86" s="10" t="s">
        <v>1140</v>
      </c>
      <c r="DF86" s="11">
        <v>1722931</v>
      </c>
      <c r="DG86" s="10" t="s">
        <v>5959</v>
      </c>
      <c r="DH86" s="12">
        <v>0.871</v>
      </c>
      <c r="DI86" s="10" t="s">
        <v>1140</v>
      </c>
      <c r="DJ86" s="11">
        <v>2237776</v>
      </c>
      <c r="DK86" s="10" t="s">
        <v>4182</v>
      </c>
      <c r="DL86" s="12">
        <v>0.70099999999999996</v>
      </c>
      <c r="DM86" s="10" t="s">
        <v>4182</v>
      </c>
      <c r="DN86" s="11">
        <v>1336604</v>
      </c>
      <c r="DO86" s="10" t="s">
        <v>2734</v>
      </c>
      <c r="DP86" s="12">
        <v>0.95299999999999996</v>
      </c>
      <c r="DQ86" s="10" t="s">
        <v>1140</v>
      </c>
      <c r="DR86" s="11">
        <v>7185491</v>
      </c>
      <c r="DS86" s="10" t="s">
        <v>4182</v>
      </c>
      <c r="DT86" s="12">
        <v>0.77300000000000002</v>
      </c>
      <c r="DU86" s="10" t="s">
        <v>4182</v>
      </c>
      <c r="DV86" s="11">
        <v>1086911</v>
      </c>
      <c r="DW86" s="10" t="s">
        <v>4182</v>
      </c>
      <c r="DX86" s="12">
        <v>0.51400000000000001</v>
      </c>
      <c r="DY86" s="10" t="s">
        <v>4182</v>
      </c>
      <c r="DZ86" s="11">
        <v>15699070</v>
      </c>
      <c r="EA86" s="10" t="s">
        <v>2228</v>
      </c>
      <c r="EB86" s="12">
        <v>0.80200000000000005</v>
      </c>
      <c r="EC86" s="10" t="s">
        <v>1140</v>
      </c>
      <c r="ED86" s="11">
        <v>9598618</v>
      </c>
      <c r="EE86" s="10" t="s">
        <v>1117</v>
      </c>
      <c r="EF86" s="12">
        <v>0.88600000000000001</v>
      </c>
      <c r="EG86" s="10" t="s">
        <v>1140</v>
      </c>
      <c r="EH86" s="11">
        <v>745697</v>
      </c>
      <c r="EI86" s="10" t="s">
        <v>5960</v>
      </c>
      <c r="EJ86" s="12">
        <v>0.95099999999999996</v>
      </c>
      <c r="EK86" s="10" t="s">
        <v>1140</v>
      </c>
      <c r="EL86" s="11">
        <v>11219705</v>
      </c>
      <c r="EM86" s="10" t="s">
        <v>1669</v>
      </c>
      <c r="EN86" s="12">
        <v>0.95199999999999996</v>
      </c>
      <c r="EO86" s="10" t="s">
        <v>1140</v>
      </c>
      <c r="EP86" s="11">
        <v>3530533</v>
      </c>
      <c r="EQ86" s="10" t="s">
        <v>4182</v>
      </c>
      <c r="ER86" s="12">
        <v>0.871</v>
      </c>
      <c r="ES86" s="10" t="s">
        <v>4182</v>
      </c>
      <c r="ET86" s="11">
        <v>3601795</v>
      </c>
      <c r="EU86" s="10" t="s">
        <v>4182</v>
      </c>
      <c r="EV86" s="12">
        <v>0.85099999999999998</v>
      </c>
      <c r="EW86" s="10" t="s">
        <v>4182</v>
      </c>
      <c r="EX86" s="11">
        <v>11809923</v>
      </c>
      <c r="EY86" s="10" t="s">
        <v>5961</v>
      </c>
      <c r="EZ86" s="12">
        <v>0.91100000000000003</v>
      </c>
      <c r="FA86" s="10" t="s">
        <v>1140</v>
      </c>
      <c r="FB86" s="11">
        <v>898557</v>
      </c>
      <c r="FC86" s="10" t="s">
        <v>4182</v>
      </c>
      <c r="FD86" s="12">
        <v>0.82</v>
      </c>
      <c r="FE86" s="10" t="s">
        <v>4182</v>
      </c>
      <c r="FF86" s="11">
        <v>4973592</v>
      </c>
      <c r="FG86" s="10" t="s">
        <v>1210</v>
      </c>
      <c r="FH86" s="12">
        <v>0.92600000000000005</v>
      </c>
      <c r="FI86" s="10" t="s">
        <v>1140</v>
      </c>
      <c r="FJ86" s="11">
        <v>872799</v>
      </c>
      <c r="FK86" s="10" t="s">
        <v>4700</v>
      </c>
      <c r="FL86" s="12">
        <v>0.94899999999999995</v>
      </c>
      <c r="FM86" s="10" t="s">
        <v>1140</v>
      </c>
      <c r="FN86" s="11">
        <v>6592845</v>
      </c>
      <c r="FO86" s="10" t="s">
        <v>5962</v>
      </c>
      <c r="FP86" s="12">
        <v>0.92500000000000004</v>
      </c>
      <c r="FQ86" s="10" t="s">
        <v>1140</v>
      </c>
      <c r="FR86" s="11">
        <v>18367613</v>
      </c>
      <c r="FS86" s="10" t="s">
        <v>4182</v>
      </c>
      <c r="FT86" s="12">
        <v>0.60199999999999998</v>
      </c>
      <c r="FU86" s="10" t="s">
        <v>4182</v>
      </c>
      <c r="FV86" s="11">
        <v>2870786</v>
      </c>
      <c r="FW86" s="10" t="s">
        <v>4182</v>
      </c>
      <c r="FX86" s="12">
        <v>0.84</v>
      </c>
      <c r="FY86" s="10" t="s">
        <v>4182</v>
      </c>
      <c r="FZ86" s="11">
        <v>631336</v>
      </c>
      <c r="GA86" s="10" t="s">
        <v>5963</v>
      </c>
      <c r="GB86" s="12">
        <v>0.97499999999999998</v>
      </c>
      <c r="GC86" s="10" t="s">
        <v>1140</v>
      </c>
      <c r="GD86" s="11">
        <v>7745649</v>
      </c>
      <c r="GE86" s="10" t="s">
        <v>2724</v>
      </c>
      <c r="GF86" s="12">
        <v>0.88900000000000001</v>
      </c>
      <c r="GG86" s="10" t="s">
        <v>1140</v>
      </c>
      <c r="GH86" s="11">
        <v>6670901</v>
      </c>
      <c r="GI86" s="10" t="s">
        <v>4182</v>
      </c>
      <c r="GJ86" s="12">
        <v>0.85399999999999998</v>
      </c>
      <c r="GK86" s="10" t="s">
        <v>4182</v>
      </c>
      <c r="GL86" s="11">
        <v>1732234</v>
      </c>
      <c r="GM86" s="10" t="s">
        <v>5964</v>
      </c>
      <c r="GN86" s="12">
        <v>0.97899999999999998</v>
      </c>
      <c r="GO86" s="10" t="s">
        <v>1140</v>
      </c>
      <c r="GP86" s="11">
        <v>5432881</v>
      </c>
      <c r="GQ86" s="10" t="s">
        <v>2073</v>
      </c>
      <c r="GR86" s="12">
        <v>0.91900000000000004</v>
      </c>
      <c r="GS86" s="10" t="s">
        <v>1140</v>
      </c>
      <c r="GT86" s="11">
        <v>521258</v>
      </c>
      <c r="GU86" s="10" t="s">
        <v>4182</v>
      </c>
      <c r="GV86" s="12">
        <v>0.89200000000000002</v>
      </c>
      <c r="GW86" s="10" t="s">
        <v>4182</v>
      </c>
      <c r="GX86" s="11">
        <v>32004</v>
      </c>
      <c r="GY86" s="10" t="s">
        <v>5965</v>
      </c>
      <c r="GZ86" s="12">
        <v>0.01</v>
      </c>
      <c r="HA86" s="10" t="s">
        <v>1140</v>
      </c>
    </row>
    <row r="87" spans="1:209" ht="12.5" x14ac:dyDescent="0.25">
      <c r="A87" s="10" t="s">
        <v>6099</v>
      </c>
      <c r="B87" s="11">
        <v>3235585</v>
      </c>
      <c r="C87" s="10" t="s">
        <v>6100</v>
      </c>
      <c r="D87" s="12">
        <v>0.63300000000000001</v>
      </c>
      <c r="E87" s="10" t="s">
        <v>1140</v>
      </c>
      <c r="F87" s="11">
        <v>422881</v>
      </c>
      <c r="G87" s="10" t="s">
        <v>3853</v>
      </c>
      <c r="H87" s="12">
        <v>0.57699999999999996</v>
      </c>
      <c r="I87" s="10" t="s">
        <v>1147</v>
      </c>
      <c r="J87" s="11">
        <v>3884570</v>
      </c>
      <c r="K87" s="10" t="s">
        <v>6101</v>
      </c>
      <c r="L87" s="12">
        <v>0.52300000000000002</v>
      </c>
      <c r="M87" s="10" t="s">
        <v>1140</v>
      </c>
      <c r="N87" s="11">
        <v>2058852</v>
      </c>
      <c r="O87" s="10" t="s">
        <v>6102</v>
      </c>
      <c r="P87" s="12">
        <v>0.67100000000000004</v>
      </c>
      <c r="Q87" s="10" t="s">
        <v>1155</v>
      </c>
      <c r="R87" s="11">
        <v>12962645</v>
      </c>
      <c r="S87" s="10" t="s">
        <v>6103</v>
      </c>
      <c r="T87" s="12">
        <v>0.33300000000000002</v>
      </c>
      <c r="U87" s="10" t="s">
        <v>1140</v>
      </c>
      <c r="V87" s="11">
        <v>3789337</v>
      </c>
      <c r="W87" s="10" t="s">
        <v>5322</v>
      </c>
      <c r="X87" s="12">
        <v>0.64500000000000002</v>
      </c>
      <c r="Y87" s="10" t="s">
        <v>1140</v>
      </c>
      <c r="Z87" s="11">
        <v>2219411</v>
      </c>
      <c r="AA87" s="10" t="s">
        <v>6104</v>
      </c>
      <c r="AB87" s="12">
        <v>0.61399999999999999</v>
      </c>
      <c r="AC87" s="10" t="s">
        <v>1131</v>
      </c>
      <c r="AD87" s="11">
        <v>598827</v>
      </c>
      <c r="AE87" s="10" t="s">
        <v>2140</v>
      </c>
      <c r="AF87" s="12">
        <v>0.57999999999999996</v>
      </c>
      <c r="AG87" s="10" t="s">
        <v>1131</v>
      </c>
      <c r="AH87" s="11">
        <v>252213</v>
      </c>
      <c r="AI87" s="10" t="s">
        <v>3808</v>
      </c>
      <c r="AJ87" s="12">
        <v>0.371</v>
      </c>
      <c r="AK87" s="10" t="s">
        <v>1140</v>
      </c>
      <c r="AL87" s="11">
        <v>11370630</v>
      </c>
      <c r="AM87" s="10" t="s">
        <v>6105</v>
      </c>
      <c r="AN87" s="12">
        <v>0.503</v>
      </c>
      <c r="AO87" s="10" t="s">
        <v>1140</v>
      </c>
      <c r="AP87" s="11">
        <v>5366591</v>
      </c>
      <c r="AQ87" s="10" t="s">
        <v>6106</v>
      </c>
      <c r="AR87" s="12">
        <v>0.48699999999999999</v>
      </c>
      <c r="AS87" s="10" t="s">
        <v>1140</v>
      </c>
      <c r="AT87" s="11">
        <v>299815</v>
      </c>
      <c r="AU87" s="10" t="s">
        <v>6107</v>
      </c>
      <c r="AV87" s="12">
        <v>0.20899999999999999</v>
      </c>
      <c r="AW87" s="10" t="s">
        <v>1140</v>
      </c>
      <c r="AX87" s="11">
        <v>1539914</v>
      </c>
      <c r="AY87" s="10" t="s">
        <v>6108</v>
      </c>
      <c r="AZ87" s="12">
        <v>0.78400000000000003</v>
      </c>
      <c r="BA87" s="10" t="s">
        <v>1155</v>
      </c>
      <c r="BB87" s="11">
        <v>7260529</v>
      </c>
      <c r="BC87" s="10" t="s">
        <v>4567</v>
      </c>
      <c r="BD87" s="12">
        <v>0.57899999999999996</v>
      </c>
      <c r="BE87" s="10" t="s">
        <v>1140</v>
      </c>
      <c r="BF87" s="11">
        <v>5153536</v>
      </c>
      <c r="BG87" s="10" t="s">
        <v>6109</v>
      </c>
      <c r="BH87" s="12">
        <v>0.751</v>
      </c>
      <c r="BI87" s="10" t="s">
        <v>1140</v>
      </c>
      <c r="BJ87" s="11">
        <v>2641989</v>
      </c>
      <c r="BK87" s="10" t="s">
        <v>6110</v>
      </c>
      <c r="BL87" s="12">
        <v>0.82399999999999995</v>
      </c>
      <c r="BM87" s="10" t="s">
        <v>1140</v>
      </c>
      <c r="BN87" s="11">
        <v>2139153</v>
      </c>
      <c r="BO87" s="10" t="s">
        <v>6111</v>
      </c>
      <c r="BP87" s="12">
        <v>0.72699999999999998</v>
      </c>
      <c r="BQ87" s="10" t="s">
        <v>1140</v>
      </c>
      <c r="BR87" s="11">
        <v>3690578</v>
      </c>
      <c r="BS87" s="10" t="s">
        <v>6112</v>
      </c>
      <c r="BT87" s="12">
        <v>0.81499999999999995</v>
      </c>
      <c r="BU87" s="10" t="s">
        <v>1140</v>
      </c>
      <c r="BV87" s="11">
        <v>2546513</v>
      </c>
      <c r="BW87" s="10" t="s">
        <v>6113</v>
      </c>
      <c r="BX87" s="12">
        <v>0.55700000000000005</v>
      </c>
      <c r="BY87" s="10" t="s">
        <v>1140</v>
      </c>
      <c r="BZ87" s="11">
        <v>1249429</v>
      </c>
      <c r="CA87" s="10" t="s">
        <v>6114</v>
      </c>
      <c r="CB87" s="12">
        <v>0.89500000000000002</v>
      </c>
      <c r="CC87" s="10" t="s">
        <v>1147</v>
      </c>
      <c r="CD87" s="11">
        <v>2862997</v>
      </c>
      <c r="CE87" s="10" t="s">
        <v>6115</v>
      </c>
      <c r="CF87" s="12">
        <v>0.46300000000000002</v>
      </c>
      <c r="CG87" s="10" t="s">
        <v>1140</v>
      </c>
      <c r="CH87" s="11">
        <v>4615684</v>
      </c>
      <c r="CI87" s="10" t="s">
        <v>6116</v>
      </c>
      <c r="CJ87" s="12">
        <v>0.65900000000000003</v>
      </c>
      <c r="CK87" s="10" t="s">
        <v>1131</v>
      </c>
      <c r="CL87" s="11">
        <v>7261679</v>
      </c>
      <c r="CM87" s="10" t="s">
        <v>6117</v>
      </c>
      <c r="CN87" s="12">
        <v>0.72299999999999998</v>
      </c>
      <c r="CO87" s="10" t="s">
        <v>1140</v>
      </c>
      <c r="CP87" s="11">
        <v>4335436</v>
      </c>
      <c r="CQ87" s="10" t="s">
        <v>1366</v>
      </c>
      <c r="CR87" s="12">
        <v>0.75600000000000001</v>
      </c>
      <c r="CS87" s="10" t="s">
        <v>1140</v>
      </c>
      <c r="CT87" s="11">
        <v>1618950</v>
      </c>
      <c r="CU87" s="10" t="s">
        <v>3272</v>
      </c>
      <c r="CV87" s="12">
        <v>0.55100000000000005</v>
      </c>
      <c r="CW87" s="10" t="s">
        <v>1140</v>
      </c>
      <c r="CX87" s="11">
        <v>4738502</v>
      </c>
      <c r="CY87" s="10" t="s">
        <v>6118</v>
      </c>
      <c r="CZ87" s="12">
        <v>0.76500000000000001</v>
      </c>
      <c r="DA87" s="10" t="s">
        <v>1131</v>
      </c>
      <c r="DB87" s="11">
        <v>943647</v>
      </c>
      <c r="DC87" s="10" t="s">
        <v>6119</v>
      </c>
      <c r="DD87" s="12">
        <v>0.83299999999999996</v>
      </c>
      <c r="DE87" s="10" t="s">
        <v>1155</v>
      </c>
      <c r="DF87" s="11">
        <v>1486925</v>
      </c>
      <c r="DG87" s="10" t="s">
        <v>3797</v>
      </c>
      <c r="DH87" s="12">
        <v>0.752</v>
      </c>
      <c r="DI87" s="10" t="s">
        <v>1131</v>
      </c>
      <c r="DJ87" s="11">
        <v>1417771</v>
      </c>
      <c r="DK87" s="10" t="s">
        <v>4482</v>
      </c>
      <c r="DL87" s="12">
        <v>0.44400000000000001</v>
      </c>
      <c r="DM87" s="10" t="s">
        <v>1131</v>
      </c>
      <c r="DN87" s="11">
        <v>1212427</v>
      </c>
      <c r="DO87" s="10" t="s">
        <v>6120</v>
      </c>
      <c r="DP87" s="12">
        <v>0.86499999999999999</v>
      </c>
      <c r="DQ87" s="10" t="s">
        <v>1147</v>
      </c>
      <c r="DR87" s="11">
        <v>4702687</v>
      </c>
      <c r="DS87" s="10" t="s">
        <v>6121</v>
      </c>
      <c r="DT87" s="12">
        <v>0.50600000000000001</v>
      </c>
      <c r="DU87" s="10" t="s">
        <v>1140</v>
      </c>
      <c r="DV87" s="11">
        <v>759745</v>
      </c>
      <c r="DW87" s="10" t="s">
        <v>6122</v>
      </c>
      <c r="DX87" s="12">
        <v>0.35899999999999999</v>
      </c>
      <c r="DY87" s="10" t="s">
        <v>1140</v>
      </c>
      <c r="DZ87" s="11">
        <v>10323977</v>
      </c>
      <c r="EA87" s="10" t="s">
        <v>6123</v>
      </c>
      <c r="EB87" s="12">
        <v>0.52800000000000002</v>
      </c>
      <c r="EC87" s="10" t="s">
        <v>1140</v>
      </c>
      <c r="ED87" s="11">
        <v>6474378</v>
      </c>
      <c r="EE87" s="10" t="s">
        <v>6124</v>
      </c>
      <c r="EF87" s="12">
        <v>0.59799999999999998</v>
      </c>
      <c r="EG87" s="10" t="s">
        <v>1140</v>
      </c>
      <c r="EH87" s="11">
        <v>638612</v>
      </c>
      <c r="EI87" s="10" t="s">
        <v>3203</v>
      </c>
      <c r="EJ87" s="12">
        <v>0.81499999999999995</v>
      </c>
      <c r="EK87" s="10" t="s">
        <v>1155</v>
      </c>
      <c r="EL87" s="11">
        <v>8910967</v>
      </c>
      <c r="EM87" s="10" t="s">
        <v>1616</v>
      </c>
      <c r="EN87" s="12">
        <v>0.75600000000000001</v>
      </c>
      <c r="EO87" s="10" t="s">
        <v>1140</v>
      </c>
      <c r="EP87" s="11">
        <v>2502615</v>
      </c>
      <c r="EQ87" s="10" t="s">
        <v>6125</v>
      </c>
      <c r="ER87" s="12">
        <v>0.61699999999999999</v>
      </c>
      <c r="ES87" s="10" t="s">
        <v>1140</v>
      </c>
      <c r="ET87" s="11">
        <v>2997120</v>
      </c>
      <c r="EU87" s="10" t="s">
        <v>6126</v>
      </c>
      <c r="EV87" s="12">
        <v>0.70799999999999996</v>
      </c>
      <c r="EW87" s="10" t="s">
        <v>1131</v>
      </c>
      <c r="EX87" s="11">
        <v>9424491</v>
      </c>
      <c r="EY87" s="10" t="s">
        <v>6127</v>
      </c>
      <c r="EZ87" s="12">
        <v>0.72699999999999998</v>
      </c>
      <c r="FA87" s="10" t="s">
        <v>1140</v>
      </c>
      <c r="FB87" s="11">
        <v>741744</v>
      </c>
      <c r="FC87" s="10" t="s">
        <v>3931</v>
      </c>
      <c r="FD87" s="12">
        <v>0.67700000000000005</v>
      </c>
      <c r="FE87" s="10" t="s">
        <v>1155</v>
      </c>
      <c r="FF87" s="11">
        <v>3326978</v>
      </c>
      <c r="FG87" s="10" t="s">
        <v>6128</v>
      </c>
      <c r="FH87" s="12">
        <v>0.61899999999999999</v>
      </c>
      <c r="FI87" s="10" t="s">
        <v>1140</v>
      </c>
      <c r="FJ87" s="11">
        <v>729905</v>
      </c>
      <c r="FK87" s="10" t="s">
        <v>2965</v>
      </c>
      <c r="FL87" s="12">
        <v>0.79400000000000004</v>
      </c>
      <c r="FM87" s="10" t="s">
        <v>1155</v>
      </c>
      <c r="FN87" s="11">
        <v>5063769</v>
      </c>
      <c r="FO87" s="10" t="s">
        <v>6129</v>
      </c>
      <c r="FP87" s="12">
        <v>0.71099999999999997</v>
      </c>
      <c r="FQ87" s="10" t="s">
        <v>1140</v>
      </c>
      <c r="FR87" s="11">
        <v>11817333</v>
      </c>
      <c r="FS87" s="10" t="s">
        <v>6130</v>
      </c>
      <c r="FT87" s="12">
        <v>0.38700000000000001</v>
      </c>
      <c r="FU87" s="10" t="s">
        <v>1140</v>
      </c>
      <c r="FV87" s="11">
        <v>2547877</v>
      </c>
      <c r="FW87" s="10" t="s">
        <v>6131</v>
      </c>
      <c r="FX87" s="12">
        <v>0.745</v>
      </c>
      <c r="FY87" s="10" t="s">
        <v>1131</v>
      </c>
      <c r="FZ87" s="11">
        <v>578026</v>
      </c>
      <c r="GA87" s="10" t="s">
        <v>2141</v>
      </c>
      <c r="GB87" s="12">
        <v>0.89300000000000002</v>
      </c>
      <c r="GC87" s="10" t="s">
        <v>1147</v>
      </c>
      <c r="GD87" s="11">
        <v>5061648</v>
      </c>
      <c r="GE87" s="10" t="s">
        <v>6132</v>
      </c>
      <c r="GF87" s="12">
        <v>0.58099999999999996</v>
      </c>
      <c r="GG87" s="10" t="s">
        <v>1140</v>
      </c>
      <c r="GH87" s="11">
        <v>4877556</v>
      </c>
      <c r="GI87" s="10" t="s">
        <v>6133</v>
      </c>
      <c r="GJ87" s="12">
        <v>0.624</v>
      </c>
      <c r="GK87" s="10" t="s">
        <v>1140</v>
      </c>
      <c r="GL87" s="11">
        <v>1582949</v>
      </c>
      <c r="GM87" s="10" t="s">
        <v>4858</v>
      </c>
      <c r="GN87" s="12">
        <v>0.89400000000000002</v>
      </c>
      <c r="GO87" s="10" t="s">
        <v>1131</v>
      </c>
      <c r="GP87" s="11">
        <v>4633612</v>
      </c>
      <c r="GQ87" s="10" t="s">
        <v>6134</v>
      </c>
      <c r="GR87" s="12">
        <v>0.78400000000000003</v>
      </c>
      <c r="GS87" s="10" t="s">
        <v>1140</v>
      </c>
      <c r="GT87" s="11">
        <v>474635</v>
      </c>
      <c r="GU87" s="10" t="s">
        <v>3877</v>
      </c>
      <c r="GV87" s="12">
        <v>0.81299999999999994</v>
      </c>
      <c r="GW87" s="10" t="s">
        <v>1134</v>
      </c>
      <c r="GX87" s="11">
        <v>19494</v>
      </c>
      <c r="GY87" s="10" t="s">
        <v>6135</v>
      </c>
      <c r="GZ87" s="12">
        <v>6.0000000000000001E-3</v>
      </c>
      <c r="HA87" s="10" t="s">
        <v>1140</v>
      </c>
    </row>
    <row r="88" spans="1:209" ht="12.5" x14ac:dyDescent="0.25">
      <c r="A88" s="10" t="s">
        <v>6136</v>
      </c>
      <c r="B88" s="11">
        <v>1293876</v>
      </c>
      <c r="C88" s="10" t="s">
        <v>6137</v>
      </c>
      <c r="D88" s="12">
        <v>0.253</v>
      </c>
      <c r="E88" s="10" t="s">
        <v>1131</v>
      </c>
      <c r="F88" s="11">
        <v>20276</v>
      </c>
      <c r="G88" s="10" t="s">
        <v>6138</v>
      </c>
      <c r="H88" s="12">
        <v>2.8000000000000001E-2</v>
      </c>
      <c r="I88" s="10" t="s">
        <v>1155</v>
      </c>
      <c r="J88" s="11">
        <v>334932</v>
      </c>
      <c r="K88" s="10" t="s">
        <v>6139</v>
      </c>
      <c r="L88" s="12">
        <v>4.4999999999999998E-2</v>
      </c>
      <c r="M88" s="10" t="s">
        <v>1140</v>
      </c>
      <c r="N88" s="11">
        <v>439018</v>
      </c>
      <c r="O88" s="10" t="s">
        <v>2074</v>
      </c>
      <c r="P88" s="12">
        <v>0.14299999999999999</v>
      </c>
      <c r="Q88" s="10" t="s">
        <v>1131</v>
      </c>
      <c r="R88" s="11">
        <v>2004832</v>
      </c>
      <c r="S88" s="10" t="s">
        <v>6140</v>
      </c>
      <c r="T88" s="12">
        <v>5.0999999999999997E-2</v>
      </c>
      <c r="U88" s="10" t="s">
        <v>1140</v>
      </c>
      <c r="V88" s="11">
        <v>216689</v>
      </c>
      <c r="W88" s="10" t="s">
        <v>6141</v>
      </c>
      <c r="X88" s="12">
        <v>3.6999999999999998E-2</v>
      </c>
      <c r="Y88" s="10" t="s">
        <v>1140</v>
      </c>
      <c r="Z88" s="11">
        <v>359295</v>
      </c>
      <c r="AA88" s="10" t="s">
        <v>6142</v>
      </c>
      <c r="AB88" s="12">
        <v>9.9000000000000005E-2</v>
      </c>
      <c r="AC88" s="10" t="s">
        <v>1131</v>
      </c>
      <c r="AD88" s="11">
        <v>223984</v>
      </c>
      <c r="AE88" s="10" t="s">
        <v>1070</v>
      </c>
      <c r="AF88" s="12">
        <v>0.217</v>
      </c>
      <c r="AG88" s="10" t="s">
        <v>1134</v>
      </c>
      <c r="AH88" s="11">
        <v>272706</v>
      </c>
      <c r="AI88" s="10" t="s">
        <v>6143</v>
      </c>
      <c r="AJ88" s="12">
        <v>0.40200000000000002</v>
      </c>
      <c r="AK88" s="10" t="s">
        <v>2377</v>
      </c>
      <c r="AL88" s="11">
        <v>3247406</v>
      </c>
      <c r="AM88" s="10" t="s">
        <v>6144</v>
      </c>
      <c r="AN88" s="12">
        <v>0.14399999999999999</v>
      </c>
      <c r="AO88" s="10" t="s">
        <v>1140</v>
      </c>
      <c r="AP88" s="11">
        <v>3358756</v>
      </c>
      <c r="AQ88" s="10" t="s">
        <v>6145</v>
      </c>
      <c r="AR88" s="12">
        <v>0.30499999999999999</v>
      </c>
      <c r="AS88" s="10" t="s">
        <v>1131</v>
      </c>
      <c r="AT88" s="11">
        <v>22479</v>
      </c>
      <c r="AU88" s="10" t="s">
        <v>2621</v>
      </c>
      <c r="AV88" s="12">
        <v>1.6E-2</v>
      </c>
      <c r="AW88" s="10" t="s">
        <v>1140</v>
      </c>
      <c r="AX88" s="11">
        <v>15227</v>
      </c>
      <c r="AY88" s="10" t="s">
        <v>3053</v>
      </c>
      <c r="AZ88" s="12">
        <v>8.0000000000000002E-3</v>
      </c>
      <c r="BA88" s="10" t="s">
        <v>1140</v>
      </c>
      <c r="BB88" s="11">
        <v>1643638</v>
      </c>
      <c r="BC88" s="10" t="s">
        <v>6146</v>
      </c>
      <c r="BD88" s="12">
        <v>0.13100000000000001</v>
      </c>
      <c r="BE88" s="10" t="s">
        <v>1140</v>
      </c>
      <c r="BF88" s="11">
        <v>606982</v>
      </c>
      <c r="BG88" s="10" t="s">
        <v>5937</v>
      </c>
      <c r="BH88" s="12">
        <v>8.7999999999999995E-2</v>
      </c>
      <c r="BI88" s="10" t="s">
        <v>1140</v>
      </c>
      <c r="BJ88" s="11">
        <v>126172</v>
      </c>
      <c r="BK88" s="10" t="s">
        <v>3669</v>
      </c>
      <c r="BL88" s="12">
        <v>3.9E-2</v>
      </c>
      <c r="BM88" s="10" t="s">
        <v>1131</v>
      </c>
      <c r="BN88" s="11">
        <v>153545</v>
      </c>
      <c r="BO88" s="10" t="s">
        <v>5215</v>
      </c>
      <c r="BP88" s="12">
        <v>5.1999999999999998E-2</v>
      </c>
      <c r="BQ88" s="10" t="s">
        <v>1131</v>
      </c>
      <c r="BR88" s="11">
        <v>334155</v>
      </c>
      <c r="BS88" s="10" t="s">
        <v>6147</v>
      </c>
      <c r="BT88" s="12">
        <v>7.3999999999999996E-2</v>
      </c>
      <c r="BU88" s="10" t="s">
        <v>1131</v>
      </c>
      <c r="BV88" s="11">
        <v>1378088</v>
      </c>
      <c r="BW88" s="10" t="s">
        <v>6148</v>
      </c>
      <c r="BX88" s="12">
        <v>0.30099999999999999</v>
      </c>
      <c r="BY88" s="10" t="s">
        <v>1155</v>
      </c>
      <c r="BZ88" s="11">
        <v>24292</v>
      </c>
      <c r="CA88" s="10" t="s">
        <v>2662</v>
      </c>
      <c r="CB88" s="12">
        <v>1.7000000000000001E-2</v>
      </c>
      <c r="CC88" s="10" t="s">
        <v>1131</v>
      </c>
      <c r="CD88" s="11">
        <v>1783772</v>
      </c>
      <c r="CE88" s="10" t="s">
        <v>6149</v>
      </c>
      <c r="CF88" s="12">
        <v>0.28899999999999998</v>
      </c>
      <c r="CG88" s="10" t="s">
        <v>1131</v>
      </c>
      <c r="CH88" s="11">
        <v>456488</v>
      </c>
      <c r="CI88" s="10" t="s">
        <v>6150</v>
      </c>
      <c r="CJ88" s="12">
        <v>6.5000000000000002E-2</v>
      </c>
      <c r="CK88" s="10" t="s">
        <v>1131</v>
      </c>
      <c r="CL88" s="11">
        <v>1308859</v>
      </c>
      <c r="CM88" s="10" t="s">
        <v>6151</v>
      </c>
      <c r="CN88" s="12">
        <v>0.13</v>
      </c>
      <c r="CO88" s="10" t="s">
        <v>1140</v>
      </c>
      <c r="CP88" s="11">
        <v>408103</v>
      </c>
      <c r="CQ88" s="10" t="s">
        <v>6152</v>
      </c>
      <c r="CR88" s="12">
        <v>7.0999999999999994E-2</v>
      </c>
      <c r="CS88" s="10" t="s">
        <v>1131</v>
      </c>
      <c r="CT88" s="11">
        <v>1044625</v>
      </c>
      <c r="CU88" s="10" t="s">
        <v>6153</v>
      </c>
      <c r="CV88" s="12">
        <v>0.35499999999999998</v>
      </c>
      <c r="CW88" s="10" t="s">
        <v>1147</v>
      </c>
      <c r="CX88" s="11">
        <v>661577</v>
      </c>
      <c r="CY88" s="10" t="s">
        <v>6154</v>
      </c>
      <c r="CZ88" s="12">
        <v>0.107</v>
      </c>
      <c r="DA88" s="10" t="s">
        <v>1140</v>
      </c>
      <c r="DB88" s="11">
        <v>4755</v>
      </c>
      <c r="DC88" s="10" t="s">
        <v>5301</v>
      </c>
      <c r="DD88" s="12">
        <v>4.0000000000000001E-3</v>
      </c>
      <c r="DE88" s="10" t="s">
        <v>1140</v>
      </c>
      <c r="DF88" s="11">
        <v>85235</v>
      </c>
      <c r="DG88" s="10" t="s">
        <v>3170</v>
      </c>
      <c r="DH88" s="12">
        <v>4.2999999999999997E-2</v>
      </c>
      <c r="DI88" s="10" t="s">
        <v>1131</v>
      </c>
      <c r="DJ88" s="11">
        <v>284224</v>
      </c>
      <c r="DK88" s="10" t="s">
        <v>1283</v>
      </c>
      <c r="DL88" s="12">
        <v>8.8999999999999996E-2</v>
      </c>
      <c r="DM88" s="10" t="s">
        <v>1155</v>
      </c>
      <c r="DN88" s="11">
        <v>19642</v>
      </c>
      <c r="DO88" s="10" t="s">
        <v>4898</v>
      </c>
      <c r="DP88" s="12">
        <v>1.4E-2</v>
      </c>
      <c r="DQ88" s="10" t="s">
        <v>1131</v>
      </c>
      <c r="DR88" s="11">
        <v>1116399</v>
      </c>
      <c r="DS88" s="10" t="s">
        <v>6155</v>
      </c>
      <c r="DT88" s="12">
        <v>0.12</v>
      </c>
      <c r="DU88" s="10" t="s">
        <v>1140</v>
      </c>
      <c r="DV88" s="11">
        <v>36991</v>
      </c>
      <c r="DW88" s="10" t="s">
        <v>3964</v>
      </c>
      <c r="DX88" s="12">
        <v>1.7000000000000001E-2</v>
      </c>
      <c r="DY88" s="10" t="s">
        <v>1140</v>
      </c>
      <c r="DZ88" s="11">
        <v>2609429</v>
      </c>
      <c r="EA88" s="10" t="s">
        <v>6156</v>
      </c>
      <c r="EB88" s="12">
        <v>0.13300000000000001</v>
      </c>
      <c r="EC88" s="10" t="s">
        <v>1140</v>
      </c>
      <c r="ED88" s="11">
        <v>2152866</v>
      </c>
      <c r="EE88" s="10" t="s">
        <v>6157</v>
      </c>
      <c r="EF88" s="12">
        <v>0.19900000000000001</v>
      </c>
      <c r="EG88" s="10" t="s">
        <v>1140</v>
      </c>
      <c r="EH88" s="11">
        <v>23404</v>
      </c>
      <c r="EI88" s="10" t="s">
        <v>6006</v>
      </c>
      <c r="EJ88" s="12">
        <v>0.03</v>
      </c>
      <c r="EK88" s="10" t="s">
        <v>1155</v>
      </c>
      <c r="EL88" s="11">
        <v>1389467</v>
      </c>
      <c r="EM88" s="10" t="s">
        <v>6158</v>
      </c>
      <c r="EN88" s="12">
        <v>0.11799999999999999</v>
      </c>
      <c r="EO88" s="10" t="s">
        <v>1140</v>
      </c>
      <c r="EP88" s="11">
        <v>268504</v>
      </c>
      <c r="EQ88" s="10" t="s">
        <v>6159</v>
      </c>
      <c r="ER88" s="12">
        <v>6.6000000000000003E-2</v>
      </c>
      <c r="ES88" s="10" t="s">
        <v>1131</v>
      </c>
      <c r="ET88" s="11">
        <v>82599</v>
      </c>
      <c r="EU88" s="10" t="s">
        <v>6160</v>
      </c>
      <c r="EV88" s="12">
        <v>0.02</v>
      </c>
      <c r="EW88" s="10" t="s">
        <v>1140</v>
      </c>
      <c r="EX88" s="11">
        <v>1314257</v>
      </c>
      <c r="EY88" s="10" t="s">
        <v>5645</v>
      </c>
      <c r="EZ88" s="12">
        <v>0.10100000000000001</v>
      </c>
      <c r="FA88" s="10" t="s">
        <v>1140</v>
      </c>
      <c r="FB88" s="11">
        <v>53194</v>
      </c>
      <c r="FC88" s="10" t="s">
        <v>6161</v>
      </c>
      <c r="FD88" s="12">
        <v>4.9000000000000002E-2</v>
      </c>
      <c r="FE88" s="10" t="s">
        <v>1134</v>
      </c>
      <c r="FF88" s="11">
        <v>1300474</v>
      </c>
      <c r="FG88" s="10" t="s">
        <v>6162</v>
      </c>
      <c r="FH88" s="12">
        <v>0.24199999999999999</v>
      </c>
      <c r="FI88" s="10" t="s">
        <v>1131</v>
      </c>
      <c r="FJ88" s="11">
        <v>21185</v>
      </c>
      <c r="FK88" s="10" t="s">
        <v>3485</v>
      </c>
      <c r="FL88" s="12">
        <v>2.3E-2</v>
      </c>
      <c r="FM88" s="10" t="s">
        <v>1131</v>
      </c>
      <c r="FN88" s="11">
        <v>1082344</v>
      </c>
      <c r="FO88" s="10" t="s">
        <v>6163</v>
      </c>
      <c r="FP88" s="12">
        <v>0.152</v>
      </c>
      <c r="FQ88" s="10" t="s">
        <v>1131</v>
      </c>
      <c r="FR88" s="11">
        <v>3658953</v>
      </c>
      <c r="FS88" s="10" t="s">
        <v>6164</v>
      </c>
      <c r="FT88" s="12">
        <v>0.12</v>
      </c>
      <c r="FU88" s="10" t="s">
        <v>1140</v>
      </c>
      <c r="FV88" s="11">
        <v>34936</v>
      </c>
      <c r="FW88" s="10" t="s">
        <v>2530</v>
      </c>
      <c r="FX88" s="12">
        <v>0.01</v>
      </c>
      <c r="FY88" s="10" t="s">
        <v>1140</v>
      </c>
      <c r="FZ88" s="11">
        <v>7593</v>
      </c>
      <c r="GA88" s="10" t="s">
        <v>2161</v>
      </c>
      <c r="GB88" s="12">
        <v>1.2E-2</v>
      </c>
      <c r="GC88" s="10" t="s">
        <v>1131</v>
      </c>
      <c r="GD88" s="11">
        <v>1575781</v>
      </c>
      <c r="GE88" s="10" t="s">
        <v>6165</v>
      </c>
      <c r="GF88" s="12">
        <v>0.18099999999999999</v>
      </c>
      <c r="GG88" s="10" t="s">
        <v>1140</v>
      </c>
      <c r="GH88" s="11">
        <v>304811</v>
      </c>
      <c r="GI88" s="10" t="s">
        <v>6166</v>
      </c>
      <c r="GJ88" s="12">
        <v>3.9E-2</v>
      </c>
      <c r="GK88" s="10" t="s">
        <v>1140</v>
      </c>
      <c r="GL88" s="11">
        <v>55910</v>
      </c>
      <c r="GM88" s="10" t="s">
        <v>6167</v>
      </c>
      <c r="GN88" s="12">
        <v>3.2000000000000001E-2</v>
      </c>
      <c r="GO88" s="10" t="s">
        <v>1131</v>
      </c>
      <c r="GP88" s="11">
        <v>342786</v>
      </c>
      <c r="GQ88" s="10" t="s">
        <v>6168</v>
      </c>
      <c r="GR88" s="12">
        <v>5.8000000000000003E-2</v>
      </c>
      <c r="GS88" s="10" t="s">
        <v>1140</v>
      </c>
      <c r="GT88" s="11">
        <v>3801</v>
      </c>
      <c r="GU88" s="10" t="s">
        <v>1976</v>
      </c>
      <c r="GV88" s="12">
        <v>7.0000000000000001E-3</v>
      </c>
      <c r="GW88" s="10" t="s">
        <v>1131</v>
      </c>
      <c r="GX88" s="11">
        <v>3692</v>
      </c>
      <c r="GY88" s="10" t="s">
        <v>6169</v>
      </c>
      <c r="GZ88" s="12">
        <v>1E-3</v>
      </c>
      <c r="HA88" s="10" t="s">
        <v>1140</v>
      </c>
    </row>
    <row r="89" spans="1:209" ht="12.5" x14ac:dyDescent="0.25">
      <c r="A89" s="10" t="s">
        <v>6170</v>
      </c>
      <c r="B89" s="11">
        <v>13101</v>
      </c>
      <c r="C89" s="10" t="s">
        <v>3057</v>
      </c>
      <c r="D89" s="12">
        <v>3.0000000000000001E-3</v>
      </c>
      <c r="E89" s="10" t="s">
        <v>1140</v>
      </c>
      <c r="F89" s="11">
        <v>95480</v>
      </c>
      <c r="G89" s="10" t="s">
        <v>2711</v>
      </c>
      <c r="H89" s="12">
        <v>0.13</v>
      </c>
      <c r="I89" s="10" t="s">
        <v>1134</v>
      </c>
      <c r="J89" s="11">
        <v>233411</v>
      </c>
      <c r="K89" s="10" t="s">
        <v>6171</v>
      </c>
      <c r="L89" s="12">
        <v>3.1E-2</v>
      </c>
      <c r="M89" s="10" t="s">
        <v>1140</v>
      </c>
      <c r="N89" s="11">
        <v>11620</v>
      </c>
      <c r="O89" s="10" t="s">
        <v>2125</v>
      </c>
      <c r="P89" s="12">
        <v>4.0000000000000001E-3</v>
      </c>
      <c r="Q89" s="10" t="s">
        <v>1140</v>
      </c>
      <c r="R89" s="11">
        <v>102548</v>
      </c>
      <c r="S89" s="10" t="s">
        <v>6172</v>
      </c>
      <c r="T89" s="12">
        <v>3.0000000000000001E-3</v>
      </c>
      <c r="U89" s="10" t="s">
        <v>1140</v>
      </c>
      <c r="V89" s="11">
        <v>19394</v>
      </c>
      <c r="W89" s="10" t="s">
        <v>2103</v>
      </c>
      <c r="X89" s="12">
        <v>3.0000000000000001E-3</v>
      </c>
      <c r="Y89" s="10" t="s">
        <v>1140</v>
      </c>
      <c r="Z89" s="11">
        <v>3066</v>
      </c>
      <c r="AA89" s="10" t="s">
        <v>2086</v>
      </c>
      <c r="AB89" s="12">
        <v>1E-3</v>
      </c>
      <c r="AC89" s="10" t="s">
        <v>1140</v>
      </c>
      <c r="AD89" s="11">
        <v>1127</v>
      </c>
      <c r="AE89" s="10" t="s">
        <v>1639</v>
      </c>
      <c r="AF89" s="12">
        <v>1E-3</v>
      </c>
      <c r="AG89" s="10" t="s">
        <v>1140</v>
      </c>
      <c r="AH89" s="13">
        <v>668</v>
      </c>
      <c r="AI89" s="10" t="s">
        <v>5467</v>
      </c>
      <c r="AJ89" s="12">
        <v>1E-3</v>
      </c>
      <c r="AK89" s="10" t="s">
        <v>1140</v>
      </c>
      <c r="AL89" s="11">
        <v>22969</v>
      </c>
      <c r="AM89" s="10" t="s">
        <v>6173</v>
      </c>
      <c r="AN89" s="12">
        <v>1E-3</v>
      </c>
      <c r="AO89" s="10" t="s">
        <v>1140</v>
      </c>
      <c r="AP89" s="11">
        <v>15153</v>
      </c>
      <c r="AQ89" s="10" t="s">
        <v>6174</v>
      </c>
      <c r="AR89" s="12">
        <v>1E-3</v>
      </c>
      <c r="AS89" s="10" t="s">
        <v>1140</v>
      </c>
      <c r="AT89" s="11">
        <v>1035</v>
      </c>
      <c r="AU89" s="10" t="s">
        <v>2257</v>
      </c>
      <c r="AV89" s="12">
        <v>1E-3</v>
      </c>
      <c r="AW89" s="10" t="s">
        <v>1140</v>
      </c>
      <c r="AX89" s="11">
        <v>13613</v>
      </c>
      <c r="AY89" s="10" t="s">
        <v>6175</v>
      </c>
      <c r="AZ89" s="12">
        <v>7.0000000000000001E-3</v>
      </c>
      <c r="BA89" s="10" t="s">
        <v>1140</v>
      </c>
      <c r="BB89" s="11">
        <v>12385</v>
      </c>
      <c r="BC89" s="10" t="s">
        <v>6176</v>
      </c>
      <c r="BD89" s="12">
        <v>1E-3</v>
      </c>
      <c r="BE89" s="10" t="s">
        <v>1140</v>
      </c>
      <c r="BF89" s="11">
        <v>5363</v>
      </c>
      <c r="BG89" s="10" t="s">
        <v>3787</v>
      </c>
      <c r="BH89" s="12">
        <v>1E-3</v>
      </c>
      <c r="BI89" s="10" t="s">
        <v>1140</v>
      </c>
      <c r="BJ89" s="11">
        <v>5135</v>
      </c>
      <c r="BK89" s="10" t="s">
        <v>6177</v>
      </c>
      <c r="BL89" s="12">
        <v>2E-3</v>
      </c>
      <c r="BM89" s="10" t="s">
        <v>1140</v>
      </c>
      <c r="BN89" s="11">
        <v>12733</v>
      </c>
      <c r="BO89" s="10" t="s">
        <v>1115</v>
      </c>
      <c r="BP89" s="12">
        <v>4.0000000000000001E-3</v>
      </c>
      <c r="BQ89" s="10" t="s">
        <v>1140</v>
      </c>
      <c r="BR89" s="11">
        <v>5521</v>
      </c>
      <c r="BS89" s="10" t="s">
        <v>5324</v>
      </c>
      <c r="BT89" s="12">
        <v>1E-3</v>
      </c>
      <c r="BU89" s="10" t="s">
        <v>1140</v>
      </c>
      <c r="BV89" s="11">
        <v>22123</v>
      </c>
      <c r="BW89" s="10" t="s">
        <v>6178</v>
      </c>
      <c r="BX89" s="12">
        <v>5.0000000000000001E-3</v>
      </c>
      <c r="BY89" s="10" t="s">
        <v>1140</v>
      </c>
      <c r="BZ89" s="11">
        <v>4716</v>
      </c>
      <c r="CA89" s="10" t="s">
        <v>1185</v>
      </c>
      <c r="CB89" s="12">
        <v>3.0000000000000001E-3</v>
      </c>
      <c r="CC89" s="10" t="s">
        <v>1140</v>
      </c>
      <c r="CD89" s="11">
        <v>6657</v>
      </c>
      <c r="CE89" s="10" t="s">
        <v>2761</v>
      </c>
      <c r="CF89" s="12">
        <v>1E-3</v>
      </c>
      <c r="CG89" s="10" t="s">
        <v>1140</v>
      </c>
      <c r="CH89" s="11">
        <v>4509</v>
      </c>
      <c r="CI89" s="10" t="s">
        <v>2010</v>
      </c>
      <c r="CJ89" s="12">
        <v>1E-3</v>
      </c>
      <c r="CK89" s="10" t="s">
        <v>1140</v>
      </c>
      <c r="CL89" s="11">
        <v>34024</v>
      </c>
      <c r="CM89" s="10" t="s">
        <v>1871</v>
      </c>
      <c r="CN89" s="12">
        <v>3.0000000000000001E-3</v>
      </c>
      <c r="CO89" s="10" t="s">
        <v>1140</v>
      </c>
      <c r="CP89" s="11">
        <v>41463</v>
      </c>
      <c r="CQ89" s="10" t="s">
        <v>1680</v>
      </c>
      <c r="CR89" s="12">
        <v>7.0000000000000001E-3</v>
      </c>
      <c r="CS89" s="10" t="s">
        <v>1140</v>
      </c>
      <c r="CT89" s="11">
        <v>12555</v>
      </c>
      <c r="CU89" s="10" t="s">
        <v>2757</v>
      </c>
      <c r="CV89" s="12">
        <v>4.0000000000000001E-3</v>
      </c>
      <c r="CW89" s="10" t="s">
        <v>1140</v>
      </c>
      <c r="CX89" s="11">
        <v>11404</v>
      </c>
      <c r="CY89" s="10" t="s">
        <v>3576</v>
      </c>
      <c r="CZ89" s="12">
        <v>2E-3</v>
      </c>
      <c r="DA89" s="10" t="s">
        <v>1140</v>
      </c>
      <c r="DB89" s="11">
        <v>61134</v>
      </c>
      <c r="DC89" s="10" t="s">
        <v>1243</v>
      </c>
      <c r="DD89" s="12">
        <v>5.3999999999999999E-2</v>
      </c>
      <c r="DE89" s="10" t="s">
        <v>1131</v>
      </c>
      <c r="DF89" s="11">
        <v>9800</v>
      </c>
      <c r="DG89" s="10" t="s">
        <v>3157</v>
      </c>
      <c r="DH89" s="12">
        <v>5.0000000000000001E-3</v>
      </c>
      <c r="DI89" s="10" t="s">
        <v>1140</v>
      </c>
      <c r="DJ89" s="11">
        <v>18647</v>
      </c>
      <c r="DK89" s="10" t="s">
        <v>3878</v>
      </c>
      <c r="DL89" s="12">
        <v>6.0000000000000001E-3</v>
      </c>
      <c r="DM89" s="10" t="s">
        <v>1140</v>
      </c>
      <c r="DN89" s="11">
        <v>1614</v>
      </c>
      <c r="DO89" s="10" t="s">
        <v>1315</v>
      </c>
      <c r="DP89" s="12">
        <v>1E-3</v>
      </c>
      <c r="DQ89" s="10" t="s">
        <v>1140</v>
      </c>
      <c r="DR89" s="11">
        <v>7852</v>
      </c>
      <c r="DS89" s="10" t="s">
        <v>2909</v>
      </c>
      <c r="DT89" s="12">
        <v>1E-3</v>
      </c>
      <c r="DU89" s="10" t="s">
        <v>1140</v>
      </c>
      <c r="DV89" s="11">
        <v>174825</v>
      </c>
      <c r="DW89" s="10" t="s">
        <v>2606</v>
      </c>
      <c r="DX89" s="12">
        <v>8.3000000000000004E-2</v>
      </c>
      <c r="DY89" s="10" t="s">
        <v>1131</v>
      </c>
      <c r="DZ89" s="11">
        <v>38001</v>
      </c>
      <c r="EA89" s="10" t="s">
        <v>3753</v>
      </c>
      <c r="EB89" s="12">
        <v>2E-3</v>
      </c>
      <c r="EC89" s="10" t="s">
        <v>1140</v>
      </c>
      <c r="ED89" s="11">
        <v>90082</v>
      </c>
      <c r="EE89" s="10" t="s">
        <v>6179</v>
      </c>
      <c r="EF89" s="12">
        <v>8.0000000000000002E-3</v>
      </c>
      <c r="EG89" s="10" t="s">
        <v>1140</v>
      </c>
      <c r="EH89" s="11">
        <v>33645</v>
      </c>
      <c r="EI89" s="10" t="s">
        <v>6180</v>
      </c>
      <c r="EJ89" s="12">
        <v>4.2999999999999997E-2</v>
      </c>
      <c r="EK89" s="10" t="s">
        <v>1155</v>
      </c>
      <c r="EL89" s="11">
        <v>9053</v>
      </c>
      <c r="EM89" s="10" t="s">
        <v>4625</v>
      </c>
      <c r="EN89" s="12">
        <v>1E-3</v>
      </c>
      <c r="EO89" s="10" t="s">
        <v>1140</v>
      </c>
      <c r="EP89" s="11">
        <v>268070</v>
      </c>
      <c r="EQ89" s="10" t="s">
        <v>6181</v>
      </c>
      <c r="ER89" s="12">
        <v>6.6000000000000003E-2</v>
      </c>
      <c r="ES89" s="10" t="s">
        <v>1140</v>
      </c>
      <c r="ET89" s="11">
        <v>25980</v>
      </c>
      <c r="EU89" s="10" t="s">
        <v>6182</v>
      </c>
      <c r="EV89" s="12">
        <v>6.0000000000000001E-3</v>
      </c>
      <c r="EW89" s="10" t="s">
        <v>1140</v>
      </c>
      <c r="EX89" s="11">
        <v>8890</v>
      </c>
      <c r="EY89" s="10" t="s">
        <v>3167</v>
      </c>
      <c r="EZ89" s="12">
        <v>1E-3</v>
      </c>
      <c r="FA89" s="10" t="s">
        <v>1140</v>
      </c>
      <c r="FB89" s="11">
        <v>1223</v>
      </c>
      <c r="FC89" s="10" t="s">
        <v>6183</v>
      </c>
      <c r="FD89" s="12">
        <v>1E-3</v>
      </c>
      <c r="FE89" s="10" t="s">
        <v>1140</v>
      </c>
      <c r="FF89" s="11">
        <v>8894</v>
      </c>
      <c r="FG89" s="10" t="s">
        <v>6184</v>
      </c>
      <c r="FH89" s="12">
        <v>2E-3</v>
      </c>
      <c r="FI89" s="10" t="s">
        <v>1140</v>
      </c>
      <c r="FJ89" s="11">
        <v>66719</v>
      </c>
      <c r="FK89" s="10" t="s">
        <v>5239</v>
      </c>
      <c r="FL89" s="12">
        <v>7.2999999999999995E-2</v>
      </c>
      <c r="FM89" s="10" t="s">
        <v>1155</v>
      </c>
      <c r="FN89" s="11">
        <v>6963</v>
      </c>
      <c r="FO89" s="10" t="s">
        <v>6185</v>
      </c>
      <c r="FP89" s="12">
        <v>1E-3</v>
      </c>
      <c r="FQ89" s="10" t="s">
        <v>1140</v>
      </c>
      <c r="FR89" s="11">
        <v>45679</v>
      </c>
      <c r="FS89" s="10" t="s">
        <v>1305</v>
      </c>
      <c r="FT89" s="12">
        <v>1E-3</v>
      </c>
      <c r="FU89" s="10" t="s">
        <v>1140</v>
      </c>
      <c r="FV89" s="11">
        <v>23797</v>
      </c>
      <c r="FW89" s="10" t="s">
        <v>6186</v>
      </c>
      <c r="FX89" s="12">
        <v>7.0000000000000001E-3</v>
      </c>
      <c r="FY89" s="10" t="s">
        <v>1140</v>
      </c>
      <c r="FZ89" s="11">
        <v>1147</v>
      </c>
      <c r="GA89" s="10" t="s">
        <v>2063</v>
      </c>
      <c r="GB89" s="12">
        <v>2E-3</v>
      </c>
      <c r="GC89" s="10" t="s">
        <v>1140</v>
      </c>
      <c r="GD89" s="11">
        <v>11529</v>
      </c>
      <c r="GE89" s="10" t="s">
        <v>1466</v>
      </c>
      <c r="GF89" s="12">
        <v>1E-3</v>
      </c>
      <c r="GG89" s="10" t="s">
        <v>1140</v>
      </c>
      <c r="GH89" s="11">
        <v>62020</v>
      </c>
      <c r="GI89" s="10" t="s">
        <v>1456</v>
      </c>
      <c r="GJ89" s="12">
        <v>8.0000000000000002E-3</v>
      </c>
      <c r="GK89" s="10" t="s">
        <v>1140</v>
      </c>
      <c r="GL89" s="11">
        <v>1508</v>
      </c>
      <c r="GM89" s="10" t="s">
        <v>2283</v>
      </c>
      <c r="GN89" s="12">
        <v>1E-3</v>
      </c>
      <c r="GO89" s="10" t="s">
        <v>1140</v>
      </c>
      <c r="GP89" s="11">
        <v>35093</v>
      </c>
      <c r="GQ89" s="10" t="s">
        <v>4940</v>
      </c>
      <c r="GR89" s="12">
        <v>6.0000000000000001E-3</v>
      </c>
      <c r="GS89" s="10" t="s">
        <v>1140</v>
      </c>
      <c r="GT89" s="11">
        <v>9334</v>
      </c>
      <c r="GU89" s="10" t="s">
        <v>6187</v>
      </c>
      <c r="GV89" s="12">
        <v>1.6E-2</v>
      </c>
      <c r="GW89" s="10" t="s">
        <v>1131</v>
      </c>
      <c r="GX89" s="13">
        <v>0</v>
      </c>
      <c r="GY89" s="10" t="s">
        <v>6188</v>
      </c>
      <c r="GZ89" s="12">
        <v>0</v>
      </c>
      <c r="HA89" s="10" t="s">
        <v>1140</v>
      </c>
    </row>
    <row r="90" spans="1:209" ht="12.5" x14ac:dyDescent="0.25">
      <c r="A90" s="10" t="s">
        <v>6189</v>
      </c>
      <c r="B90" s="11">
        <v>76860</v>
      </c>
      <c r="C90" s="10" t="s">
        <v>3140</v>
      </c>
      <c r="D90" s="12">
        <v>1.4999999999999999E-2</v>
      </c>
      <c r="E90" s="10" t="s">
        <v>1140</v>
      </c>
      <c r="F90" s="11">
        <v>42909</v>
      </c>
      <c r="G90" s="10" t="s">
        <v>6190</v>
      </c>
      <c r="H90" s="12">
        <v>5.8999999999999997E-2</v>
      </c>
      <c r="I90" s="10" t="s">
        <v>1147</v>
      </c>
      <c r="J90" s="11">
        <v>259261</v>
      </c>
      <c r="K90" s="10" t="s">
        <v>6191</v>
      </c>
      <c r="L90" s="12">
        <v>3.5000000000000003E-2</v>
      </c>
      <c r="M90" s="10" t="s">
        <v>1140</v>
      </c>
      <c r="N90" s="11">
        <v>50357</v>
      </c>
      <c r="O90" s="10" t="s">
        <v>1638</v>
      </c>
      <c r="P90" s="12">
        <v>1.6E-2</v>
      </c>
      <c r="Q90" s="10" t="s">
        <v>1140</v>
      </c>
      <c r="R90" s="11">
        <v>6042726</v>
      </c>
      <c r="S90" s="10" t="s">
        <v>6192</v>
      </c>
      <c r="T90" s="12">
        <v>0.155</v>
      </c>
      <c r="U90" s="10" t="s">
        <v>1140</v>
      </c>
      <c r="V90" s="11">
        <v>192812</v>
      </c>
      <c r="W90" s="10" t="s">
        <v>6193</v>
      </c>
      <c r="X90" s="12">
        <v>3.3000000000000002E-2</v>
      </c>
      <c r="Y90" s="10" t="s">
        <v>1140</v>
      </c>
      <c r="Z90" s="11">
        <v>174185</v>
      </c>
      <c r="AA90" s="10" t="s">
        <v>6194</v>
      </c>
      <c r="AB90" s="12">
        <v>4.8000000000000001E-2</v>
      </c>
      <c r="AC90" s="10" t="s">
        <v>1140</v>
      </c>
      <c r="AD90" s="11">
        <v>44352</v>
      </c>
      <c r="AE90" s="10" t="s">
        <v>1475</v>
      </c>
      <c r="AF90" s="12">
        <v>4.2999999999999997E-2</v>
      </c>
      <c r="AG90" s="10" t="s">
        <v>1131</v>
      </c>
      <c r="AH90" s="11">
        <v>27977</v>
      </c>
      <c r="AI90" s="10" t="s">
        <v>1896</v>
      </c>
      <c r="AJ90" s="12">
        <v>4.1000000000000002E-2</v>
      </c>
      <c r="AK90" s="10" t="s">
        <v>1131</v>
      </c>
      <c r="AL90" s="11">
        <v>660711</v>
      </c>
      <c r="AM90" s="10" t="s">
        <v>2483</v>
      </c>
      <c r="AN90" s="12">
        <v>2.9000000000000001E-2</v>
      </c>
      <c r="AO90" s="10" t="s">
        <v>1140</v>
      </c>
      <c r="AP90" s="11">
        <v>495256</v>
      </c>
      <c r="AQ90" s="10" t="s">
        <v>6195</v>
      </c>
      <c r="AR90" s="12">
        <v>4.4999999999999998E-2</v>
      </c>
      <c r="AS90" s="10" t="s">
        <v>1140</v>
      </c>
      <c r="AT90" s="11">
        <v>518063</v>
      </c>
      <c r="AU90" s="10" t="s">
        <v>6196</v>
      </c>
      <c r="AV90" s="12">
        <v>0.36099999999999999</v>
      </c>
      <c r="AW90" s="10" t="s">
        <v>2389</v>
      </c>
      <c r="AX90" s="11">
        <v>25871</v>
      </c>
      <c r="AY90" s="10" t="s">
        <v>6197</v>
      </c>
      <c r="AZ90" s="12">
        <v>1.2999999999999999E-2</v>
      </c>
      <c r="BA90" s="10" t="s">
        <v>1140</v>
      </c>
      <c r="BB90" s="11">
        <v>744793</v>
      </c>
      <c r="BC90" s="10" t="s">
        <v>6198</v>
      </c>
      <c r="BD90" s="12">
        <v>5.8999999999999997E-2</v>
      </c>
      <c r="BE90" s="10" t="s">
        <v>1140</v>
      </c>
      <c r="BF90" s="11">
        <v>180254</v>
      </c>
      <c r="BG90" s="10" t="s">
        <v>2863</v>
      </c>
      <c r="BH90" s="12">
        <v>2.5999999999999999E-2</v>
      </c>
      <c r="BI90" s="10" t="s">
        <v>1140</v>
      </c>
      <c r="BJ90" s="11">
        <v>75201</v>
      </c>
      <c r="BK90" s="10" t="s">
        <v>3318</v>
      </c>
      <c r="BL90" s="12">
        <v>2.3E-2</v>
      </c>
      <c r="BM90" s="10" t="s">
        <v>1140</v>
      </c>
      <c r="BN90" s="11">
        <v>76288</v>
      </c>
      <c r="BO90" s="10" t="s">
        <v>4706</v>
      </c>
      <c r="BP90" s="12">
        <v>2.5999999999999999E-2</v>
      </c>
      <c r="BQ90" s="10" t="s">
        <v>1140</v>
      </c>
      <c r="BR90" s="11">
        <v>64157</v>
      </c>
      <c r="BS90" s="10" t="s">
        <v>2247</v>
      </c>
      <c r="BT90" s="12">
        <v>1.4E-2</v>
      </c>
      <c r="BU90" s="10" t="s">
        <v>1140</v>
      </c>
      <c r="BV90" s="11">
        <v>78922</v>
      </c>
      <c r="BW90" s="10" t="s">
        <v>3605</v>
      </c>
      <c r="BX90" s="12">
        <v>1.7000000000000001E-2</v>
      </c>
      <c r="BY90" s="10" t="s">
        <v>1140</v>
      </c>
      <c r="BZ90" s="11">
        <v>15299</v>
      </c>
      <c r="CA90" s="10" t="s">
        <v>3014</v>
      </c>
      <c r="CB90" s="12">
        <v>1.0999999999999999E-2</v>
      </c>
      <c r="CC90" s="10" t="s">
        <v>1140</v>
      </c>
      <c r="CD90" s="11">
        <v>407697</v>
      </c>
      <c r="CE90" s="10" t="s">
        <v>6049</v>
      </c>
      <c r="CF90" s="12">
        <v>6.6000000000000003E-2</v>
      </c>
      <c r="CG90" s="10" t="s">
        <v>1140</v>
      </c>
      <c r="CH90" s="11">
        <v>512411</v>
      </c>
      <c r="CI90" s="10" t="s">
        <v>6199</v>
      </c>
      <c r="CJ90" s="12">
        <v>7.2999999999999995E-2</v>
      </c>
      <c r="CK90" s="10" t="s">
        <v>1140</v>
      </c>
      <c r="CL90" s="11">
        <v>337521</v>
      </c>
      <c r="CM90" s="10" t="s">
        <v>3051</v>
      </c>
      <c r="CN90" s="12">
        <v>3.4000000000000002E-2</v>
      </c>
      <c r="CO90" s="10" t="s">
        <v>1140</v>
      </c>
      <c r="CP90" s="11">
        <v>296774</v>
      </c>
      <c r="CQ90" s="10" t="s">
        <v>5187</v>
      </c>
      <c r="CR90" s="12">
        <v>5.1999999999999998E-2</v>
      </c>
      <c r="CS90" s="10" t="s">
        <v>1140</v>
      </c>
      <c r="CT90" s="11">
        <v>27600</v>
      </c>
      <c r="CU90" s="10" t="s">
        <v>6200</v>
      </c>
      <c r="CV90" s="12">
        <v>8.9999999999999993E-3</v>
      </c>
      <c r="CW90" s="10" t="s">
        <v>1140</v>
      </c>
      <c r="CX90" s="11">
        <v>126970</v>
      </c>
      <c r="CY90" s="10" t="s">
        <v>5191</v>
      </c>
      <c r="CZ90" s="12">
        <v>0.02</v>
      </c>
      <c r="DA90" s="10" t="s">
        <v>1140</v>
      </c>
      <c r="DB90" s="11">
        <v>8913</v>
      </c>
      <c r="DC90" s="10" t="s">
        <v>1984</v>
      </c>
      <c r="DD90" s="12">
        <v>8.0000000000000002E-3</v>
      </c>
      <c r="DE90" s="10" t="s">
        <v>1140</v>
      </c>
      <c r="DF90" s="11">
        <v>47946</v>
      </c>
      <c r="DG90" s="10" t="s">
        <v>2449</v>
      </c>
      <c r="DH90" s="12">
        <v>2.4E-2</v>
      </c>
      <c r="DI90" s="10" t="s">
        <v>1131</v>
      </c>
      <c r="DJ90" s="11">
        <v>285434</v>
      </c>
      <c r="DK90" s="10" t="s">
        <v>4342</v>
      </c>
      <c r="DL90" s="12">
        <v>8.8999999999999996E-2</v>
      </c>
      <c r="DM90" s="10" t="s">
        <v>1131</v>
      </c>
      <c r="DN90" s="11">
        <v>35910</v>
      </c>
      <c r="DO90" s="10" t="s">
        <v>4699</v>
      </c>
      <c r="DP90" s="12">
        <v>2.5999999999999999E-2</v>
      </c>
      <c r="DQ90" s="10" t="s">
        <v>1131</v>
      </c>
      <c r="DR90" s="11">
        <v>940280</v>
      </c>
      <c r="DS90" s="10" t="s">
        <v>6201</v>
      </c>
      <c r="DT90" s="12">
        <v>0.10100000000000001</v>
      </c>
      <c r="DU90" s="10" t="s">
        <v>1140</v>
      </c>
      <c r="DV90" s="11">
        <v>35923</v>
      </c>
      <c r="DW90" s="10" t="s">
        <v>3932</v>
      </c>
      <c r="DX90" s="12">
        <v>1.7000000000000001E-2</v>
      </c>
      <c r="DY90" s="10" t="s">
        <v>1140</v>
      </c>
      <c r="DZ90" s="11">
        <v>1769413</v>
      </c>
      <c r="EA90" s="10" t="s">
        <v>6202</v>
      </c>
      <c r="EB90" s="12">
        <v>0.09</v>
      </c>
      <c r="EC90" s="10" t="s">
        <v>1140</v>
      </c>
      <c r="ED90" s="11">
        <v>357550</v>
      </c>
      <c r="EE90" s="10" t="s">
        <v>6203</v>
      </c>
      <c r="EF90" s="12">
        <v>3.3000000000000002E-2</v>
      </c>
      <c r="EG90" s="10" t="s">
        <v>1140</v>
      </c>
      <c r="EH90" s="11">
        <v>11485</v>
      </c>
      <c r="EI90" s="10" t="s">
        <v>2491</v>
      </c>
      <c r="EJ90" s="12">
        <v>1.4999999999999999E-2</v>
      </c>
      <c r="EK90" s="10" t="s">
        <v>1131</v>
      </c>
      <c r="EL90" s="11">
        <v>300771</v>
      </c>
      <c r="EM90" s="10" t="s">
        <v>6204</v>
      </c>
      <c r="EN90" s="12">
        <v>2.5999999999999999E-2</v>
      </c>
      <c r="EO90" s="10" t="s">
        <v>1140</v>
      </c>
      <c r="EP90" s="11">
        <v>93824</v>
      </c>
      <c r="EQ90" s="10" t="s">
        <v>6205</v>
      </c>
      <c r="ER90" s="12">
        <v>2.3E-2</v>
      </c>
      <c r="ES90" s="10" t="s">
        <v>1140</v>
      </c>
      <c r="ET90" s="11">
        <v>191497</v>
      </c>
      <c r="EU90" s="10" t="s">
        <v>6206</v>
      </c>
      <c r="EV90" s="12">
        <v>4.4999999999999998E-2</v>
      </c>
      <c r="EW90" s="10" t="s">
        <v>1140</v>
      </c>
      <c r="EX90" s="11">
        <v>494634</v>
      </c>
      <c r="EY90" s="10" t="s">
        <v>6207</v>
      </c>
      <c r="EZ90" s="12">
        <v>3.7999999999999999E-2</v>
      </c>
      <c r="FA90" s="10" t="s">
        <v>1140</v>
      </c>
      <c r="FB90" s="11">
        <v>36275</v>
      </c>
      <c r="FC90" s="10" t="s">
        <v>3172</v>
      </c>
      <c r="FD90" s="12">
        <v>3.3000000000000002E-2</v>
      </c>
      <c r="FE90" s="10" t="s">
        <v>1131</v>
      </c>
      <c r="FF90" s="11">
        <v>92726</v>
      </c>
      <c r="FG90" s="10" t="s">
        <v>2980</v>
      </c>
      <c r="FH90" s="12">
        <v>1.7000000000000001E-2</v>
      </c>
      <c r="FI90" s="10" t="s">
        <v>1140</v>
      </c>
      <c r="FJ90" s="11">
        <v>13882</v>
      </c>
      <c r="FK90" s="10" t="s">
        <v>3132</v>
      </c>
      <c r="FL90" s="12">
        <v>1.4999999999999999E-2</v>
      </c>
      <c r="FM90" s="10" t="s">
        <v>1131</v>
      </c>
      <c r="FN90" s="11">
        <v>128645</v>
      </c>
      <c r="FO90" s="10" t="s">
        <v>6208</v>
      </c>
      <c r="FP90" s="12">
        <v>1.7999999999999999E-2</v>
      </c>
      <c r="FQ90" s="10" t="s">
        <v>1140</v>
      </c>
      <c r="FR90" s="11">
        <v>1707260</v>
      </c>
      <c r="FS90" s="10" t="s">
        <v>6209</v>
      </c>
      <c r="FT90" s="12">
        <v>5.6000000000000001E-2</v>
      </c>
      <c r="FU90" s="10" t="s">
        <v>1140</v>
      </c>
      <c r="FV90" s="11">
        <v>83241</v>
      </c>
      <c r="FW90" s="10" t="s">
        <v>1424</v>
      </c>
      <c r="FX90" s="12">
        <v>2.4E-2</v>
      </c>
      <c r="FY90" s="10" t="s">
        <v>1140</v>
      </c>
      <c r="FZ90" s="11">
        <v>11029</v>
      </c>
      <c r="GA90" s="10" t="s">
        <v>3702</v>
      </c>
      <c r="GB90" s="12">
        <v>1.7000000000000001E-2</v>
      </c>
      <c r="GC90" s="10" t="s">
        <v>1131</v>
      </c>
      <c r="GD90" s="11">
        <v>600302</v>
      </c>
      <c r="GE90" s="10" t="s">
        <v>6210</v>
      </c>
      <c r="GF90" s="12">
        <v>6.9000000000000006E-2</v>
      </c>
      <c r="GG90" s="10" t="s">
        <v>1140</v>
      </c>
      <c r="GH90" s="11">
        <v>772796</v>
      </c>
      <c r="GI90" s="10" t="s">
        <v>6211</v>
      </c>
      <c r="GJ90" s="12">
        <v>9.9000000000000005E-2</v>
      </c>
      <c r="GK90" s="10" t="s">
        <v>1140</v>
      </c>
      <c r="GL90" s="11">
        <v>12482</v>
      </c>
      <c r="GM90" s="10" t="s">
        <v>1457</v>
      </c>
      <c r="GN90" s="12">
        <v>7.0000000000000001E-3</v>
      </c>
      <c r="GO90" s="10" t="s">
        <v>1140</v>
      </c>
      <c r="GP90" s="11">
        <v>177732</v>
      </c>
      <c r="GQ90" s="10" t="s">
        <v>6212</v>
      </c>
      <c r="GR90" s="12">
        <v>0.03</v>
      </c>
      <c r="GS90" s="10" t="s">
        <v>1140</v>
      </c>
      <c r="GT90" s="11">
        <v>4575</v>
      </c>
      <c r="GU90" s="10" t="s">
        <v>5352</v>
      </c>
      <c r="GV90" s="12">
        <v>8.0000000000000002E-3</v>
      </c>
      <c r="GW90" s="10" t="s">
        <v>1131</v>
      </c>
      <c r="GX90" s="11">
        <v>2526</v>
      </c>
      <c r="GY90" s="10" t="s">
        <v>1336</v>
      </c>
      <c r="GZ90" s="12">
        <v>1E-3</v>
      </c>
      <c r="HA90" s="10" t="s">
        <v>1140</v>
      </c>
    </row>
    <row r="91" spans="1:209" ht="12.5" x14ac:dyDescent="0.25">
      <c r="A91" s="10" t="s">
        <v>6213</v>
      </c>
      <c r="B91" s="11">
        <v>2110</v>
      </c>
      <c r="C91" s="10" t="s">
        <v>5955</v>
      </c>
      <c r="D91" s="12">
        <v>0</v>
      </c>
      <c r="E91" s="10" t="s">
        <v>1140</v>
      </c>
      <c r="F91" s="11">
        <v>10646</v>
      </c>
      <c r="G91" s="10" t="s">
        <v>1341</v>
      </c>
      <c r="H91" s="12">
        <v>1.4999999999999999E-2</v>
      </c>
      <c r="I91" s="10" t="s">
        <v>1140</v>
      </c>
      <c r="J91" s="11">
        <v>14393</v>
      </c>
      <c r="K91" s="10" t="s">
        <v>1818</v>
      </c>
      <c r="L91" s="12">
        <v>2E-3</v>
      </c>
      <c r="M91" s="10" t="s">
        <v>1140</v>
      </c>
      <c r="N91" s="11">
        <v>14088</v>
      </c>
      <c r="O91" s="10" t="s">
        <v>2705</v>
      </c>
      <c r="P91" s="12">
        <v>5.0000000000000001E-3</v>
      </c>
      <c r="Q91" s="10" t="s">
        <v>1140</v>
      </c>
      <c r="R91" s="11">
        <v>133436</v>
      </c>
      <c r="S91" s="10" t="s">
        <v>6214</v>
      </c>
      <c r="T91" s="12">
        <v>3.0000000000000001E-3</v>
      </c>
      <c r="U91" s="10" t="s">
        <v>1140</v>
      </c>
      <c r="V91" s="11">
        <v>8087</v>
      </c>
      <c r="W91" s="10" t="s">
        <v>6215</v>
      </c>
      <c r="X91" s="12">
        <v>1E-3</v>
      </c>
      <c r="Y91" s="10" t="s">
        <v>1140</v>
      </c>
      <c r="Z91" s="11">
        <v>2120</v>
      </c>
      <c r="AA91" s="10" t="s">
        <v>6216</v>
      </c>
      <c r="AB91" s="12">
        <v>1E-3</v>
      </c>
      <c r="AC91" s="10" t="s">
        <v>1140</v>
      </c>
      <c r="AD91" s="13">
        <v>70</v>
      </c>
      <c r="AE91" s="10" t="s">
        <v>6217</v>
      </c>
      <c r="AF91" s="12">
        <v>0</v>
      </c>
      <c r="AG91" s="10" t="s">
        <v>1140</v>
      </c>
      <c r="AH91" s="13">
        <v>538</v>
      </c>
      <c r="AI91" s="10" t="s">
        <v>2513</v>
      </c>
      <c r="AJ91" s="12">
        <v>1E-3</v>
      </c>
      <c r="AK91" s="10" t="s">
        <v>1140</v>
      </c>
      <c r="AL91" s="11">
        <v>13974</v>
      </c>
      <c r="AM91" s="10" t="s">
        <v>1978</v>
      </c>
      <c r="AN91" s="12">
        <v>1E-3</v>
      </c>
      <c r="AO91" s="10" t="s">
        <v>1140</v>
      </c>
      <c r="AP91" s="11">
        <v>8266</v>
      </c>
      <c r="AQ91" s="10" t="s">
        <v>4587</v>
      </c>
      <c r="AR91" s="12">
        <v>1E-3</v>
      </c>
      <c r="AS91" s="10" t="s">
        <v>1140</v>
      </c>
      <c r="AT91" s="11">
        <v>128099</v>
      </c>
      <c r="AU91" s="10" t="s">
        <v>6218</v>
      </c>
      <c r="AV91" s="12">
        <v>8.8999999999999996E-2</v>
      </c>
      <c r="AW91" s="10" t="s">
        <v>1147</v>
      </c>
      <c r="AX91" s="11">
        <v>3508</v>
      </c>
      <c r="AY91" s="10" t="s">
        <v>2013</v>
      </c>
      <c r="AZ91" s="12">
        <v>2E-3</v>
      </c>
      <c r="BA91" s="10" t="s">
        <v>1140</v>
      </c>
      <c r="BB91" s="11">
        <v>4038</v>
      </c>
      <c r="BC91" s="10" t="s">
        <v>5858</v>
      </c>
      <c r="BD91" s="12">
        <v>0</v>
      </c>
      <c r="BE91" s="10" t="s">
        <v>1140</v>
      </c>
      <c r="BF91" s="11">
        <v>3779</v>
      </c>
      <c r="BG91" s="10" t="s">
        <v>2397</v>
      </c>
      <c r="BH91" s="12">
        <v>1E-3</v>
      </c>
      <c r="BI91" s="10" t="s">
        <v>1140</v>
      </c>
      <c r="BJ91" s="11">
        <v>4425</v>
      </c>
      <c r="BK91" s="10" t="s">
        <v>3239</v>
      </c>
      <c r="BL91" s="12">
        <v>1E-3</v>
      </c>
      <c r="BM91" s="10" t="s">
        <v>1140</v>
      </c>
      <c r="BN91" s="11">
        <v>3707</v>
      </c>
      <c r="BO91" s="10" t="s">
        <v>2658</v>
      </c>
      <c r="BP91" s="12">
        <v>1E-3</v>
      </c>
      <c r="BQ91" s="10" t="s">
        <v>1140</v>
      </c>
      <c r="BR91" s="11">
        <v>2083</v>
      </c>
      <c r="BS91" s="10" t="s">
        <v>1330</v>
      </c>
      <c r="BT91" s="12">
        <v>0</v>
      </c>
      <c r="BU91" s="10" t="s">
        <v>1140</v>
      </c>
      <c r="BV91" s="11">
        <v>4051</v>
      </c>
      <c r="BW91" s="10" t="s">
        <v>3674</v>
      </c>
      <c r="BX91" s="12">
        <v>1E-3</v>
      </c>
      <c r="BY91" s="10" t="s">
        <v>1140</v>
      </c>
      <c r="BZ91" s="13">
        <v>697</v>
      </c>
      <c r="CA91" s="10" t="s">
        <v>1694</v>
      </c>
      <c r="CB91" s="12">
        <v>0</v>
      </c>
      <c r="CC91" s="10" t="s">
        <v>1140</v>
      </c>
      <c r="CD91" s="11">
        <v>2056</v>
      </c>
      <c r="CE91" s="10" t="s">
        <v>3284</v>
      </c>
      <c r="CF91" s="12">
        <v>0</v>
      </c>
      <c r="CG91" s="10" t="s">
        <v>1140</v>
      </c>
      <c r="CH91" s="11">
        <v>2022</v>
      </c>
      <c r="CI91" s="10" t="s">
        <v>2142</v>
      </c>
      <c r="CJ91" s="12">
        <v>0</v>
      </c>
      <c r="CK91" s="10" t="s">
        <v>1140</v>
      </c>
      <c r="CL91" s="11">
        <v>2268</v>
      </c>
      <c r="CM91" s="10" t="s">
        <v>2748</v>
      </c>
      <c r="CN91" s="12">
        <v>0</v>
      </c>
      <c r="CO91" s="10" t="s">
        <v>1140</v>
      </c>
      <c r="CP91" s="11">
        <v>3472</v>
      </c>
      <c r="CQ91" s="10" t="s">
        <v>3386</v>
      </c>
      <c r="CR91" s="12">
        <v>1E-3</v>
      </c>
      <c r="CS91" s="10" t="s">
        <v>1140</v>
      </c>
      <c r="CT91" s="11">
        <v>1406</v>
      </c>
      <c r="CU91" s="10" t="s">
        <v>2450</v>
      </c>
      <c r="CV91" s="12">
        <v>0</v>
      </c>
      <c r="CW91" s="10" t="s">
        <v>1140</v>
      </c>
      <c r="CX91" s="11">
        <v>9464</v>
      </c>
      <c r="CY91" s="10" t="s">
        <v>1286</v>
      </c>
      <c r="CZ91" s="12">
        <v>2E-3</v>
      </c>
      <c r="DA91" s="10" t="s">
        <v>1140</v>
      </c>
      <c r="DB91" s="13">
        <v>327</v>
      </c>
      <c r="DC91" s="10" t="s">
        <v>1515</v>
      </c>
      <c r="DD91" s="12">
        <v>0</v>
      </c>
      <c r="DE91" s="10" t="s">
        <v>1140</v>
      </c>
      <c r="DF91" s="13">
        <v>236</v>
      </c>
      <c r="DG91" s="10" t="s">
        <v>6219</v>
      </c>
      <c r="DH91" s="12">
        <v>0</v>
      </c>
      <c r="DI91" s="10" t="s">
        <v>1140</v>
      </c>
      <c r="DJ91" s="11">
        <v>21763</v>
      </c>
      <c r="DK91" s="10" t="s">
        <v>2514</v>
      </c>
      <c r="DL91" s="12">
        <v>7.0000000000000001E-3</v>
      </c>
      <c r="DM91" s="10" t="s">
        <v>1140</v>
      </c>
      <c r="DN91" s="13">
        <v>163</v>
      </c>
      <c r="DO91" s="10" t="s">
        <v>6188</v>
      </c>
      <c r="DP91" s="12">
        <v>0</v>
      </c>
      <c r="DQ91" s="10" t="s">
        <v>1140</v>
      </c>
      <c r="DR91" s="11">
        <v>1807</v>
      </c>
      <c r="DS91" s="10" t="s">
        <v>1181</v>
      </c>
      <c r="DT91" s="12">
        <v>0</v>
      </c>
      <c r="DU91" s="10" t="s">
        <v>1140</v>
      </c>
      <c r="DV91" s="11">
        <v>2291</v>
      </c>
      <c r="DW91" s="10" t="s">
        <v>6220</v>
      </c>
      <c r="DX91" s="12">
        <v>1E-3</v>
      </c>
      <c r="DY91" s="10" t="s">
        <v>1140</v>
      </c>
      <c r="DZ91" s="11">
        <v>5940</v>
      </c>
      <c r="EA91" s="10" t="s">
        <v>3132</v>
      </c>
      <c r="EB91" s="12">
        <v>0</v>
      </c>
      <c r="EC91" s="10" t="s">
        <v>1140</v>
      </c>
      <c r="ED91" s="11">
        <v>4667</v>
      </c>
      <c r="EE91" s="10" t="s">
        <v>2090</v>
      </c>
      <c r="EF91" s="12">
        <v>0</v>
      </c>
      <c r="EG91" s="10" t="s">
        <v>1140</v>
      </c>
      <c r="EH91" s="11">
        <v>1664</v>
      </c>
      <c r="EI91" s="10" t="s">
        <v>2269</v>
      </c>
      <c r="EJ91" s="12">
        <v>2E-3</v>
      </c>
      <c r="EK91" s="10" t="s">
        <v>1131</v>
      </c>
      <c r="EL91" s="11">
        <v>4193</v>
      </c>
      <c r="EM91" s="10" t="s">
        <v>6221</v>
      </c>
      <c r="EN91" s="12">
        <v>0</v>
      </c>
      <c r="EO91" s="10" t="s">
        <v>1140</v>
      </c>
      <c r="EP91" s="11">
        <v>8630</v>
      </c>
      <c r="EQ91" s="10" t="s">
        <v>6222</v>
      </c>
      <c r="ER91" s="12">
        <v>2E-3</v>
      </c>
      <c r="ES91" s="10" t="s">
        <v>1140</v>
      </c>
      <c r="ET91" s="11">
        <v>14997</v>
      </c>
      <c r="EU91" s="10" t="s">
        <v>1627</v>
      </c>
      <c r="EV91" s="12">
        <v>4.0000000000000001E-3</v>
      </c>
      <c r="EW91" s="10" t="s">
        <v>1140</v>
      </c>
      <c r="EX91" s="11">
        <v>2429</v>
      </c>
      <c r="EY91" s="10" t="s">
        <v>3909</v>
      </c>
      <c r="EZ91" s="12">
        <v>0</v>
      </c>
      <c r="FA91" s="10" t="s">
        <v>1140</v>
      </c>
      <c r="FB91" s="13">
        <v>67</v>
      </c>
      <c r="FC91" s="10" t="s">
        <v>5131</v>
      </c>
      <c r="FD91" s="12">
        <v>0</v>
      </c>
      <c r="FE91" s="10" t="s">
        <v>1140</v>
      </c>
      <c r="FF91" s="11">
        <v>4436</v>
      </c>
      <c r="FG91" s="10" t="s">
        <v>6223</v>
      </c>
      <c r="FH91" s="12">
        <v>1E-3</v>
      </c>
      <c r="FI91" s="10" t="s">
        <v>1140</v>
      </c>
      <c r="FJ91" s="13">
        <v>299</v>
      </c>
      <c r="FK91" s="10" t="s">
        <v>5448</v>
      </c>
      <c r="FL91" s="12">
        <v>0</v>
      </c>
      <c r="FM91" s="10" t="s">
        <v>1140</v>
      </c>
      <c r="FN91" s="11">
        <v>3803</v>
      </c>
      <c r="FO91" s="10" t="s">
        <v>6224</v>
      </c>
      <c r="FP91" s="12">
        <v>1E-3</v>
      </c>
      <c r="FQ91" s="10" t="s">
        <v>1140</v>
      </c>
      <c r="FR91" s="11">
        <v>35135</v>
      </c>
      <c r="FS91" s="10" t="s">
        <v>3292</v>
      </c>
      <c r="FT91" s="12">
        <v>1E-3</v>
      </c>
      <c r="FU91" s="10" t="s">
        <v>1140</v>
      </c>
      <c r="FV91" s="11">
        <v>32090</v>
      </c>
      <c r="FW91" s="10" t="s">
        <v>6225</v>
      </c>
      <c r="FX91" s="12">
        <v>8.9999999999999993E-3</v>
      </c>
      <c r="FY91" s="10" t="s">
        <v>1140</v>
      </c>
      <c r="FZ91" s="13">
        <v>142</v>
      </c>
      <c r="GA91" s="10" t="s">
        <v>6226</v>
      </c>
      <c r="GB91" s="12">
        <v>0</v>
      </c>
      <c r="GC91" s="10" t="s">
        <v>1140</v>
      </c>
      <c r="GD91" s="11">
        <v>6295</v>
      </c>
      <c r="GE91" s="10" t="s">
        <v>1793</v>
      </c>
      <c r="GF91" s="12">
        <v>1E-3</v>
      </c>
      <c r="GG91" s="10" t="s">
        <v>1140</v>
      </c>
      <c r="GH91" s="11">
        <v>55962</v>
      </c>
      <c r="GI91" s="10" t="s">
        <v>3412</v>
      </c>
      <c r="GJ91" s="12">
        <v>7.0000000000000001E-3</v>
      </c>
      <c r="GK91" s="10" t="s">
        <v>1140</v>
      </c>
      <c r="GL91" s="13">
        <v>193</v>
      </c>
      <c r="GM91" s="10" t="s">
        <v>5454</v>
      </c>
      <c r="GN91" s="12">
        <v>0</v>
      </c>
      <c r="GO91" s="10" t="s">
        <v>1140</v>
      </c>
      <c r="GP91" s="11">
        <v>1649</v>
      </c>
      <c r="GQ91" s="10" t="s">
        <v>6227</v>
      </c>
      <c r="GR91" s="12">
        <v>0</v>
      </c>
      <c r="GS91" s="10" t="s">
        <v>1140</v>
      </c>
      <c r="GT91" s="13">
        <v>96</v>
      </c>
      <c r="GU91" s="10" t="s">
        <v>1543</v>
      </c>
      <c r="GV91" s="12">
        <v>0</v>
      </c>
      <c r="GW91" s="10" t="s">
        <v>1140</v>
      </c>
      <c r="GX91" s="13">
        <v>426</v>
      </c>
      <c r="GY91" s="10" t="s">
        <v>3629</v>
      </c>
      <c r="GZ91" s="12">
        <v>0</v>
      </c>
      <c r="HA91" s="10" t="s">
        <v>1140</v>
      </c>
    </row>
    <row r="92" spans="1:209" ht="12.5" x14ac:dyDescent="0.25">
      <c r="A92" s="10" t="s">
        <v>6228</v>
      </c>
      <c r="B92" s="11">
        <v>14253</v>
      </c>
      <c r="C92" s="10" t="s">
        <v>6229</v>
      </c>
      <c r="D92" s="12">
        <v>3.0000000000000001E-3</v>
      </c>
      <c r="E92" s="10" t="s">
        <v>1140</v>
      </c>
      <c r="F92" s="11">
        <v>4149</v>
      </c>
      <c r="G92" s="10" t="s">
        <v>6230</v>
      </c>
      <c r="H92" s="12">
        <v>6.0000000000000001E-3</v>
      </c>
      <c r="I92" s="10" t="s">
        <v>1131</v>
      </c>
      <c r="J92" s="11">
        <v>35912</v>
      </c>
      <c r="K92" s="10" t="s">
        <v>6231</v>
      </c>
      <c r="L92" s="12">
        <v>5.0000000000000001E-3</v>
      </c>
      <c r="M92" s="10" t="s">
        <v>1140</v>
      </c>
      <c r="N92" s="11">
        <v>7798</v>
      </c>
      <c r="O92" s="10" t="s">
        <v>6232</v>
      </c>
      <c r="P92" s="12">
        <v>3.0000000000000001E-3</v>
      </c>
      <c r="Q92" s="10" t="s">
        <v>1140</v>
      </c>
      <c r="R92" s="11">
        <v>259508</v>
      </c>
      <c r="S92" s="10" t="s">
        <v>6233</v>
      </c>
      <c r="T92" s="12">
        <v>7.0000000000000001E-3</v>
      </c>
      <c r="U92" s="10" t="s">
        <v>1140</v>
      </c>
      <c r="V92" s="11">
        <v>33537</v>
      </c>
      <c r="W92" s="10" t="s">
        <v>1880</v>
      </c>
      <c r="X92" s="12">
        <v>6.0000000000000001E-3</v>
      </c>
      <c r="Y92" s="10" t="s">
        <v>1140</v>
      </c>
      <c r="Z92" s="11">
        <v>32443</v>
      </c>
      <c r="AA92" s="10" t="s">
        <v>5399</v>
      </c>
      <c r="AB92" s="12">
        <v>8.9999999999999993E-3</v>
      </c>
      <c r="AC92" s="10" t="s">
        <v>1131</v>
      </c>
      <c r="AD92" s="11">
        <v>4095</v>
      </c>
      <c r="AE92" s="10" t="s">
        <v>1483</v>
      </c>
      <c r="AF92" s="12">
        <v>4.0000000000000001E-3</v>
      </c>
      <c r="AG92" s="10" t="s">
        <v>1140</v>
      </c>
      <c r="AH92" s="11">
        <v>4895</v>
      </c>
      <c r="AI92" s="10" t="s">
        <v>1697</v>
      </c>
      <c r="AJ92" s="12">
        <v>7.0000000000000001E-3</v>
      </c>
      <c r="AK92" s="10" t="s">
        <v>1134</v>
      </c>
      <c r="AL92" s="11">
        <v>182205</v>
      </c>
      <c r="AM92" s="10" t="s">
        <v>6234</v>
      </c>
      <c r="AN92" s="12">
        <v>8.0000000000000002E-3</v>
      </c>
      <c r="AO92" s="10" t="s">
        <v>1140</v>
      </c>
      <c r="AP92" s="11">
        <v>75521</v>
      </c>
      <c r="AQ92" s="10" t="s">
        <v>6235</v>
      </c>
      <c r="AR92" s="12">
        <v>7.0000000000000001E-3</v>
      </c>
      <c r="AS92" s="10" t="s">
        <v>1140</v>
      </c>
      <c r="AT92" s="11">
        <v>6768</v>
      </c>
      <c r="AU92" s="10" t="s">
        <v>6236</v>
      </c>
      <c r="AV92" s="12">
        <v>5.0000000000000001E-3</v>
      </c>
      <c r="AW92" s="10" t="s">
        <v>1131</v>
      </c>
      <c r="AX92" s="11">
        <v>14745</v>
      </c>
      <c r="AY92" s="10" t="s">
        <v>6237</v>
      </c>
      <c r="AZ92" s="12">
        <v>8.0000000000000002E-3</v>
      </c>
      <c r="BA92" s="10" t="s">
        <v>1131</v>
      </c>
      <c r="BB92" s="11">
        <v>48029</v>
      </c>
      <c r="BC92" s="10" t="s">
        <v>6238</v>
      </c>
      <c r="BD92" s="12">
        <v>4.0000000000000001E-3</v>
      </c>
      <c r="BE92" s="10" t="s">
        <v>1140</v>
      </c>
      <c r="BF92" s="11">
        <v>27349</v>
      </c>
      <c r="BG92" s="10" t="s">
        <v>6239</v>
      </c>
      <c r="BH92" s="12">
        <v>4.0000000000000001E-3</v>
      </c>
      <c r="BI92" s="10" t="s">
        <v>1140</v>
      </c>
      <c r="BJ92" s="11">
        <v>8224</v>
      </c>
      <c r="BK92" s="10" t="s">
        <v>2870</v>
      </c>
      <c r="BL92" s="12">
        <v>3.0000000000000001E-3</v>
      </c>
      <c r="BM92" s="10" t="s">
        <v>1140</v>
      </c>
      <c r="BN92" s="11">
        <v>10738</v>
      </c>
      <c r="BO92" s="10" t="s">
        <v>3921</v>
      </c>
      <c r="BP92" s="12">
        <v>4.0000000000000001E-3</v>
      </c>
      <c r="BQ92" s="10" t="s">
        <v>1140</v>
      </c>
      <c r="BR92" s="11">
        <v>11606</v>
      </c>
      <c r="BS92" s="10" t="s">
        <v>5303</v>
      </c>
      <c r="BT92" s="12">
        <v>3.0000000000000001E-3</v>
      </c>
      <c r="BU92" s="10" t="s">
        <v>1140</v>
      </c>
      <c r="BV92" s="11">
        <v>27788</v>
      </c>
      <c r="BW92" s="10" t="s">
        <v>6240</v>
      </c>
      <c r="BX92" s="12">
        <v>6.0000000000000001E-3</v>
      </c>
      <c r="BY92" s="10" t="s">
        <v>1131</v>
      </c>
      <c r="BZ92" s="11">
        <v>3401</v>
      </c>
      <c r="CA92" s="10" t="s">
        <v>2318</v>
      </c>
      <c r="CB92" s="12">
        <v>2E-3</v>
      </c>
      <c r="CC92" s="10" t="s">
        <v>1140</v>
      </c>
      <c r="CD92" s="11">
        <v>44964</v>
      </c>
      <c r="CE92" s="10" t="s">
        <v>6241</v>
      </c>
      <c r="CF92" s="12">
        <v>7.0000000000000001E-3</v>
      </c>
      <c r="CG92" s="10" t="s">
        <v>1140</v>
      </c>
      <c r="CH92" s="11">
        <v>97282</v>
      </c>
      <c r="CI92" s="10" t="s">
        <v>1370</v>
      </c>
      <c r="CJ92" s="12">
        <v>1.4E-2</v>
      </c>
      <c r="CK92" s="10" t="s">
        <v>1140</v>
      </c>
      <c r="CL92" s="11">
        <v>39453</v>
      </c>
      <c r="CM92" s="10" t="s">
        <v>6242</v>
      </c>
      <c r="CN92" s="12">
        <v>4.0000000000000001E-3</v>
      </c>
      <c r="CO92" s="10" t="s">
        <v>1140</v>
      </c>
      <c r="CP92" s="11">
        <v>26655</v>
      </c>
      <c r="CQ92" s="10" t="s">
        <v>6243</v>
      </c>
      <c r="CR92" s="12">
        <v>5.0000000000000001E-3</v>
      </c>
      <c r="CS92" s="10" t="s">
        <v>1140</v>
      </c>
      <c r="CT92" s="11">
        <v>13308</v>
      </c>
      <c r="CU92" s="10" t="s">
        <v>2863</v>
      </c>
      <c r="CV92" s="12">
        <v>5.0000000000000001E-3</v>
      </c>
      <c r="CW92" s="10" t="s">
        <v>1131</v>
      </c>
      <c r="CX92" s="11">
        <v>24198</v>
      </c>
      <c r="CY92" s="10" t="s">
        <v>6244</v>
      </c>
      <c r="CZ92" s="12">
        <v>4.0000000000000001E-3</v>
      </c>
      <c r="DA92" s="10" t="s">
        <v>1140</v>
      </c>
      <c r="DB92" s="11">
        <v>4958</v>
      </c>
      <c r="DC92" s="10" t="s">
        <v>5886</v>
      </c>
      <c r="DD92" s="12">
        <v>4.0000000000000001E-3</v>
      </c>
      <c r="DE92" s="10" t="s">
        <v>1131</v>
      </c>
      <c r="DF92" s="11">
        <v>6038</v>
      </c>
      <c r="DG92" s="10" t="s">
        <v>1689</v>
      </c>
      <c r="DH92" s="12">
        <v>3.0000000000000001E-3</v>
      </c>
      <c r="DI92" s="10" t="s">
        <v>1140</v>
      </c>
      <c r="DJ92" s="11">
        <v>19210</v>
      </c>
      <c r="DK92" s="10" t="s">
        <v>1983</v>
      </c>
      <c r="DL92" s="12">
        <v>6.0000000000000001E-3</v>
      </c>
      <c r="DM92" s="10" t="s">
        <v>1140</v>
      </c>
      <c r="DN92" s="11">
        <v>6610</v>
      </c>
      <c r="DO92" s="10" t="s">
        <v>1845</v>
      </c>
      <c r="DP92" s="12">
        <v>5.0000000000000001E-3</v>
      </c>
      <c r="DQ92" s="10" t="s">
        <v>1131</v>
      </c>
      <c r="DR92" s="11">
        <v>77074</v>
      </c>
      <c r="DS92" s="10" t="s">
        <v>6245</v>
      </c>
      <c r="DT92" s="12">
        <v>8.0000000000000002E-3</v>
      </c>
      <c r="DU92" s="10" t="s">
        <v>1140</v>
      </c>
      <c r="DV92" s="11">
        <v>10674</v>
      </c>
      <c r="DW92" s="10" t="s">
        <v>2198</v>
      </c>
      <c r="DX92" s="12">
        <v>5.0000000000000001E-3</v>
      </c>
      <c r="DY92" s="10" t="s">
        <v>1140</v>
      </c>
      <c r="DZ92" s="11">
        <v>188996</v>
      </c>
      <c r="EA92" s="10" t="s">
        <v>6246</v>
      </c>
      <c r="EB92" s="12">
        <v>0.01</v>
      </c>
      <c r="EC92" s="10" t="s">
        <v>1140</v>
      </c>
      <c r="ED92" s="11">
        <v>58065</v>
      </c>
      <c r="EE92" s="10" t="s">
        <v>4813</v>
      </c>
      <c r="EF92" s="12">
        <v>5.0000000000000001E-3</v>
      </c>
      <c r="EG92" s="10" t="s">
        <v>1140</v>
      </c>
      <c r="EH92" s="11">
        <v>2138</v>
      </c>
      <c r="EI92" s="10" t="s">
        <v>1728</v>
      </c>
      <c r="EJ92" s="12">
        <v>3.0000000000000001E-3</v>
      </c>
      <c r="EK92" s="10" t="s">
        <v>1140</v>
      </c>
      <c r="EL92" s="11">
        <v>52768</v>
      </c>
      <c r="EM92" s="10" t="s">
        <v>6247</v>
      </c>
      <c r="EN92" s="12">
        <v>4.0000000000000001E-3</v>
      </c>
      <c r="EO92" s="10" t="s">
        <v>1140</v>
      </c>
      <c r="EP92" s="11">
        <v>13535</v>
      </c>
      <c r="EQ92" s="10" t="s">
        <v>6248</v>
      </c>
      <c r="ER92" s="12">
        <v>3.0000000000000001E-3</v>
      </c>
      <c r="ES92" s="10" t="s">
        <v>1140</v>
      </c>
      <c r="ET92" s="11">
        <v>26713</v>
      </c>
      <c r="EU92" s="10" t="s">
        <v>1413</v>
      </c>
      <c r="EV92" s="12">
        <v>6.0000000000000001E-3</v>
      </c>
      <c r="EW92" s="10" t="s">
        <v>1140</v>
      </c>
      <c r="EX92" s="11">
        <v>67784</v>
      </c>
      <c r="EY92" s="10" t="s">
        <v>6249</v>
      </c>
      <c r="EZ92" s="12">
        <v>5.0000000000000001E-3</v>
      </c>
      <c r="FA92" s="10" t="s">
        <v>1140</v>
      </c>
      <c r="FB92" s="11">
        <v>5620</v>
      </c>
      <c r="FC92" s="10" t="s">
        <v>3600</v>
      </c>
      <c r="FD92" s="12">
        <v>5.0000000000000001E-3</v>
      </c>
      <c r="FE92" s="10" t="s">
        <v>1140</v>
      </c>
      <c r="FF92" s="11">
        <v>25670</v>
      </c>
      <c r="FG92" s="10" t="s">
        <v>6250</v>
      </c>
      <c r="FH92" s="12">
        <v>5.0000000000000001E-3</v>
      </c>
      <c r="FI92" s="10" t="s">
        <v>1140</v>
      </c>
      <c r="FJ92" s="11">
        <v>2803</v>
      </c>
      <c r="FK92" s="10" t="s">
        <v>6251</v>
      </c>
      <c r="FL92" s="12">
        <v>3.0000000000000001E-3</v>
      </c>
      <c r="FM92" s="10" t="s">
        <v>1131</v>
      </c>
      <c r="FN92" s="11">
        <v>28482</v>
      </c>
      <c r="FO92" s="10" t="s">
        <v>6252</v>
      </c>
      <c r="FP92" s="12">
        <v>4.0000000000000001E-3</v>
      </c>
      <c r="FQ92" s="10" t="s">
        <v>1140</v>
      </c>
      <c r="FR92" s="11">
        <v>139867</v>
      </c>
      <c r="FS92" s="10" t="s">
        <v>6253</v>
      </c>
      <c r="FT92" s="12">
        <v>5.0000000000000001E-3</v>
      </c>
      <c r="FU92" s="10" t="s">
        <v>1140</v>
      </c>
      <c r="FV92" s="11">
        <v>12297</v>
      </c>
      <c r="FW92" s="10" t="s">
        <v>1683</v>
      </c>
      <c r="FX92" s="12">
        <v>4.0000000000000001E-3</v>
      </c>
      <c r="FY92" s="10" t="s">
        <v>1140</v>
      </c>
      <c r="FZ92" s="11">
        <v>4275</v>
      </c>
      <c r="GA92" s="10" t="s">
        <v>6254</v>
      </c>
      <c r="GB92" s="12">
        <v>7.0000000000000001E-3</v>
      </c>
      <c r="GC92" s="10" t="s">
        <v>1155</v>
      </c>
      <c r="GD92" s="11">
        <v>52753</v>
      </c>
      <c r="GE92" s="10" t="s">
        <v>6255</v>
      </c>
      <c r="GF92" s="12">
        <v>6.0000000000000001E-3</v>
      </c>
      <c r="GG92" s="10" t="s">
        <v>1140</v>
      </c>
      <c r="GH92" s="11">
        <v>50211</v>
      </c>
      <c r="GI92" s="10" t="s">
        <v>6256</v>
      </c>
      <c r="GJ92" s="12">
        <v>6.0000000000000001E-3</v>
      </c>
      <c r="GK92" s="10" t="s">
        <v>1140</v>
      </c>
      <c r="GL92" s="11">
        <v>7304</v>
      </c>
      <c r="GM92" s="10" t="s">
        <v>4467</v>
      </c>
      <c r="GN92" s="12">
        <v>4.0000000000000001E-3</v>
      </c>
      <c r="GO92" s="10" t="s">
        <v>1140</v>
      </c>
      <c r="GP92" s="11">
        <v>22938</v>
      </c>
      <c r="GQ92" s="10" t="s">
        <v>5863</v>
      </c>
      <c r="GR92" s="12">
        <v>4.0000000000000001E-3</v>
      </c>
      <c r="GS92" s="10" t="s">
        <v>1140</v>
      </c>
      <c r="GT92" s="11">
        <v>3458</v>
      </c>
      <c r="GU92" s="10" t="s">
        <v>1828</v>
      </c>
      <c r="GV92" s="12">
        <v>6.0000000000000001E-3</v>
      </c>
      <c r="GW92" s="10" t="s">
        <v>1131</v>
      </c>
      <c r="GX92" s="11">
        <v>3937</v>
      </c>
      <c r="GY92" s="10" t="s">
        <v>6257</v>
      </c>
      <c r="GZ92" s="12">
        <v>1E-3</v>
      </c>
      <c r="HA92" s="10" t="s">
        <v>1140</v>
      </c>
    </row>
    <row r="93" spans="1:209" ht="12.5" x14ac:dyDescent="0.25">
      <c r="A93" s="10" t="s">
        <v>6258</v>
      </c>
      <c r="B93" s="11">
        <v>181777</v>
      </c>
      <c r="C93" s="10" t="s">
        <v>6259</v>
      </c>
      <c r="D93" s="12">
        <v>3.5999999999999997E-2</v>
      </c>
      <c r="E93" s="10" t="s">
        <v>1131</v>
      </c>
      <c r="F93" s="11">
        <v>82205</v>
      </c>
      <c r="G93" s="10" t="s">
        <v>5877</v>
      </c>
      <c r="H93" s="12">
        <v>0.112</v>
      </c>
      <c r="I93" s="10" t="s">
        <v>2434</v>
      </c>
      <c r="J93" s="11">
        <v>322057</v>
      </c>
      <c r="K93" s="10" t="s">
        <v>6260</v>
      </c>
      <c r="L93" s="12">
        <v>4.2999999999999997E-2</v>
      </c>
      <c r="M93" s="10" t="s">
        <v>1131</v>
      </c>
      <c r="N93" s="11">
        <v>206100</v>
      </c>
      <c r="O93" s="10" t="s">
        <v>6261</v>
      </c>
      <c r="P93" s="12">
        <v>6.7000000000000004E-2</v>
      </c>
      <c r="Q93" s="10" t="s">
        <v>1147</v>
      </c>
      <c r="R93" s="11">
        <v>1699061</v>
      </c>
      <c r="S93" s="10" t="s">
        <v>6262</v>
      </c>
      <c r="T93" s="12">
        <v>4.3999999999999997E-2</v>
      </c>
      <c r="U93" s="10" t="s">
        <v>1140</v>
      </c>
      <c r="V93" s="11">
        <v>281430</v>
      </c>
      <c r="W93" s="10" t="s">
        <v>6263</v>
      </c>
      <c r="X93" s="12">
        <v>4.8000000000000001E-2</v>
      </c>
      <c r="Y93" s="10" t="s">
        <v>1131</v>
      </c>
      <c r="Z93" s="11">
        <v>153407</v>
      </c>
      <c r="AA93" s="10" t="s">
        <v>3842</v>
      </c>
      <c r="AB93" s="12">
        <v>4.2000000000000003E-2</v>
      </c>
      <c r="AC93" s="10" t="s">
        <v>1155</v>
      </c>
      <c r="AD93" s="11">
        <v>44812</v>
      </c>
      <c r="AE93" s="10" t="s">
        <v>5095</v>
      </c>
      <c r="AF93" s="12">
        <v>4.2999999999999997E-2</v>
      </c>
      <c r="AG93" s="10" t="s">
        <v>2389</v>
      </c>
      <c r="AH93" s="11">
        <v>38517</v>
      </c>
      <c r="AI93" s="10" t="s">
        <v>3596</v>
      </c>
      <c r="AJ93" s="12">
        <v>5.7000000000000002E-2</v>
      </c>
      <c r="AK93" s="10" t="s">
        <v>2434</v>
      </c>
      <c r="AL93" s="11">
        <v>916069</v>
      </c>
      <c r="AM93" s="10" t="s">
        <v>6264</v>
      </c>
      <c r="AN93" s="12">
        <v>4.1000000000000002E-2</v>
      </c>
      <c r="AO93" s="10" t="s">
        <v>1140</v>
      </c>
      <c r="AP93" s="11">
        <v>487107</v>
      </c>
      <c r="AQ93" s="10" t="s">
        <v>6265</v>
      </c>
      <c r="AR93" s="12">
        <v>4.3999999999999997E-2</v>
      </c>
      <c r="AS93" s="10" t="s">
        <v>1131</v>
      </c>
      <c r="AT93" s="11">
        <v>313768</v>
      </c>
      <c r="AU93" s="10" t="s">
        <v>6266</v>
      </c>
      <c r="AV93" s="12">
        <v>0.219</v>
      </c>
      <c r="AW93" s="10" t="s">
        <v>2434</v>
      </c>
      <c r="AX93" s="11">
        <v>80191</v>
      </c>
      <c r="AY93" s="10" t="s">
        <v>3832</v>
      </c>
      <c r="AZ93" s="12">
        <v>4.1000000000000002E-2</v>
      </c>
      <c r="BA93" s="10" t="s">
        <v>1155</v>
      </c>
      <c r="BB93" s="11">
        <v>458091</v>
      </c>
      <c r="BC93" s="10" t="s">
        <v>6267</v>
      </c>
      <c r="BD93" s="12">
        <v>3.6999999999999998E-2</v>
      </c>
      <c r="BE93" s="10" t="s">
        <v>1131</v>
      </c>
      <c r="BF93" s="11">
        <v>287151</v>
      </c>
      <c r="BG93" s="10" t="s">
        <v>6268</v>
      </c>
      <c r="BH93" s="12">
        <v>4.2000000000000003E-2</v>
      </c>
      <c r="BI93" s="10" t="s">
        <v>1131</v>
      </c>
      <c r="BJ93" s="11">
        <v>111710</v>
      </c>
      <c r="BK93" s="10" t="s">
        <v>6269</v>
      </c>
      <c r="BL93" s="12">
        <v>3.5000000000000003E-2</v>
      </c>
      <c r="BM93" s="10" t="s">
        <v>1155</v>
      </c>
      <c r="BN93" s="11">
        <v>142707</v>
      </c>
      <c r="BO93" s="10" t="s">
        <v>6270</v>
      </c>
      <c r="BP93" s="12">
        <v>4.9000000000000002E-2</v>
      </c>
      <c r="BQ93" s="10" t="s">
        <v>1131</v>
      </c>
      <c r="BR93" s="11">
        <v>198518</v>
      </c>
      <c r="BS93" s="10" t="s">
        <v>6271</v>
      </c>
      <c r="BT93" s="12">
        <v>4.3999999999999997E-2</v>
      </c>
      <c r="BU93" s="10" t="s">
        <v>1131</v>
      </c>
      <c r="BV93" s="11">
        <v>189260</v>
      </c>
      <c r="BW93" s="10" t="s">
        <v>6272</v>
      </c>
      <c r="BX93" s="12">
        <v>4.1000000000000002E-2</v>
      </c>
      <c r="BY93" s="10" t="s">
        <v>1131</v>
      </c>
      <c r="BZ93" s="11">
        <v>66704</v>
      </c>
      <c r="CA93" s="10" t="s">
        <v>6273</v>
      </c>
      <c r="CB93" s="12">
        <v>4.8000000000000001E-2</v>
      </c>
      <c r="CC93" s="10" t="s">
        <v>1147</v>
      </c>
      <c r="CD93" s="11">
        <v>290774</v>
      </c>
      <c r="CE93" s="10" t="s">
        <v>5999</v>
      </c>
      <c r="CF93" s="12">
        <v>4.7E-2</v>
      </c>
      <c r="CG93" s="10" t="s">
        <v>1131</v>
      </c>
      <c r="CH93" s="11">
        <v>368620</v>
      </c>
      <c r="CI93" s="10" t="s">
        <v>6274</v>
      </c>
      <c r="CJ93" s="12">
        <v>5.2999999999999999E-2</v>
      </c>
      <c r="CK93" s="10" t="s">
        <v>1155</v>
      </c>
      <c r="CL93" s="11">
        <v>454981</v>
      </c>
      <c r="CM93" s="10" t="s">
        <v>6275</v>
      </c>
      <c r="CN93" s="12">
        <v>4.4999999999999998E-2</v>
      </c>
      <c r="CO93" s="10" t="s">
        <v>1131</v>
      </c>
      <c r="CP93" s="11">
        <v>259045</v>
      </c>
      <c r="CQ93" s="10" t="s">
        <v>6276</v>
      </c>
      <c r="CR93" s="12">
        <v>4.4999999999999998E-2</v>
      </c>
      <c r="CS93" s="10" t="s">
        <v>1131</v>
      </c>
      <c r="CT93" s="11">
        <v>111362</v>
      </c>
      <c r="CU93" s="10" t="s">
        <v>4820</v>
      </c>
      <c r="CV93" s="12">
        <v>3.7999999999999999E-2</v>
      </c>
      <c r="CW93" s="10" t="s">
        <v>1155</v>
      </c>
      <c r="CX93" s="11">
        <v>298753</v>
      </c>
      <c r="CY93" s="10" t="s">
        <v>6277</v>
      </c>
      <c r="CZ93" s="12">
        <v>4.8000000000000001E-2</v>
      </c>
      <c r="DA93" s="10" t="s">
        <v>1131</v>
      </c>
      <c r="DB93" s="11">
        <v>56558</v>
      </c>
      <c r="DC93" s="10" t="s">
        <v>6278</v>
      </c>
      <c r="DD93" s="12">
        <v>0.05</v>
      </c>
      <c r="DE93" s="10" t="s">
        <v>1155</v>
      </c>
      <c r="DF93" s="11">
        <v>86751</v>
      </c>
      <c r="DG93" s="10" t="s">
        <v>6279</v>
      </c>
      <c r="DH93" s="12">
        <v>4.3999999999999997E-2</v>
      </c>
      <c r="DI93" s="10" t="s">
        <v>1155</v>
      </c>
      <c r="DJ93" s="11">
        <v>190727</v>
      </c>
      <c r="DK93" s="10" t="s">
        <v>6280</v>
      </c>
      <c r="DL93" s="12">
        <v>0.06</v>
      </c>
      <c r="DM93" s="10" t="s">
        <v>1147</v>
      </c>
      <c r="DN93" s="11">
        <v>60238</v>
      </c>
      <c r="DO93" s="10" t="s">
        <v>6281</v>
      </c>
      <c r="DP93" s="12">
        <v>4.2999999999999997E-2</v>
      </c>
      <c r="DQ93" s="10" t="s">
        <v>1147</v>
      </c>
      <c r="DR93" s="11">
        <v>339392</v>
      </c>
      <c r="DS93" s="10" t="s">
        <v>6282</v>
      </c>
      <c r="DT93" s="12">
        <v>3.6999999999999998E-2</v>
      </c>
      <c r="DU93" s="10" t="s">
        <v>1131</v>
      </c>
      <c r="DV93" s="11">
        <v>66462</v>
      </c>
      <c r="DW93" s="10" t="s">
        <v>6283</v>
      </c>
      <c r="DX93" s="12">
        <v>3.1E-2</v>
      </c>
      <c r="DY93" s="10" t="s">
        <v>1131</v>
      </c>
      <c r="DZ93" s="11">
        <v>763314</v>
      </c>
      <c r="EA93" s="10" t="s">
        <v>6284</v>
      </c>
      <c r="EB93" s="12">
        <v>3.9E-2</v>
      </c>
      <c r="EC93" s="10" t="s">
        <v>1140</v>
      </c>
      <c r="ED93" s="11">
        <v>461010</v>
      </c>
      <c r="EE93" s="10" t="s">
        <v>6285</v>
      </c>
      <c r="EF93" s="12">
        <v>4.2999999999999997E-2</v>
      </c>
      <c r="EG93" s="10" t="s">
        <v>1131</v>
      </c>
      <c r="EH93" s="11">
        <v>34749</v>
      </c>
      <c r="EI93" s="10" t="s">
        <v>3882</v>
      </c>
      <c r="EJ93" s="12">
        <v>4.3999999999999997E-2</v>
      </c>
      <c r="EK93" s="10" t="s">
        <v>1134</v>
      </c>
      <c r="EL93" s="11">
        <v>552486</v>
      </c>
      <c r="EM93" s="10" t="s">
        <v>6286</v>
      </c>
      <c r="EN93" s="12">
        <v>4.7E-2</v>
      </c>
      <c r="EO93" s="10" t="s">
        <v>1131</v>
      </c>
      <c r="EP93" s="11">
        <v>375355</v>
      </c>
      <c r="EQ93" s="10" t="s">
        <v>6287</v>
      </c>
      <c r="ER93" s="12">
        <v>9.2999999999999999E-2</v>
      </c>
      <c r="ES93" s="10" t="s">
        <v>1155</v>
      </c>
      <c r="ET93" s="11">
        <v>262889</v>
      </c>
      <c r="EU93" s="10" t="s">
        <v>6288</v>
      </c>
      <c r="EV93" s="12">
        <v>6.2E-2</v>
      </c>
      <c r="EW93" s="10" t="s">
        <v>1131</v>
      </c>
      <c r="EX93" s="11">
        <v>497438</v>
      </c>
      <c r="EY93" s="10" t="s">
        <v>6289</v>
      </c>
      <c r="EZ93" s="12">
        <v>3.7999999999999999E-2</v>
      </c>
      <c r="FA93" s="10" t="s">
        <v>1140</v>
      </c>
      <c r="FB93" s="11">
        <v>60434</v>
      </c>
      <c r="FC93" s="10" t="s">
        <v>6290</v>
      </c>
      <c r="FD93" s="12">
        <v>5.5E-2</v>
      </c>
      <c r="FE93" s="10" t="s">
        <v>1134</v>
      </c>
      <c r="FF93" s="11">
        <v>214414</v>
      </c>
      <c r="FG93" s="10" t="s">
        <v>6291</v>
      </c>
      <c r="FH93" s="12">
        <v>0.04</v>
      </c>
      <c r="FI93" s="10" t="s">
        <v>1131</v>
      </c>
      <c r="FJ93" s="11">
        <v>38006</v>
      </c>
      <c r="FK93" s="10" t="s">
        <v>6292</v>
      </c>
      <c r="FL93" s="12">
        <v>4.1000000000000002E-2</v>
      </c>
      <c r="FM93" s="10" t="s">
        <v>1147</v>
      </c>
      <c r="FN93" s="11">
        <v>278839</v>
      </c>
      <c r="FO93" s="10" t="s">
        <v>6293</v>
      </c>
      <c r="FP93" s="12">
        <v>3.9E-2</v>
      </c>
      <c r="FQ93" s="10" t="s">
        <v>1131</v>
      </c>
      <c r="FR93" s="11">
        <v>963386</v>
      </c>
      <c r="FS93" s="10" t="s">
        <v>6294</v>
      </c>
      <c r="FT93" s="12">
        <v>3.2000000000000001E-2</v>
      </c>
      <c r="FU93" s="10" t="s">
        <v>1140</v>
      </c>
      <c r="FV93" s="11">
        <v>136548</v>
      </c>
      <c r="FW93" s="10" t="s">
        <v>6295</v>
      </c>
      <c r="FX93" s="12">
        <v>0.04</v>
      </c>
      <c r="FY93" s="10" t="s">
        <v>1155</v>
      </c>
      <c r="FZ93" s="11">
        <v>29124</v>
      </c>
      <c r="GA93" s="10" t="s">
        <v>2803</v>
      </c>
      <c r="GB93" s="12">
        <v>4.4999999999999998E-2</v>
      </c>
      <c r="GC93" s="10" t="s">
        <v>1134</v>
      </c>
      <c r="GD93" s="11">
        <v>437341</v>
      </c>
      <c r="GE93" s="10" t="s">
        <v>6296</v>
      </c>
      <c r="GF93" s="12">
        <v>0.05</v>
      </c>
      <c r="GG93" s="10" t="s">
        <v>1131</v>
      </c>
      <c r="GH93" s="11">
        <v>547545</v>
      </c>
      <c r="GI93" s="10" t="s">
        <v>6297</v>
      </c>
      <c r="GJ93" s="12">
        <v>7.0000000000000007E-2</v>
      </c>
      <c r="GK93" s="10" t="s">
        <v>1131</v>
      </c>
      <c r="GL93" s="11">
        <v>71888</v>
      </c>
      <c r="GM93" s="10" t="s">
        <v>6298</v>
      </c>
      <c r="GN93" s="12">
        <v>4.1000000000000002E-2</v>
      </c>
      <c r="GO93" s="10" t="s">
        <v>1155</v>
      </c>
      <c r="GP93" s="11">
        <v>219071</v>
      </c>
      <c r="GQ93" s="10" t="s">
        <v>6106</v>
      </c>
      <c r="GR93" s="12">
        <v>3.6999999999999998E-2</v>
      </c>
      <c r="GS93" s="10" t="s">
        <v>1131</v>
      </c>
      <c r="GT93" s="11">
        <v>25359</v>
      </c>
      <c r="GU93" s="10" t="s">
        <v>6299</v>
      </c>
      <c r="GV93" s="12">
        <v>4.2999999999999997E-2</v>
      </c>
      <c r="GW93" s="10" t="s">
        <v>1147</v>
      </c>
      <c r="GX93" s="11">
        <v>1929</v>
      </c>
      <c r="GY93" s="10" t="s">
        <v>1807</v>
      </c>
      <c r="GZ93" s="12">
        <v>1E-3</v>
      </c>
      <c r="HA93" s="10" t="s">
        <v>1140</v>
      </c>
    </row>
    <row r="94" spans="1:209" ht="12.5" x14ac:dyDescent="0.25">
      <c r="A94" s="10" t="s">
        <v>6300</v>
      </c>
      <c r="B94" s="11">
        <v>34959</v>
      </c>
      <c r="C94" s="10" t="s">
        <v>6301</v>
      </c>
      <c r="D94" s="12">
        <v>7.0000000000000001E-3</v>
      </c>
      <c r="E94" s="10" t="s">
        <v>1140</v>
      </c>
      <c r="F94" s="11">
        <v>6650</v>
      </c>
      <c r="G94" s="10" t="s">
        <v>2992</v>
      </c>
      <c r="H94" s="12">
        <v>8.9999999999999993E-3</v>
      </c>
      <c r="I94" s="10" t="s">
        <v>1155</v>
      </c>
      <c r="J94" s="11">
        <v>59565</v>
      </c>
      <c r="K94" s="10" t="s">
        <v>6302</v>
      </c>
      <c r="L94" s="12">
        <v>8.0000000000000002E-3</v>
      </c>
      <c r="M94" s="10" t="s">
        <v>1140</v>
      </c>
      <c r="N94" s="11">
        <v>92654</v>
      </c>
      <c r="O94" s="10" t="s">
        <v>6303</v>
      </c>
      <c r="P94" s="12">
        <v>0.03</v>
      </c>
      <c r="Q94" s="10" t="s">
        <v>1155</v>
      </c>
      <c r="R94" s="11">
        <v>306921</v>
      </c>
      <c r="S94" s="10" t="s">
        <v>6304</v>
      </c>
      <c r="T94" s="12">
        <v>8.0000000000000002E-3</v>
      </c>
      <c r="U94" s="10" t="s">
        <v>1140</v>
      </c>
      <c r="V94" s="11">
        <v>65768</v>
      </c>
      <c r="W94" s="10" t="s">
        <v>6305</v>
      </c>
      <c r="X94" s="12">
        <v>1.0999999999999999E-2</v>
      </c>
      <c r="Y94" s="10" t="s">
        <v>1140</v>
      </c>
      <c r="Z94" s="11">
        <v>54095</v>
      </c>
      <c r="AA94" s="10" t="s">
        <v>6306</v>
      </c>
      <c r="AB94" s="12">
        <v>1.4999999999999999E-2</v>
      </c>
      <c r="AC94" s="10" t="s">
        <v>1131</v>
      </c>
      <c r="AD94" s="11">
        <v>9823</v>
      </c>
      <c r="AE94" s="10" t="s">
        <v>5850</v>
      </c>
      <c r="AF94" s="12">
        <v>0.01</v>
      </c>
      <c r="AG94" s="10" t="s">
        <v>1155</v>
      </c>
      <c r="AH94" s="11">
        <v>5317</v>
      </c>
      <c r="AI94" s="10" t="s">
        <v>1627</v>
      </c>
      <c r="AJ94" s="12">
        <v>8.0000000000000002E-3</v>
      </c>
      <c r="AK94" s="10" t="s">
        <v>1131</v>
      </c>
      <c r="AL94" s="11">
        <v>300190</v>
      </c>
      <c r="AM94" s="10" t="s">
        <v>6307</v>
      </c>
      <c r="AN94" s="12">
        <v>1.2999999999999999E-2</v>
      </c>
      <c r="AO94" s="10" t="s">
        <v>1140</v>
      </c>
      <c r="AP94" s="11">
        <v>79063</v>
      </c>
      <c r="AQ94" s="10" t="s">
        <v>6308</v>
      </c>
      <c r="AR94" s="12">
        <v>7.0000000000000001E-3</v>
      </c>
      <c r="AS94" s="10" t="s">
        <v>1140</v>
      </c>
      <c r="AT94" s="11">
        <v>7803</v>
      </c>
      <c r="AU94" s="10" t="s">
        <v>6309</v>
      </c>
      <c r="AV94" s="12">
        <v>5.0000000000000001E-3</v>
      </c>
      <c r="AW94" s="10" t="s">
        <v>1140</v>
      </c>
      <c r="AX94" s="11">
        <v>24634</v>
      </c>
      <c r="AY94" s="10" t="s">
        <v>6310</v>
      </c>
      <c r="AZ94" s="12">
        <v>1.2999999999999999E-2</v>
      </c>
      <c r="BA94" s="10" t="s">
        <v>1131</v>
      </c>
      <c r="BB94" s="11">
        <v>93319</v>
      </c>
      <c r="BC94" s="10" t="s">
        <v>5916</v>
      </c>
      <c r="BD94" s="12">
        <v>7.0000000000000001E-3</v>
      </c>
      <c r="BE94" s="10" t="s">
        <v>1140</v>
      </c>
      <c r="BF94" s="11">
        <v>49862</v>
      </c>
      <c r="BG94" s="10" t="s">
        <v>6311</v>
      </c>
      <c r="BH94" s="12">
        <v>7.0000000000000001E-3</v>
      </c>
      <c r="BI94" s="10" t="s">
        <v>1140</v>
      </c>
      <c r="BJ94" s="11">
        <v>22138</v>
      </c>
      <c r="BK94" s="10" t="s">
        <v>3018</v>
      </c>
      <c r="BL94" s="12">
        <v>7.0000000000000001E-3</v>
      </c>
      <c r="BM94" s="10" t="s">
        <v>1140</v>
      </c>
      <c r="BN94" s="11">
        <v>22297</v>
      </c>
      <c r="BO94" s="10" t="s">
        <v>4430</v>
      </c>
      <c r="BP94" s="12">
        <v>8.0000000000000002E-3</v>
      </c>
      <c r="BQ94" s="10" t="s">
        <v>1140</v>
      </c>
      <c r="BR94" s="11">
        <v>29525</v>
      </c>
      <c r="BS94" s="10" t="s">
        <v>4188</v>
      </c>
      <c r="BT94" s="12">
        <v>7.0000000000000001E-3</v>
      </c>
      <c r="BU94" s="10" t="s">
        <v>1140</v>
      </c>
      <c r="BV94" s="11">
        <v>41206</v>
      </c>
      <c r="BW94" s="10" t="s">
        <v>3341</v>
      </c>
      <c r="BX94" s="12">
        <v>8.9999999999999993E-3</v>
      </c>
      <c r="BY94" s="10" t="s">
        <v>1140</v>
      </c>
      <c r="BZ94" s="11">
        <v>29512</v>
      </c>
      <c r="CA94" s="10" t="s">
        <v>6312</v>
      </c>
      <c r="CB94" s="12">
        <v>2.1000000000000001E-2</v>
      </c>
      <c r="CC94" s="10" t="s">
        <v>1147</v>
      </c>
      <c r="CD94" s="11">
        <v>47059</v>
      </c>
      <c r="CE94" s="10" t="s">
        <v>4541</v>
      </c>
      <c r="CF94" s="12">
        <v>8.0000000000000002E-3</v>
      </c>
      <c r="CG94" s="10" t="s">
        <v>1140</v>
      </c>
      <c r="CH94" s="11">
        <v>179180</v>
      </c>
      <c r="CI94" s="10" t="s">
        <v>6313</v>
      </c>
      <c r="CJ94" s="12">
        <v>2.5999999999999999E-2</v>
      </c>
      <c r="CK94" s="10" t="s">
        <v>1131</v>
      </c>
      <c r="CL94" s="11">
        <v>112995</v>
      </c>
      <c r="CM94" s="10" t="s">
        <v>6314</v>
      </c>
      <c r="CN94" s="12">
        <v>1.0999999999999999E-2</v>
      </c>
      <c r="CO94" s="10" t="s">
        <v>1140</v>
      </c>
      <c r="CP94" s="11">
        <v>58656</v>
      </c>
      <c r="CQ94" s="10" t="s">
        <v>6315</v>
      </c>
      <c r="CR94" s="12">
        <v>0.01</v>
      </c>
      <c r="CS94" s="10" t="s">
        <v>1140</v>
      </c>
      <c r="CT94" s="11">
        <v>10934</v>
      </c>
      <c r="CU94" s="10" t="s">
        <v>3253</v>
      </c>
      <c r="CV94" s="12">
        <v>4.0000000000000001E-3</v>
      </c>
      <c r="CW94" s="10" t="s">
        <v>1140</v>
      </c>
      <c r="CX94" s="11">
        <v>73273</v>
      </c>
      <c r="CY94" s="10" t="s">
        <v>6316</v>
      </c>
      <c r="CZ94" s="12">
        <v>1.2E-2</v>
      </c>
      <c r="DA94" s="10" t="s">
        <v>1140</v>
      </c>
      <c r="DB94" s="11">
        <v>16172</v>
      </c>
      <c r="DC94" s="10" t="s">
        <v>2847</v>
      </c>
      <c r="DD94" s="12">
        <v>1.4E-2</v>
      </c>
      <c r="DE94" s="10" t="s">
        <v>1155</v>
      </c>
      <c r="DF94" s="11">
        <v>16035</v>
      </c>
      <c r="DG94" s="10" t="s">
        <v>6317</v>
      </c>
      <c r="DH94" s="12">
        <v>8.0000000000000002E-3</v>
      </c>
      <c r="DI94" s="10" t="s">
        <v>1140</v>
      </c>
      <c r="DJ94" s="11">
        <v>24976</v>
      </c>
      <c r="DK94" s="10" t="s">
        <v>6318</v>
      </c>
      <c r="DL94" s="12">
        <v>8.0000000000000002E-3</v>
      </c>
      <c r="DM94" s="10" t="s">
        <v>1140</v>
      </c>
      <c r="DN94" s="11">
        <v>23906</v>
      </c>
      <c r="DO94" s="10" t="s">
        <v>4385</v>
      </c>
      <c r="DP94" s="12">
        <v>1.7000000000000001E-2</v>
      </c>
      <c r="DQ94" s="10" t="s">
        <v>1155</v>
      </c>
      <c r="DR94" s="11">
        <v>107983</v>
      </c>
      <c r="DS94" s="10" t="s">
        <v>6319</v>
      </c>
      <c r="DT94" s="12">
        <v>1.2E-2</v>
      </c>
      <c r="DU94" s="10" t="s">
        <v>1140</v>
      </c>
      <c r="DV94" s="11">
        <v>10640</v>
      </c>
      <c r="DW94" s="10" t="s">
        <v>6320</v>
      </c>
      <c r="DX94" s="12">
        <v>5.0000000000000001E-3</v>
      </c>
      <c r="DY94" s="10" t="s">
        <v>1140</v>
      </c>
      <c r="DZ94" s="11">
        <v>263187</v>
      </c>
      <c r="EA94" s="10" t="s">
        <v>6321</v>
      </c>
      <c r="EB94" s="12">
        <v>1.2999999999999999E-2</v>
      </c>
      <c r="EC94" s="10" t="s">
        <v>1140</v>
      </c>
      <c r="ED94" s="11">
        <v>77868</v>
      </c>
      <c r="EE94" s="10" t="s">
        <v>6322</v>
      </c>
      <c r="EF94" s="12">
        <v>7.0000000000000001E-3</v>
      </c>
      <c r="EG94" s="10" t="s">
        <v>1140</v>
      </c>
      <c r="EH94" s="11">
        <v>7819</v>
      </c>
      <c r="EI94" s="10" t="s">
        <v>2662</v>
      </c>
      <c r="EJ94" s="12">
        <v>0.01</v>
      </c>
      <c r="EK94" s="10" t="s">
        <v>1155</v>
      </c>
      <c r="EL94" s="11">
        <v>100669</v>
      </c>
      <c r="EM94" s="10" t="s">
        <v>6323</v>
      </c>
      <c r="EN94" s="12">
        <v>8.9999999999999993E-3</v>
      </c>
      <c r="EO94" s="10" t="s">
        <v>1140</v>
      </c>
      <c r="EP94" s="11">
        <v>28938</v>
      </c>
      <c r="EQ94" s="10" t="s">
        <v>6324</v>
      </c>
      <c r="ER94" s="12">
        <v>7.0000000000000001E-3</v>
      </c>
      <c r="ES94" s="10" t="s">
        <v>1140</v>
      </c>
      <c r="ET94" s="11">
        <v>65539</v>
      </c>
      <c r="EU94" s="10" t="s">
        <v>6325</v>
      </c>
      <c r="EV94" s="12">
        <v>1.4999999999999999E-2</v>
      </c>
      <c r="EW94" s="10" t="s">
        <v>1140</v>
      </c>
      <c r="EX94" s="11">
        <v>138422</v>
      </c>
      <c r="EY94" s="10" t="s">
        <v>6326</v>
      </c>
      <c r="EZ94" s="12">
        <v>1.0999999999999999E-2</v>
      </c>
      <c r="FA94" s="10" t="s">
        <v>1140</v>
      </c>
      <c r="FB94" s="11">
        <v>22497</v>
      </c>
      <c r="FC94" s="10" t="s">
        <v>5694</v>
      </c>
      <c r="FD94" s="12">
        <v>2.1000000000000001E-2</v>
      </c>
      <c r="FE94" s="10" t="s">
        <v>1147</v>
      </c>
      <c r="FF94" s="11">
        <v>36943</v>
      </c>
      <c r="FG94" s="10" t="s">
        <v>1254</v>
      </c>
      <c r="FH94" s="12">
        <v>7.0000000000000001E-3</v>
      </c>
      <c r="FI94" s="10" t="s">
        <v>1140</v>
      </c>
      <c r="FJ94" s="11">
        <v>7972</v>
      </c>
      <c r="FK94" s="10" t="s">
        <v>6327</v>
      </c>
      <c r="FL94" s="12">
        <v>8.9999999999999993E-3</v>
      </c>
      <c r="FM94" s="10" t="s">
        <v>1131</v>
      </c>
      <c r="FN94" s="11">
        <v>46545</v>
      </c>
      <c r="FO94" s="10" t="s">
        <v>4484</v>
      </c>
      <c r="FP94" s="12">
        <v>7.0000000000000001E-3</v>
      </c>
      <c r="FQ94" s="10" t="s">
        <v>1140</v>
      </c>
      <c r="FR94" s="11">
        <v>198735</v>
      </c>
      <c r="FS94" s="10" t="s">
        <v>6328</v>
      </c>
      <c r="FT94" s="12">
        <v>7.0000000000000001E-3</v>
      </c>
      <c r="FU94" s="10" t="s">
        <v>1140</v>
      </c>
      <c r="FV94" s="11">
        <v>31605</v>
      </c>
      <c r="FW94" s="10" t="s">
        <v>2369</v>
      </c>
      <c r="FX94" s="12">
        <v>8.9999999999999993E-3</v>
      </c>
      <c r="FY94" s="10" t="s">
        <v>1131</v>
      </c>
      <c r="FZ94" s="11">
        <v>10431</v>
      </c>
      <c r="GA94" s="10" t="s">
        <v>3708</v>
      </c>
      <c r="GB94" s="12">
        <v>1.6E-2</v>
      </c>
      <c r="GC94" s="10" t="s">
        <v>1147</v>
      </c>
      <c r="GD94" s="11">
        <v>68564</v>
      </c>
      <c r="GE94" s="10" t="s">
        <v>6329</v>
      </c>
      <c r="GF94" s="12">
        <v>8.0000000000000002E-3</v>
      </c>
      <c r="GG94" s="10" t="s">
        <v>1140</v>
      </c>
      <c r="GH94" s="11">
        <v>101063</v>
      </c>
      <c r="GI94" s="10" t="s">
        <v>6330</v>
      </c>
      <c r="GJ94" s="12">
        <v>1.2999999999999999E-2</v>
      </c>
      <c r="GK94" s="10" t="s">
        <v>1140</v>
      </c>
      <c r="GL94" s="11">
        <v>17849</v>
      </c>
      <c r="GM94" s="10" t="s">
        <v>2181</v>
      </c>
      <c r="GN94" s="12">
        <v>0.01</v>
      </c>
      <c r="GO94" s="10" t="s">
        <v>1131</v>
      </c>
      <c r="GP94" s="11">
        <v>48436</v>
      </c>
      <c r="GQ94" s="10" t="s">
        <v>2444</v>
      </c>
      <c r="GR94" s="12">
        <v>8.0000000000000002E-3</v>
      </c>
      <c r="GS94" s="10" t="s">
        <v>1140</v>
      </c>
      <c r="GT94" s="11">
        <v>7197</v>
      </c>
      <c r="GU94" s="10" t="s">
        <v>1649</v>
      </c>
      <c r="GV94" s="12">
        <v>1.2E-2</v>
      </c>
      <c r="GW94" s="10" t="s">
        <v>1147</v>
      </c>
      <c r="GX94" s="13">
        <v>411</v>
      </c>
      <c r="GY94" s="10" t="s">
        <v>3437</v>
      </c>
      <c r="GZ94" s="12">
        <v>0</v>
      </c>
      <c r="HA94" s="10" t="s">
        <v>1140</v>
      </c>
    </row>
    <row r="95" spans="1:209" ht="12.5" x14ac:dyDescent="0.25">
      <c r="A95" s="10" t="s">
        <v>6331</v>
      </c>
      <c r="B95" s="11">
        <v>146818</v>
      </c>
      <c r="C95" s="10" t="s">
        <v>6332</v>
      </c>
      <c r="D95" s="12">
        <v>2.9000000000000001E-2</v>
      </c>
      <c r="E95" s="10" t="s">
        <v>1131</v>
      </c>
      <c r="F95" s="11">
        <v>75555</v>
      </c>
      <c r="G95" s="10" t="s">
        <v>5226</v>
      </c>
      <c r="H95" s="12">
        <v>0.10299999999999999</v>
      </c>
      <c r="I95" s="10" t="s">
        <v>2434</v>
      </c>
      <c r="J95" s="11">
        <v>262492</v>
      </c>
      <c r="K95" s="10" t="s">
        <v>6333</v>
      </c>
      <c r="L95" s="12">
        <v>3.5000000000000003E-2</v>
      </c>
      <c r="M95" s="10" t="s">
        <v>1131</v>
      </c>
      <c r="N95" s="11">
        <v>113446</v>
      </c>
      <c r="O95" s="10" t="s">
        <v>5373</v>
      </c>
      <c r="P95" s="12">
        <v>3.6999999999999998E-2</v>
      </c>
      <c r="Q95" s="10" t="s">
        <v>1131</v>
      </c>
      <c r="R95" s="11">
        <v>1392140</v>
      </c>
      <c r="S95" s="10" t="s">
        <v>6334</v>
      </c>
      <c r="T95" s="12">
        <v>3.5999999999999997E-2</v>
      </c>
      <c r="U95" s="10" t="s">
        <v>1140</v>
      </c>
      <c r="V95" s="11">
        <v>215662</v>
      </c>
      <c r="W95" s="10" t="s">
        <v>6335</v>
      </c>
      <c r="X95" s="12">
        <v>3.6999999999999998E-2</v>
      </c>
      <c r="Y95" s="10" t="s">
        <v>1131</v>
      </c>
      <c r="Z95" s="11">
        <v>99312</v>
      </c>
      <c r="AA95" s="10" t="s">
        <v>2415</v>
      </c>
      <c r="AB95" s="12">
        <v>2.7E-2</v>
      </c>
      <c r="AC95" s="10" t="s">
        <v>1131</v>
      </c>
      <c r="AD95" s="11">
        <v>34989</v>
      </c>
      <c r="AE95" s="10" t="s">
        <v>6336</v>
      </c>
      <c r="AF95" s="12">
        <v>3.4000000000000002E-2</v>
      </c>
      <c r="AG95" s="10" t="s">
        <v>1134</v>
      </c>
      <c r="AH95" s="11">
        <v>33200</v>
      </c>
      <c r="AI95" s="10" t="s">
        <v>6337</v>
      </c>
      <c r="AJ95" s="12">
        <v>4.9000000000000002E-2</v>
      </c>
      <c r="AK95" s="10" t="s">
        <v>2434</v>
      </c>
      <c r="AL95" s="11">
        <v>615879</v>
      </c>
      <c r="AM95" s="10" t="s">
        <v>6338</v>
      </c>
      <c r="AN95" s="12">
        <v>2.7E-2</v>
      </c>
      <c r="AO95" s="10" t="s">
        <v>1140</v>
      </c>
      <c r="AP95" s="11">
        <v>408044</v>
      </c>
      <c r="AQ95" s="10" t="s">
        <v>6339</v>
      </c>
      <c r="AR95" s="12">
        <v>3.6999999999999998E-2</v>
      </c>
      <c r="AS95" s="10" t="s">
        <v>1131</v>
      </c>
      <c r="AT95" s="11">
        <v>305965</v>
      </c>
      <c r="AU95" s="10" t="s">
        <v>6340</v>
      </c>
      <c r="AV95" s="12">
        <v>0.21299999999999999</v>
      </c>
      <c r="AW95" s="10" t="s">
        <v>2434</v>
      </c>
      <c r="AX95" s="11">
        <v>55557</v>
      </c>
      <c r="AY95" s="10" t="s">
        <v>6341</v>
      </c>
      <c r="AZ95" s="12">
        <v>2.8000000000000001E-2</v>
      </c>
      <c r="BA95" s="10" t="s">
        <v>1131</v>
      </c>
      <c r="BB95" s="11">
        <v>364772</v>
      </c>
      <c r="BC95" s="10" t="s">
        <v>6342</v>
      </c>
      <c r="BD95" s="12">
        <v>2.9000000000000001E-2</v>
      </c>
      <c r="BE95" s="10" t="s">
        <v>1140</v>
      </c>
      <c r="BF95" s="11">
        <v>237289</v>
      </c>
      <c r="BG95" s="10" t="s">
        <v>6343</v>
      </c>
      <c r="BH95" s="12">
        <v>3.5000000000000003E-2</v>
      </c>
      <c r="BI95" s="10" t="s">
        <v>1131</v>
      </c>
      <c r="BJ95" s="11">
        <v>89572</v>
      </c>
      <c r="BK95" s="10" t="s">
        <v>6344</v>
      </c>
      <c r="BL95" s="12">
        <v>2.8000000000000001E-2</v>
      </c>
      <c r="BM95" s="10" t="s">
        <v>1155</v>
      </c>
      <c r="BN95" s="11">
        <v>120410</v>
      </c>
      <c r="BO95" s="10" t="s">
        <v>5783</v>
      </c>
      <c r="BP95" s="12">
        <v>4.1000000000000002E-2</v>
      </c>
      <c r="BQ95" s="10" t="s">
        <v>1131</v>
      </c>
      <c r="BR95" s="11">
        <v>168993</v>
      </c>
      <c r="BS95" s="10" t="s">
        <v>2664</v>
      </c>
      <c r="BT95" s="12">
        <v>3.6999999999999998E-2</v>
      </c>
      <c r="BU95" s="10" t="s">
        <v>1131</v>
      </c>
      <c r="BV95" s="11">
        <v>148054</v>
      </c>
      <c r="BW95" s="10" t="s">
        <v>6345</v>
      </c>
      <c r="BX95" s="12">
        <v>3.2000000000000001E-2</v>
      </c>
      <c r="BY95" s="10" t="s">
        <v>1131</v>
      </c>
      <c r="BZ95" s="11">
        <v>37192</v>
      </c>
      <c r="CA95" s="10" t="s">
        <v>6346</v>
      </c>
      <c r="CB95" s="12">
        <v>2.7E-2</v>
      </c>
      <c r="CC95" s="10" t="s">
        <v>1131</v>
      </c>
      <c r="CD95" s="11">
        <v>243715</v>
      </c>
      <c r="CE95" s="10" t="s">
        <v>6347</v>
      </c>
      <c r="CF95" s="12">
        <v>3.9E-2</v>
      </c>
      <c r="CG95" s="10" t="s">
        <v>1131</v>
      </c>
      <c r="CH95" s="11">
        <v>189440</v>
      </c>
      <c r="CI95" s="10" t="s">
        <v>6348</v>
      </c>
      <c r="CJ95" s="12">
        <v>2.7E-2</v>
      </c>
      <c r="CK95" s="10" t="s">
        <v>1140</v>
      </c>
      <c r="CL95" s="11">
        <v>341986</v>
      </c>
      <c r="CM95" s="10" t="s">
        <v>6349</v>
      </c>
      <c r="CN95" s="12">
        <v>3.4000000000000002E-2</v>
      </c>
      <c r="CO95" s="10" t="s">
        <v>1140</v>
      </c>
      <c r="CP95" s="11">
        <v>200389</v>
      </c>
      <c r="CQ95" s="10" t="s">
        <v>6350</v>
      </c>
      <c r="CR95" s="12">
        <v>3.5000000000000003E-2</v>
      </c>
      <c r="CS95" s="10" t="s">
        <v>1131</v>
      </c>
      <c r="CT95" s="11">
        <v>100428</v>
      </c>
      <c r="CU95" s="10" t="s">
        <v>6351</v>
      </c>
      <c r="CV95" s="12">
        <v>3.4000000000000002E-2</v>
      </c>
      <c r="CW95" s="10" t="s">
        <v>1155</v>
      </c>
      <c r="CX95" s="11">
        <v>225480</v>
      </c>
      <c r="CY95" s="10" t="s">
        <v>6352</v>
      </c>
      <c r="CZ95" s="12">
        <v>3.5999999999999997E-2</v>
      </c>
      <c r="DA95" s="10" t="s">
        <v>1131</v>
      </c>
      <c r="DB95" s="11">
        <v>40386</v>
      </c>
      <c r="DC95" s="10" t="s">
        <v>6353</v>
      </c>
      <c r="DD95" s="12">
        <v>3.5999999999999997E-2</v>
      </c>
      <c r="DE95" s="10" t="s">
        <v>1155</v>
      </c>
      <c r="DF95" s="11">
        <v>70716</v>
      </c>
      <c r="DG95" s="10" t="s">
        <v>6354</v>
      </c>
      <c r="DH95" s="12">
        <v>3.5999999999999997E-2</v>
      </c>
      <c r="DI95" s="10" t="s">
        <v>1131</v>
      </c>
      <c r="DJ95" s="11">
        <v>165751</v>
      </c>
      <c r="DK95" s="10" t="s">
        <v>6355</v>
      </c>
      <c r="DL95" s="12">
        <v>5.1999999999999998E-2</v>
      </c>
      <c r="DM95" s="10" t="s">
        <v>1155</v>
      </c>
      <c r="DN95" s="11">
        <v>36332</v>
      </c>
      <c r="DO95" s="10" t="s">
        <v>6356</v>
      </c>
      <c r="DP95" s="12">
        <v>2.5999999999999999E-2</v>
      </c>
      <c r="DQ95" s="10" t="s">
        <v>1155</v>
      </c>
      <c r="DR95" s="11">
        <v>231409</v>
      </c>
      <c r="DS95" s="10" t="s">
        <v>6357</v>
      </c>
      <c r="DT95" s="12">
        <v>2.5000000000000001E-2</v>
      </c>
      <c r="DU95" s="10" t="s">
        <v>1140</v>
      </c>
      <c r="DV95" s="11">
        <v>55822</v>
      </c>
      <c r="DW95" s="10" t="s">
        <v>2418</v>
      </c>
      <c r="DX95" s="12">
        <v>2.5999999999999999E-2</v>
      </c>
      <c r="DY95" s="10" t="s">
        <v>1131</v>
      </c>
      <c r="DZ95" s="11">
        <v>500127</v>
      </c>
      <c r="EA95" s="10" t="s">
        <v>6358</v>
      </c>
      <c r="EB95" s="12">
        <v>2.5999999999999999E-2</v>
      </c>
      <c r="EC95" s="10" t="s">
        <v>1140</v>
      </c>
      <c r="ED95" s="11">
        <v>383142</v>
      </c>
      <c r="EE95" s="10" t="s">
        <v>6359</v>
      </c>
      <c r="EF95" s="12">
        <v>3.5000000000000003E-2</v>
      </c>
      <c r="EG95" s="10" t="s">
        <v>1140</v>
      </c>
      <c r="EH95" s="11">
        <v>26930</v>
      </c>
      <c r="EI95" s="10" t="s">
        <v>1989</v>
      </c>
      <c r="EJ95" s="12">
        <v>3.4000000000000002E-2</v>
      </c>
      <c r="EK95" s="10" t="s">
        <v>1147</v>
      </c>
      <c r="EL95" s="11">
        <v>451817</v>
      </c>
      <c r="EM95" s="10" t="s">
        <v>6360</v>
      </c>
      <c r="EN95" s="12">
        <v>3.7999999999999999E-2</v>
      </c>
      <c r="EO95" s="10" t="s">
        <v>1131</v>
      </c>
      <c r="EP95" s="11">
        <v>346417</v>
      </c>
      <c r="EQ95" s="10" t="s">
        <v>6361</v>
      </c>
      <c r="ER95" s="12">
        <v>8.5000000000000006E-2</v>
      </c>
      <c r="ES95" s="10" t="s">
        <v>1131</v>
      </c>
      <c r="ET95" s="11">
        <v>197350</v>
      </c>
      <c r="EU95" s="10" t="s">
        <v>6362</v>
      </c>
      <c r="EV95" s="12">
        <v>4.7E-2</v>
      </c>
      <c r="EW95" s="10" t="s">
        <v>1131</v>
      </c>
      <c r="EX95" s="11">
        <v>359016</v>
      </c>
      <c r="EY95" s="10" t="s">
        <v>6363</v>
      </c>
      <c r="EZ95" s="12">
        <v>2.8000000000000001E-2</v>
      </c>
      <c r="FA95" s="10" t="s">
        <v>1140</v>
      </c>
      <c r="FB95" s="11">
        <v>37937</v>
      </c>
      <c r="FC95" s="10" t="s">
        <v>6364</v>
      </c>
      <c r="FD95" s="12">
        <v>3.5000000000000003E-2</v>
      </c>
      <c r="FE95" s="10" t="s">
        <v>1147</v>
      </c>
      <c r="FF95" s="11">
        <v>177471</v>
      </c>
      <c r="FG95" s="10" t="s">
        <v>6365</v>
      </c>
      <c r="FH95" s="12">
        <v>3.3000000000000002E-2</v>
      </c>
      <c r="FI95" s="10" t="s">
        <v>1131</v>
      </c>
      <c r="FJ95" s="11">
        <v>30034</v>
      </c>
      <c r="FK95" s="10" t="s">
        <v>6366</v>
      </c>
      <c r="FL95" s="12">
        <v>3.3000000000000002E-2</v>
      </c>
      <c r="FM95" s="10" t="s">
        <v>1147</v>
      </c>
      <c r="FN95" s="11">
        <v>232294</v>
      </c>
      <c r="FO95" s="10" t="s">
        <v>6367</v>
      </c>
      <c r="FP95" s="12">
        <v>3.3000000000000002E-2</v>
      </c>
      <c r="FQ95" s="10" t="s">
        <v>1131</v>
      </c>
      <c r="FR95" s="11">
        <v>764651</v>
      </c>
      <c r="FS95" s="10" t="s">
        <v>6368</v>
      </c>
      <c r="FT95" s="12">
        <v>2.5000000000000001E-2</v>
      </c>
      <c r="FU95" s="10" t="s">
        <v>1140</v>
      </c>
      <c r="FV95" s="11">
        <v>104943</v>
      </c>
      <c r="FW95" s="10" t="s">
        <v>6369</v>
      </c>
      <c r="FX95" s="12">
        <v>3.1E-2</v>
      </c>
      <c r="FY95" s="10" t="s">
        <v>1131</v>
      </c>
      <c r="FZ95" s="11">
        <v>18693</v>
      </c>
      <c r="GA95" s="10" t="s">
        <v>1634</v>
      </c>
      <c r="GB95" s="12">
        <v>2.9000000000000001E-2</v>
      </c>
      <c r="GC95" s="10" t="s">
        <v>1155</v>
      </c>
      <c r="GD95" s="11">
        <v>368777</v>
      </c>
      <c r="GE95" s="10" t="s">
        <v>6370</v>
      </c>
      <c r="GF95" s="12">
        <v>4.2000000000000003E-2</v>
      </c>
      <c r="GG95" s="10" t="s">
        <v>1140</v>
      </c>
      <c r="GH95" s="11">
        <v>446482</v>
      </c>
      <c r="GI95" s="10" t="s">
        <v>6371</v>
      </c>
      <c r="GJ95" s="12">
        <v>5.7000000000000002E-2</v>
      </c>
      <c r="GK95" s="10" t="s">
        <v>1140</v>
      </c>
      <c r="GL95" s="11">
        <v>54039</v>
      </c>
      <c r="GM95" s="10" t="s">
        <v>5809</v>
      </c>
      <c r="GN95" s="12">
        <v>3.1E-2</v>
      </c>
      <c r="GO95" s="10" t="s">
        <v>1131</v>
      </c>
      <c r="GP95" s="11">
        <v>170635</v>
      </c>
      <c r="GQ95" s="10" t="s">
        <v>6372</v>
      </c>
      <c r="GR95" s="12">
        <v>2.9000000000000001E-2</v>
      </c>
      <c r="GS95" s="10" t="s">
        <v>1140</v>
      </c>
      <c r="GT95" s="11">
        <v>18162</v>
      </c>
      <c r="GU95" s="10" t="s">
        <v>2522</v>
      </c>
      <c r="GV95" s="12">
        <v>3.1E-2</v>
      </c>
      <c r="GW95" s="10" t="s">
        <v>1131</v>
      </c>
      <c r="GX95" s="11">
        <v>1518</v>
      </c>
      <c r="GY95" s="10" t="s">
        <v>6257</v>
      </c>
      <c r="GZ95" s="12">
        <v>0</v>
      </c>
      <c r="HA95" s="10" t="s">
        <v>1140</v>
      </c>
    </row>
    <row r="96" spans="1:209" ht="12.5" x14ac:dyDescent="0.25">
      <c r="A96" s="10" t="s">
        <v>6373</v>
      </c>
      <c r="B96" s="11">
        <v>2360120</v>
      </c>
      <c r="C96" s="10" t="s">
        <v>5157</v>
      </c>
      <c r="D96" s="10" t="s">
        <v>4183</v>
      </c>
      <c r="E96" s="10" t="s">
        <v>4183</v>
      </c>
      <c r="F96" s="11">
        <v>329681</v>
      </c>
      <c r="G96" s="10" t="s">
        <v>1043</v>
      </c>
      <c r="H96" s="10" t="s">
        <v>4183</v>
      </c>
      <c r="I96" s="10" t="s">
        <v>4183</v>
      </c>
      <c r="J96" s="11">
        <v>3239474</v>
      </c>
      <c r="K96" s="10" t="s">
        <v>6374</v>
      </c>
      <c r="L96" s="10" t="s">
        <v>4183</v>
      </c>
      <c r="M96" s="10" t="s">
        <v>4183</v>
      </c>
      <c r="N96" s="11">
        <v>1409104</v>
      </c>
      <c r="O96" s="10" t="s">
        <v>6375</v>
      </c>
      <c r="P96" s="10" t="s">
        <v>4183</v>
      </c>
      <c r="Q96" s="10" t="s">
        <v>4183</v>
      </c>
      <c r="R96" s="11">
        <v>14762527</v>
      </c>
      <c r="S96" s="10" t="s">
        <v>2694</v>
      </c>
      <c r="T96" s="10" t="s">
        <v>4183</v>
      </c>
      <c r="U96" s="10" t="s">
        <v>4183</v>
      </c>
      <c r="V96" s="11">
        <v>2638093</v>
      </c>
      <c r="W96" s="10" t="s">
        <v>6376</v>
      </c>
      <c r="X96" s="10" t="s">
        <v>4183</v>
      </c>
      <c r="Y96" s="10" t="s">
        <v>4183</v>
      </c>
      <c r="Z96" s="11">
        <v>1546010</v>
      </c>
      <c r="AA96" s="10" t="s">
        <v>5258</v>
      </c>
      <c r="AB96" s="10" t="s">
        <v>4183</v>
      </c>
      <c r="AC96" s="10" t="s">
        <v>4183</v>
      </c>
      <c r="AD96" s="11">
        <v>471472</v>
      </c>
      <c r="AE96" s="10" t="s">
        <v>6377</v>
      </c>
      <c r="AF96" s="10" t="s">
        <v>4183</v>
      </c>
      <c r="AG96" s="10" t="s">
        <v>4183</v>
      </c>
      <c r="AH96" s="11">
        <v>367125</v>
      </c>
      <c r="AI96" s="10" t="s">
        <v>6378</v>
      </c>
      <c r="AJ96" s="10" t="s">
        <v>4183</v>
      </c>
      <c r="AK96" s="10" t="s">
        <v>4183</v>
      </c>
      <c r="AL96" s="11">
        <v>10451823</v>
      </c>
      <c r="AM96" s="10" t="s">
        <v>1031</v>
      </c>
      <c r="AN96" s="10" t="s">
        <v>4183</v>
      </c>
      <c r="AO96" s="10" t="s">
        <v>4183</v>
      </c>
      <c r="AP96" s="11">
        <v>4610506</v>
      </c>
      <c r="AQ96" s="10" t="s">
        <v>2274</v>
      </c>
      <c r="AR96" s="10" t="s">
        <v>4183</v>
      </c>
      <c r="AS96" s="10" t="s">
        <v>4183</v>
      </c>
      <c r="AT96" s="11">
        <v>572042</v>
      </c>
      <c r="AU96" s="10" t="s">
        <v>6217</v>
      </c>
      <c r="AV96" s="10" t="s">
        <v>4183</v>
      </c>
      <c r="AW96" s="10" t="s">
        <v>4183</v>
      </c>
      <c r="AX96" s="11">
        <v>815304</v>
      </c>
      <c r="AY96" s="10" t="s">
        <v>6379</v>
      </c>
      <c r="AZ96" s="10" t="s">
        <v>4183</v>
      </c>
      <c r="BA96" s="10" t="s">
        <v>4183</v>
      </c>
      <c r="BB96" s="11">
        <v>5470727</v>
      </c>
      <c r="BC96" s="10" t="s">
        <v>1085</v>
      </c>
      <c r="BD96" s="10" t="s">
        <v>4183</v>
      </c>
      <c r="BE96" s="10" t="s">
        <v>4183</v>
      </c>
      <c r="BF96" s="11">
        <v>3002580</v>
      </c>
      <c r="BG96" s="10" t="s">
        <v>2063</v>
      </c>
      <c r="BH96" s="10" t="s">
        <v>4183</v>
      </c>
      <c r="BI96" s="10" t="s">
        <v>4183</v>
      </c>
      <c r="BJ96" s="11">
        <v>1448736</v>
      </c>
      <c r="BK96" s="10" t="s">
        <v>5845</v>
      </c>
      <c r="BL96" s="10" t="s">
        <v>4183</v>
      </c>
      <c r="BM96" s="10" t="s">
        <v>4183</v>
      </c>
      <c r="BN96" s="11">
        <v>1299931</v>
      </c>
      <c r="BO96" s="10" t="s">
        <v>2465</v>
      </c>
      <c r="BP96" s="10" t="s">
        <v>4183</v>
      </c>
      <c r="BQ96" s="10" t="s">
        <v>4183</v>
      </c>
      <c r="BR96" s="11">
        <v>2036559</v>
      </c>
      <c r="BS96" s="10" t="s">
        <v>6380</v>
      </c>
      <c r="BT96" s="10" t="s">
        <v>4183</v>
      </c>
      <c r="BU96" s="10" t="s">
        <v>4183</v>
      </c>
      <c r="BV96" s="11">
        <v>2124930</v>
      </c>
      <c r="BW96" s="10" t="s">
        <v>6381</v>
      </c>
      <c r="BX96" s="10" t="s">
        <v>4183</v>
      </c>
      <c r="BY96" s="10" t="s">
        <v>4183</v>
      </c>
      <c r="BZ96" s="11">
        <v>757424</v>
      </c>
      <c r="CA96" s="10" t="s">
        <v>2024</v>
      </c>
      <c r="CB96" s="10" t="s">
        <v>4183</v>
      </c>
      <c r="CC96" s="10" t="s">
        <v>4183</v>
      </c>
      <c r="CD96" s="11">
        <v>2572382</v>
      </c>
      <c r="CE96" s="10" t="s">
        <v>3248</v>
      </c>
      <c r="CF96" s="10" t="s">
        <v>4183</v>
      </c>
      <c r="CG96" s="10" t="s">
        <v>4183</v>
      </c>
      <c r="CH96" s="11">
        <v>3045867</v>
      </c>
      <c r="CI96" s="10" t="s">
        <v>6382</v>
      </c>
      <c r="CJ96" s="10" t="s">
        <v>4183</v>
      </c>
      <c r="CK96" s="10" t="s">
        <v>4183</v>
      </c>
      <c r="CL96" s="11">
        <v>4642957</v>
      </c>
      <c r="CM96" s="10" t="s">
        <v>5964</v>
      </c>
      <c r="CN96" s="10" t="s">
        <v>4183</v>
      </c>
      <c r="CO96" s="10" t="s">
        <v>4183</v>
      </c>
      <c r="CP96" s="11">
        <v>2574932</v>
      </c>
      <c r="CQ96" s="10" t="s">
        <v>6383</v>
      </c>
      <c r="CR96" s="10" t="s">
        <v>4183</v>
      </c>
      <c r="CS96" s="10" t="s">
        <v>4183</v>
      </c>
      <c r="CT96" s="11">
        <v>1350552</v>
      </c>
      <c r="CU96" s="10" t="s">
        <v>5165</v>
      </c>
      <c r="CV96" s="10" t="s">
        <v>4183</v>
      </c>
      <c r="CW96" s="10" t="s">
        <v>4183</v>
      </c>
      <c r="CX96" s="11">
        <v>2844440</v>
      </c>
      <c r="CY96" s="10" t="s">
        <v>1468</v>
      </c>
      <c r="CZ96" s="10" t="s">
        <v>4183</v>
      </c>
      <c r="DA96" s="10" t="s">
        <v>4183</v>
      </c>
      <c r="DB96" s="11">
        <v>535481</v>
      </c>
      <c r="DC96" s="10" t="s">
        <v>6384</v>
      </c>
      <c r="DD96" s="10" t="s">
        <v>4183</v>
      </c>
      <c r="DE96" s="10" t="s">
        <v>4183</v>
      </c>
      <c r="DF96" s="11">
        <v>873525</v>
      </c>
      <c r="DG96" s="10" t="s">
        <v>1656</v>
      </c>
      <c r="DH96" s="10" t="s">
        <v>4183</v>
      </c>
      <c r="DI96" s="10" t="s">
        <v>4183</v>
      </c>
      <c r="DJ96" s="11">
        <v>1348248</v>
      </c>
      <c r="DK96" s="10" t="s">
        <v>6385</v>
      </c>
      <c r="DL96" s="10" t="s">
        <v>4183</v>
      </c>
      <c r="DM96" s="10" t="s">
        <v>4183</v>
      </c>
      <c r="DN96" s="11">
        <v>653070</v>
      </c>
      <c r="DO96" s="10" t="s">
        <v>6386</v>
      </c>
      <c r="DP96" s="10" t="s">
        <v>4183</v>
      </c>
      <c r="DQ96" s="10" t="s">
        <v>4183</v>
      </c>
      <c r="DR96" s="11">
        <v>3803652</v>
      </c>
      <c r="DS96" s="10" t="s">
        <v>2506</v>
      </c>
      <c r="DT96" s="10" t="s">
        <v>4183</v>
      </c>
      <c r="DU96" s="10" t="s">
        <v>4183</v>
      </c>
      <c r="DV96" s="11">
        <v>965373</v>
      </c>
      <c r="DW96" s="10" t="s">
        <v>6387</v>
      </c>
      <c r="DX96" s="10" t="s">
        <v>4183</v>
      </c>
      <c r="DY96" s="10" t="s">
        <v>4183</v>
      </c>
      <c r="DZ96" s="11">
        <v>8631232</v>
      </c>
      <c r="EA96" s="10" t="s">
        <v>1981</v>
      </c>
      <c r="EB96" s="10" t="s">
        <v>4183</v>
      </c>
      <c r="EC96" s="10" t="s">
        <v>4183</v>
      </c>
      <c r="ED96" s="11">
        <v>4979177</v>
      </c>
      <c r="EE96" s="10" t="s">
        <v>1893</v>
      </c>
      <c r="EF96" s="10" t="s">
        <v>4183</v>
      </c>
      <c r="EG96" s="10" t="s">
        <v>4183</v>
      </c>
      <c r="EH96" s="11">
        <v>378124</v>
      </c>
      <c r="EI96" s="10" t="s">
        <v>2773</v>
      </c>
      <c r="EJ96" s="10" t="s">
        <v>4183</v>
      </c>
      <c r="EK96" s="10" t="s">
        <v>4183</v>
      </c>
      <c r="EL96" s="11">
        <v>5317134</v>
      </c>
      <c r="EM96" s="10" t="s">
        <v>2597</v>
      </c>
      <c r="EN96" s="10" t="s">
        <v>4183</v>
      </c>
      <c r="EO96" s="10" t="s">
        <v>4183</v>
      </c>
      <c r="EP96" s="11">
        <v>1788886</v>
      </c>
      <c r="EQ96" s="10" t="s">
        <v>5129</v>
      </c>
      <c r="ER96" s="10" t="s">
        <v>4183</v>
      </c>
      <c r="ES96" s="10" t="s">
        <v>4183</v>
      </c>
      <c r="ET96" s="11">
        <v>1879510</v>
      </c>
      <c r="EU96" s="10" t="s">
        <v>6388</v>
      </c>
      <c r="EV96" s="10" t="s">
        <v>4183</v>
      </c>
      <c r="EW96" s="10" t="s">
        <v>4183</v>
      </c>
      <c r="EX96" s="11">
        <v>5839797</v>
      </c>
      <c r="EY96" s="10" t="s">
        <v>5346</v>
      </c>
      <c r="EZ96" s="10" t="s">
        <v>4183</v>
      </c>
      <c r="FA96" s="10" t="s">
        <v>4183</v>
      </c>
      <c r="FB96" s="11">
        <v>487127</v>
      </c>
      <c r="FC96" s="10" t="s">
        <v>6389</v>
      </c>
      <c r="FD96" s="10" t="s">
        <v>4183</v>
      </c>
      <c r="FE96" s="10" t="s">
        <v>4183</v>
      </c>
      <c r="FF96" s="11">
        <v>2490327</v>
      </c>
      <c r="FG96" s="10" t="s">
        <v>1684</v>
      </c>
      <c r="FH96" s="10" t="s">
        <v>4183</v>
      </c>
      <c r="FI96" s="10" t="s">
        <v>4183</v>
      </c>
      <c r="FJ96" s="11">
        <v>417187</v>
      </c>
      <c r="FK96" s="10" t="s">
        <v>5168</v>
      </c>
      <c r="FL96" s="10" t="s">
        <v>4183</v>
      </c>
      <c r="FM96" s="10" t="s">
        <v>4183</v>
      </c>
      <c r="FN96" s="11">
        <v>3195170</v>
      </c>
      <c r="FO96" s="10" t="s">
        <v>3671</v>
      </c>
      <c r="FP96" s="10" t="s">
        <v>4183</v>
      </c>
      <c r="FQ96" s="10" t="s">
        <v>4183</v>
      </c>
      <c r="FR96" s="11">
        <v>12394809</v>
      </c>
      <c r="FS96" s="10" t="s">
        <v>6390</v>
      </c>
      <c r="FT96" s="10" t="s">
        <v>4183</v>
      </c>
      <c r="FU96" s="10" t="s">
        <v>4183</v>
      </c>
      <c r="FV96" s="11">
        <v>1258529</v>
      </c>
      <c r="FW96" s="10" t="s">
        <v>6391</v>
      </c>
      <c r="FX96" s="10" t="s">
        <v>4183</v>
      </c>
      <c r="FY96" s="10" t="s">
        <v>4183</v>
      </c>
      <c r="FZ96" s="11">
        <v>341357</v>
      </c>
      <c r="GA96" s="10" t="s">
        <v>6392</v>
      </c>
      <c r="GB96" s="10" t="s">
        <v>4183</v>
      </c>
      <c r="GC96" s="10" t="s">
        <v>4183</v>
      </c>
      <c r="GD96" s="11">
        <v>3717625</v>
      </c>
      <c r="GE96" s="10" t="s">
        <v>6393</v>
      </c>
      <c r="GF96" s="10" t="s">
        <v>4183</v>
      </c>
      <c r="GG96" s="10" t="s">
        <v>4183</v>
      </c>
      <c r="GH96" s="11">
        <v>3361561</v>
      </c>
      <c r="GI96" s="10" t="s">
        <v>1101</v>
      </c>
      <c r="GJ96" s="10" t="s">
        <v>4183</v>
      </c>
      <c r="GK96" s="10" t="s">
        <v>4183</v>
      </c>
      <c r="GL96" s="11">
        <v>863756</v>
      </c>
      <c r="GM96" s="10" t="s">
        <v>5454</v>
      </c>
      <c r="GN96" s="10" t="s">
        <v>4183</v>
      </c>
      <c r="GO96" s="10" t="s">
        <v>4183</v>
      </c>
      <c r="GP96" s="11">
        <v>2787388</v>
      </c>
      <c r="GQ96" s="10" t="s">
        <v>6394</v>
      </c>
      <c r="GR96" s="10" t="s">
        <v>4183</v>
      </c>
      <c r="GS96" s="10" t="s">
        <v>4183</v>
      </c>
      <c r="GT96" s="11">
        <v>280119</v>
      </c>
      <c r="GU96" s="10" t="s">
        <v>1414</v>
      </c>
      <c r="GV96" s="10" t="s">
        <v>4183</v>
      </c>
      <c r="GW96" s="10" t="s">
        <v>4183</v>
      </c>
      <c r="GX96" s="11">
        <v>1613134</v>
      </c>
      <c r="GY96" s="10" t="s">
        <v>6395</v>
      </c>
      <c r="GZ96" s="10" t="s">
        <v>4183</v>
      </c>
      <c r="HA96" s="10" t="s">
        <v>4183</v>
      </c>
    </row>
    <row r="97" spans="1:209" ht="12.5" x14ac:dyDescent="0.25">
      <c r="A97" s="10" t="s">
        <v>6396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</row>
    <row r="98" spans="1:209" ht="12.5" x14ac:dyDescent="0.25">
      <c r="A98" s="10" t="s">
        <v>6397</v>
      </c>
      <c r="B98" s="11">
        <v>3871866</v>
      </c>
      <c r="C98" s="10" t="s">
        <v>6398</v>
      </c>
      <c r="D98" s="11">
        <v>3871866</v>
      </c>
      <c r="E98" s="10" t="s">
        <v>4183</v>
      </c>
      <c r="F98" s="11">
        <v>540681</v>
      </c>
      <c r="G98" s="10" t="s">
        <v>5091</v>
      </c>
      <c r="H98" s="11">
        <v>540681</v>
      </c>
      <c r="I98" s="10" t="s">
        <v>4183</v>
      </c>
      <c r="J98" s="11">
        <v>5384019</v>
      </c>
      <c r="K98" s="10" t="s">
        <v>6399</v>
      </c>
      <c r="L98" s="11">
        <v>5384019</v>
      </c>
      <c r="M98" s="10" t="s">
        <v>4183</v>
      </c>
      <c r="N98" s="11">
        <v>2270663</v>
      </c>
      <c r="O98" s="10" t="s">
        <v>4661</v>
      </c>
      <c r="P98" s="11">
        <v>2270663</v>
      </c>
      <c r="Q98" s="10" t="s">
        <v>4183</v>
      </c>
      <c r="R98" s="11">
        <v>26042367</v>
      </c>
      <c r="S98" s="10" t="s">
        <v>6400</v>
      </c>
      <c r="T98" s="11">
        <v>26042367</v>
      </c>
      <c r="U98" s="10" t="s">
        <v>4183</v>
      </c>
      <c r="V98" s="11">
        <v>4390366</v>
      </c>
      <c r="W98" s="10" t="s">
        <v>6401</v>
      </c>
      <c r="X98" s="11">
        <v>4390366</v>
      </c>
      <c r="Y98" s="10" t="s">
        <v>4183</v>
      </c>
      <c r="Z98" s="11">
        <v>2660107</v>
      </c>
      <c r="AA98" s="10" t="s">
        <v>5100</v>
      </c>
      <c r="AB98" s="11">
        <v>2660107</v>
      </c>
      <c r="AC98" s="10" t="s">
        <v>4183</v>
      </c>
      <c r="AD98" s="11">
        <v>770737</v>
      </c>
      <c r="AE98" s="10" t="s">
        <v>6402</v>
      </c>
      <c r="AF98" s="11">
        <v>770737</v>
      </c>
      <c r="AG98" s="10" t="s">
        <v>4183</v>
      </c>
      <c r="AH98" s="11">
        <v>508689</v>
      </c>
      <c r="AI98" s="10" t="s">
        <v>2147</v>
      </c>
      <c r="AJ98" s="11">
        <v>508689</v>
      </c>
      <c r="AK98" s="10" t="s">
        <v>4183</v>
      </c>
      <c r="AL98" s="11">
        <v>16313597</v>
      </c>
      <c r="AM98" s="10" t="s">
        <v>6403</v>
      </c>
      <c r="AN98" s="11">
        <v>16313597</v>
      </c>
      <c r="AO98" s="10" t="s">
        <v>4183</v>
      </c>
      <c r="AP98" s="11">
        <v>7917054</v>
      </c>
      <c r="AQ98" s="10" t="s">
        <v>6404</v>
      </c>
      <c r="AR98" s="11">
        <v>7917054</v>
      </c>
      <c r="AS98" s="10" t="s">
        <v>4183</v>
      </c>
      <c r="AT98" s="11">
        <v>1053254</v>
      </c>
      <c r="AU98" s="10" t="s">
        <v>6405</v>
      </c>
      <c r="AV98" s="11">
        <v>1053254</v>
      </c>
      <c r="AW98" s="10" t="s">
        <v>4183</v>
      </c>
      <c r="AX98" s="11">
        <v>1445124</v>
      </c>
      <c r="AY98" s="10" t="s">
        <v>6406</v>
      </c>
      <c r="AZ98" s="11">
        <v>1445124</v>
      </c>
      <c r="BA98" s="10" t="s">
        <v>4183</v>
      </c>
      <c r="BB98" s="11">
        <v>9036650</v>
      </c>
      <c r="BC98" s="10" t="s">
        <v>6407</v>
      </c>
      <c r="BD98" s="11">
        <v>9036650</v>
      </c>
      <c r="BE98" s="10" t="s">
        <v>4183</v>
      </c>
      <c r="BF98" s="11">
        <v>5058179</v>
      </c>
      <c r="BG98" s="10" t="s">
        <v>6408</v>
      </c>
      <c r="BH98" s="11">
        <v>5058179</v>
      </c>
      <c r="BI98" s="10" t="s">
        <v>4183</v>
      </c>
      <c r="BJ98" s="11">
        <v>2387401</v>
      </c>
      <c r="BK98" s="10" t="s">
        <v>6409</v>
      </c>
      <c r="BL98" s="11">
        <v>2387401</v>
      </c>
      <c r="BM98" s="10" t="s">
        <v>4183</v>
      </c>
      <c r="BN98" s="11">
        <v>2146714</v>
      </c>
      <c r="BO98" s="10" t="s">
        <v>6410</v>
      </c>
      <c r="BP98" s="11">
        <v>2146714</v>
      </c>
      <c r="BQ98" s="10" t="s">
        <v>4183</v>
      </c>
      <c r="BR98" s="11">
        <v>3414611</v>
      </c>
      <c r="BS98" s="10" t="s">
        <v>6411</v>
      </c>
      <c r="BT98" s="11">
        <v>3414611</v>
      </c>
      <c r="BU98" s="10" t="s">
        <v>4183</v>
      </c>
      <c r="BV98" s="11">
        <v>3398688</v>
      </c>
      <c r="BW98" s="10" t="s">
        <v>4447</v>
      </c>
      <c r="BX98" s="11">
        <v>3398688</v>
      </c>
      <c r="BY98" s="10" t="s">
        <v>4183</v>
      </c>
      <c r="BZ98" s="11">
        <v>1126987</v>
      </c>
      <c r="CA98" s="10" t="s">
        <v>4608</v>
      </c>
      <c r="CB98" s="11">
        <v>1126987</v>
      </c>
      <c r="CC98" s="10" t="s">
        <v>4183</v>
      </c>
      <c r="CD98" s="11">
        <v>4411478</v>
      </c>
      <c r="CE98" s="10" t="s">
        <v>6412</v>
      </c>
      <c r="CF98" s="11">
        <v>4411478</v>
      </c>
      <c r="CG98" s="10" t="s">
        <v>4183</v>
      </c>
      <c r="CH98" s="11">
        <v>5136750</v>
      </c>
      <c r="CI98" s="10" t="s">
        <v>6413</v>
      </c>
      <c r="CJ98" s="11">
        <v>5136750</v>
      </c>
      <c r="CK98" s="10" t="s">
        <v>4183</v>
      </c>
      <c r="CL98" s="11">
        <v>7646222</v>
      </c>
      <c r="CM98" s="10" t="s">
        <v>6414</v>
      </c>
      <c r="CN98" s="11">
        <v>7646222</v>
      </c>
      <c r="CO98" s="10" t="s">
        <v>4183</v>
      </c>
      <c r="CP98" s="11">
        <v>4258921</v>
      </c>
      <c r="CQ98" s="10" t="s">
        <v>6415</v>
      </c>
      <c r="CR98" s="11">
        <v>4258921</v>
      </c>
      <c r="CS98" s="10" t="s">
        <v>4183</v>
      </c>
      <c r="CT98" s="11">
        <v>2222109</v>
      </c>
      <c r="CU98" s="10" t="s">
        <v>6416</v>
      </c>
      <c r="CV98" s="11">
        <v>2222109</v>
      </c>
      <c r="CW98" s="10" t="s">
        <v>4183</v>
      </c>
      <c r="CX98" s="11">
        <v>4698865</v>
      </c>
      <c r="CY98" s="10" t="s">
        <v>6417</v>
      </c>
      <c r="CZ98" s="11">
        <v>4698865</v>
      </c>
      <c r="DA98" s="10" t="s">
        <v>4183</v>
      </c>
      <c r="DB98" s="11">
        <v>888190</v>
      </c>
      <c r="DC98" s="10" t="s">
        <v>6418</v>
      </c>
      <c r="DD98" s="11">
        <v>888190</v>
      </c>
      <c r="DE98" s="10" t="s">
        <v>4183</v>
      </c>
      <c r="DF98" s="11">
        <v>1420996</v>
      </c>
      <c r="DG98" s="10" t="s">
        <v>6419</v>
      </c>
      <c r="DH98" s="11">
        <v>1420996</v>
      </c>
      <c r="DI98" s="10" t="s">
        <v>4183</v>
      </c>
      <c r="DJ98" s="11">
        <v>2243354</v>
      </c>
      <c r="DK98" s="10" t="s">
        <v>6420</v>
      </c>
      <c r="DL98" s="11">
        <v>2243354</v>
      </c>
      <c r="DM98" s="10" t="s">
        <v>4183</v>
      </c>
      <c r="DN98" s="11">
        <v>1117113</v>
      </c>
      <c r="DO98" s="10" t="s">
        <v>6421</v>
      </c>
      <c r="DP98" s="11">
        <v>1117113</v>
      </c>
      <c r="DQ98" s="10" t="s">
        <v>4183</v>
      </c>
      <c r="DR98" s="11">
        <v>6397695</v>
      </c>
      <c r="DS98" s="10" t="s">
        <v>6422</v>
      </c>
      <c r="DT98" s="11">
        <v>6397695</v>
      </c>
      <c r="DU98" s="10" t="s">
        <v>4183</v>
      </c>
      <c r="DV98" s="11">
        <v>1552694</v>
      </c>
      <c r="DW98" s="10" t="s">
        <v>6423</v>
      </c>
      <c r="DX98" s="11">
        <v>1552694</v>
      </c>
      <c r="DY98" s="10" t="s">
        <v>4183</v>
      </c>
      <c r="DZ98" s="11">
        <v>13945400</v>
      </c>
      <c r="EA98" s="10" t="s">
        <v>6424</v>
      </c>
      <c r="EB98" s="11">
        <v>13945400</v>
      </c>
      <c r="EC98" s="10" t="s">
        <v>4183</v>
      </c>
      <c r="ED98" s="11">
        <v>8017902</v>
      </c>
      <c r="EE98" s="10" t="s">
        <v>6425</v>
      </c>
      <c r="EF98" s="11">
        <v>8017902</v>
      </c>
      <c r="EG98" s="10" t="s">
        <v>4183</v>
      </c>
      <c r="EH98" s="11">
        <v>589860</v>
      </c>
      <c r="EI98" s="10" t="s">
        <v>1491</v>
      </c>
      <c r="EJ98" s="11">
        <v>589860</v>
      </c>
      <c r="EK98" s="10" t="s">
        <v>4183</v>
      </c>
      <c r="EL98" s="11">
        <v>8948378</v>
      </c>
      <c r="EM98" s="10" t="s">
        <v>5319</v>
      </c>
      <c r="EN98" s="11">
        <v>8948378</v>
      </c>
      <c r="EO98" s="10" t="s">
        <v>4183</v>
      </c>
      <c r="EP98" s="11">
        <v>2953778</v>
      </c>
      <c r="EQ98" s="10" t="s">
        <v>6426</v>
      </c>
      <c r="ER98" s="11">
        <v>2953778</v>
      </c>
      <c r="ES98" s="10" t="s">
        <v>4183</v>
      </c>
      <c r="ET98" s="11">
        <v>3212722</v>
      </c>
      <c r="EU98" s="10" t="s">
        <v>6427</v>
      </c>
      <c r="EV98" s="11">
        <v>3212722</v>
      </c>
      <c r="EW98" s="10" t="s">
        <v>4183</v>
      </c>
      <c r="EX98" s="11">
        <v>9930217</v>
      </c>
      <c r="EY98" s="10" t="s">
        <v>6428</v>
      </c>
      <c r="EZ98" s="11">
        <v>9930217</v>
      </c>
      <c r="FA98" s="10" t="s">
        <v>4183</v>
      </c>
      <c r="FB98" s="11">
        <v>824795</v>
      </c>
      <c r="FC98" s="10" t="s">
        <v>6429</v>
      </c>
      <c r="FD98" s="11">
        <v>824795</v>
      </c>
      <c r="FE98" s="10" t="s">
        <v>4183</v>
      </c>
      <c r="FF98" s="11">
        <v>4065128</v>
      </c>
      <c r="FG98" s="10" t="s">
        <v>6430</v>
      </c>
      <c r="FH98" s="11">
        <v>4065128</v>
      </c>
      <c r="FI98" s="10" t="s">
        <v>4183</v>
      </c>
      <c r="FJ98" s="11">
        <v>683617</v>
      </c>
      <c r="FK98" s="10" t="s">
        <v>6173</v>
      </c>
      <c r="FL98" s="11">
        <v>683617</v>
      </c>
      <c r="FM98" s="10" t="s">
        <v>4183</v>
      </c>
      <c r="FN98" s="11">
        <v>5329651</v>
      </c>
      <c r="FO98" s="10" t="s">
        <v>6431</v>
      </c>
      <c r="FP98" s="11">
        <v>5329651</v>
      </c>
      <c r="FQ98" s="10" t="s">
        <v>4183</v>
      </c>
      <c r="FR98" s="11">
        <v>20149798</v>
      </c>
      <c r="FS98" s="10" t="s">
        <v>6432</v>
      </c>
      <c r="FT98" s="11">
        <v>20149798</v>
      </c>
      <c r="FU98" s="10" t="s">
        <v>4183</v>
      </c>
      <c r="FV98" s="11">
        <v>2327211</v>
      </c>
      <c r="FW98" s="10" t="s">
        <v>6433</v>
      </c>
      <c r="FX98" s="11">
        <v>2327211</v>
      </c>
      <c r="FY98" s="10" t="s">
        <v>4183</v>
      </c>
      <c r="FZ98" s="11">
        <v>523322</v>
      </c>
      <c r="GA98" s="10" t="s">
        <v>3956</v>
      </c>
      <c r="GB98" s="11">
        <v>523322</v>
      </c>
      <c r="GC98" s="10" t="s">
        <v>4183</v>
      </c>
      <c r="GD98" s="11">
        <v>6397071</v>
      </c>
      <c r="GE98" s="10" t="s">
        <v>6434</v>
      </c>
      <c r="GF98" s="11">
        <v>6397071</v>
      </c>
      <c r="GG98" s="10" t="s">
        <v>4183</v>
      </c>
      <c r="GH98" s="11">
        <v>5604117</v>
      </c>
      <c r="GI98" s="10" t="s">
        <v>6435</v>
      </c>
      <c r="GJ98" s="11">
        <v>5604117</v>
      </c>
      <c r="GK98" s="10" t="s">
        <v>4183</v>
      </c>
      <c r="GL98" s="11">
        <v>1404377</v>
      </c>
      <c r="GM98" s="10" t="s">
        <v>3281</v>
      </c>
      <c r="GN98" s="11">
        <v>1404377</v>
      </c>
      <c r="GO98" s="10" t="s">
        <v>4183</v>
      </c>
      <c r="GP98" s="11">
        <v>4518555</v>
      </c>
      <c r="GQ98" s="10" t="s">
        <v>6436</v>
      </c>
      <c r="GR98" s="11">
        <v>4518555</v>
      </c>
      <c r="GS98" s="10" t="s">
        <v>4183</v>
      </c>
      <c r="GT98" s="11">
        <v>442989</v>
      </c>
      <c r="GU98" s="10" t="s">
        <v>6437</v>
      </c>
      <c r="GV98" s="11">
        <v>442989</v>
      </c>
      <c r="GW98" s="10" t="s">
        <v>4183</v>
      </c>
      <c r="GX98" s="11">
        <v>2670201</v>
      </c>
      <c r="GY98" s="10" t="s">
        <v>4743</v>
      </c>
      <c r="GZ98" s="11">
        <v>2670201</v>
      </c>
      <c r="HA98" s="10" t="s">
        <v>4183</v>
      </c>
    </row>
    <row r="99" spans="1:209" ht="12.5" x14ac:dyDescent="0.25">
      <c r="A99" s="10" t="s">
        <v>4184</v>
      </c>
      <c r="B99" s="11">
        <v>1843400</v>
      </c>
      <c r="C99" s="10" t="s">
        <v>6438</v>
      </c>
      <c r="D99" s="12">
        <v>0.47599999999999998</v>
      </c>
      <c r="E99" s="10" t="s">
        <v>1140</v>
      </c>
      <c r="F99" s="11">
        <v>285522</v>
      </c>
      <c r="G99" s="10" t="s">
        <v>2787</v>
      </c>
      <c r="H99" s="12">
        <v>0.52800000000000002</v>
      </c>
      <c r="I99" s="10" t="s">
        <v>1155</v>
      </c>
      <c r="J99" s="11">
        <v>2667082</v>
      </c>
      <c r="K99" s="10" t="s">
        <v>6439</v>
      </c>
      <c r="L99" s="12">
        <v>0.495</v>
      </c>
      <c r="M99" s="10" t="s">
        <v>1140</v>
      </c>
      <c r="N99" s="11">
        <v>1100975</v>
      </c>
      <c r="O99" s="10" t="s">
        <v>6440</v>
      </c>
      <c r="P99" s="12">
        <v>0.48499999999999999</v>
      </c>
      <c r="Q99" s="10" t="s">
        <v>1140</v>
      </c>
      <c r="R99" s="11">
        <v>12806716</v>
      </c>
      <c r="S99" s="10" t="s">
        <v>6441</v>
      </c>
      <c r="T99" s="12">
        <v>0.49199999999999999</v>
      </c>
      <c r="U99" s="10" t="s">
        <v>1140</v>
      </c>
      <c r="V99" s="11">
        <v>2206029</v>
      </c>
      <c r="W99" s="10" t="s">
        <v>6442</v>
      </c>
      <c r="X99" s="12">
        <v>0.502</v>
      </c>
      <c r="Y99" s="10" t="s">
        <v>1140</v>
      </c>
      <c r="Z99" s="11">
        <v>1288969</v>
      </c>
      <c r="AA99" s="10" t="s">
        <v>6443</v>
      </c>
      <c r="AB99" s="12">
        <v>0.48499999999999999</v>
      </c>
      <c r="AC99" s="10" t="s">
        <v>1140</v>
      </c>
      <c r="AD99" s="11">
        <v>368110</v>
      </c>
      <c r="AE99" s="10" t="s">
        <v>5333</v>
      </c>
      <c r="AF99" s="12">
        <v>0.47799999999999998</v>
      </c>
      <c r="AG99" s="10" t="s">
        <v>1131</v>
      </c>
      <c r="AH99" s="11">
        <v>236047</v>
      </c>
      <c r="AI99" s="10" t="s">
        <v>4852</v>
      </c>
      <c r="AJ99" s="12">
        <v>0.46400000000000002</v>
      </c>
      <c r="AK99" s="10" t="s">
        <v>1155</v>
      </c>
      <c r="AL99" s="11">
        <v>7885118</v>
      </c>
      <c r="AM99" s="10" t="s">
        <v>6444</v>
      </c>
      <c r="AN99" s="12">
        <v>0.48299999999999998</v>
      </c>
      <c r="AO99" s="10" t="s">
        <v>1140</v>
      </c>
      <c r="AP99" s="11">
        <v>3779350</v>
      </c>
      <c r="AQ99" s="10" t="s">
        <v>6445</v>
      </c>
      <c r="AR99" s="12">
        <v>0.47699999999999998</v>
      </c>
      <c r="AS99" s="10" t="s">
        <v>1140</v>
      </c>
      <c r="AT99" s="11">
        <v>530207</v>
      </c>
      <c r="AU99" s="10" t="s">
        <v>6446</v>
      </c>
      <c r="AV99" s="12">
        <v>0.503</v>
      </c>
      <c r="AW99" s="10" t="s">
        <v>1131</v>
      </c>
      <c r="AX99" s="11">
        <v>718183</v>
      </c>
      <c r="AY99" s="10" t="s">
        <v>4275</v>
      </c>
      <c r="AZ99" s="12">
        <v>0.497</v>
      </c>
      <c r="BA99" s="10" t="s">
        <v>1131</v>
      </c>
      <c r="BB99" s="11">
        <v>4390886</v>
      </c>
      <c r="BC99" s="10" t="s">
        <v>6447</v>
      </c>
      <c r="BD99" s="12">
        <v>0.48599999999999999</v>
      </c>
      <c r="BE99" s="10" t="s">
        <v>1140</v>
      </c>
      <c r="BF99" s="11">
        <v>2472535</v>
      </c>
      <c r="BG99" s="10" t="s">
        <v>6448</v>
      </c>
      <c r="BH99" s="12">
        <v>0.48899999999999999</v>
      </c>
      <c r="BI99" s="10" t="s">
        <v>1140</v>
      </c>
      <c r="BJ99" s="11">
        <v>1183643</v>
      </c>
      <c r="BK99" s="10" t="s">
        <v>6449</v>
      </c>
      <c r="BL99" s="12">
        <v>0.496</v>
      </c>
      <c r="BM99" s="10" t="s">
        <v>1140</v>
      </c>
      <c r="BN99" s="11">
        <v>1064149</v>
      </c>
      <c r="BO99" s="10" t="s">
        <v>6450</v>
      </c>
      <c r="BP99" s="12">
        <v>0.496</v>
      </c>
      <c r="BQ99" s="10" t="s">
        <v>1131</v>
      </c>
      <c r="BR99" s="11">
        <v>1669140</v>
      </c>
      <c r="BS99" s="10" t="s">
        <v>2515</v>
      </c>
      <c r="BT99" s="12">
        <v>0.48899999999999999</v>
      </c>
      <c r="BU99" s="10" t="s">
        <v>1140</v>
      </c>
      <c r="BV99" s="11">
        <v>1627146</v>
      </c>
      <c r="BW99" s="10" t="s">
        <v>5974</v>
      </c>
      <c r="BX99" s="12">
        <v>0.47899999999999998</v>
      </c>
      <c r="BY99" s="10" t="s">
        <v>1140</v>
      </c>
      <c r="BZ99" s="11">
        <v>548530</v>
      </c>
      <c r="CA99" s="10" t="s">
        <v>3280</v>
      </c>
      <c r="CB99" s="12">
        <v>0.48699999999999999</v>
      </c>
      <c r="CC99" s="10" t="s">
        <v>1140</v>
      </c>
      <c r="CD99" s="11">
        <v>2101764</v>
      </c>
      <c r="CE99" s="10" t="s">
        <v>1068</v>
      </c>
      <c r="CF99" s="12">
        <v>0.47599999999999998</v>
      </c>
      <c r="CG99" s="10" t="s">
        <v>1140</v>
      </c>
      <c r="CH99" s="11">
        <v>2464140</v>
      </c>
      <c r="CI99" s="10" t="s">
        <v>6451</v>
      </c>
      <c r="CJ99" s="12">
        <v>0.48</v>
      </c>
      <c r="CK99" s="10" t="s">
        <v>1140</v>
      </c>
      <c r="CL99" s="11">
        <v>3739274</v>
      </c>
      <c r="CM99" s="10" t="s">
        <v>6452</v>
      </c>
      <c r="CN99" s="12">
        <v>0.48899999999999999</v>
      </c>
      <c r="CO99" s="10" t="s">
        <v>1140</v>
      </c>
      <c r="CP99" s="11">
        <v>2116036</v>
      </c>
      <c r="CQ99" s="10" t="s">
        <v>6453</v>
      </c>
      <c r="CR99" s="12">
        <v>0.497</v>
      </c>
      <c r="CS99" s="10" t="s">
        <v>1140</v>
      </c>
      <c r="CT99" s="11">
        <v>1056249</v>
      </c>
      <c r="CU99" s="10" t="s">
        <v>1806</v>
      </c>
      <c r="CV99" s="12">
        <v>0.47499999999999998</v>
      </c>
      <c r="CW99" s="10" t="s">
        <v>1140</v>
      </c>
      <c r="CX99" s="11">
        <v>2285897</v>
      </c>
      <c r="CY99" s="10" t="s">
        <v>6454</v>
      </c>
      <c r="CZ99" s="12">
        <v>0.48599999999999999</v>
      </c>
      <c r="DA99" s="10" t="s">
        <v>1140</v>
      </c>
      <c r="DB99" s="11">
        <v>448293</v>
      </c>
      <c r="DC99" s="10" t="s">
        <v>2652</v>
      </c>
      <c r="DD99" s="12">
        <v>0.505</v>
      </c>
      <c r="DE99" s="10" t="s">
        <v>1131</v>
      </c>
      <c r="DF99" s="11">
        <v>702972</v>
      </c>
      <c r="DG99" s="10" t="s">
        <v>6455</v>
      </c>
      <c r="DH99" s="12">
        <v>0.495</v>
      </c>
      <c r="DI99" s="10" t="s">
        <v>1131</v>
      </c>
      <c r="DJ99" s="11">
        <v>1122020</v>
      </c>
      <c r="DK99" s="10" t="s">
        <v>3538</v>
      </c>
      <c r="DL99" s="12">
        <v>0.5</v>
      </c>
      <c r="DM99" s="10" t="s">
        <v>1131</v>
      </c>
      <c r="DN99" s="11">
        <v>553755</v>
      </c>
      <c r="DO99" s="10" t="s">
        <v>3915</v>
      </c>
      <c r="DP99" s="12">
        <v>0.496</v>
      </c>
      <c r="DQ99" s="10" t="s">
        <v>1131</v>
      </c>
      <c r="DR99" s="11">
        <v>3086012</v>
      </c>
      <c r="DS99" s="10" t="s">
        <v>6456</v>
      </c>
      <c r="DT99" s="12">
        <v>0.48199999999999998</v>
      </c>
      <c r="DU99" s="10" t="s">
        <v>1140</v>
      </c>
      <c r="DV99" s="11">
        <v>764532</v>
      </c>
      <c r="DW99" s="10" t="s">
        <v>6457</v>
      </c>
      <c r="DX99" s="12">
        <v>0.49199999999999999</v>
      </c>
      <c r="DY99" s="10" t="s">
        <v>1131</v>
      </c>
      <c r="DZ99" s="11">
        <v>6687082</v>
      </c>
      <c r="EA99" s="10" t="s">
        <v>6458</v>
      </c>
      <c r="EB99" s="12">
        <v>0.48</v>
      </c>
      <c r="EC99" s="10" t="s">
        <v>1140</v>
      </c>
      <c r="ED99" s="11">
        <v>3848837</v>
      </c>
      <c r="EE99" s="10" t="s">
        <v>6459</v>
      </c>
      <c r="EF99" s="12">
        <v>0.48</v>
      </c>
      <c r="EG99" s="10" t="s">
        <v>1140</v>
      </c>
      <c r="EH99" s="11">
        <v>302284</v>
      </c>
      <c r="EI99" s="10" t="s">
        <v>1997</v>
      </c>
      <c r="EJ99" s="12">
        <v>0.51200000000000001</v>
      </c>
      <c r="EK99" s="10" t="s">
        <v>1155</v>
      </c>
      <c r="EL99" s="11">
        <v>4351822</v>
      </c>
      <c r="EM99" s="10" t="s">
        <v>4532</v>
      </c>
      <c r="EN99" s="12">
        <v>0.48599999999999999</v>
      </c>
      <c r="EO99" s="10" t="s">
        <v>1140</v>
      </c>
      <c r="EP99" s="11">
        <v>1451181</v>
      </c>
      <c r="EQ99" s="10" t="s">
        <v>2942</v>
      </c>
      <c r="ER99" s="12">
        <v>0.49099999999999999</v>
      </c>
      <c r="ES99" s="10" t="s">
        <v>1140</v>
      </c>
      <c r="ET99" s="11">
        <v>1580952</v>
      </c>
      <c r="EU99" s="10" t="s">
        <v>6460</v>
      </c>
      <c r="EV99" s="12">
        <v>0.49199999999999999</v>
      </c>
      <c r="EW99" s="10" t="s">
        <v>1140</v>
      </c>
      <c r="EX99" s="11">
        <v>4831645</v>
      </c>
      <c r="EY99" s="10" t="s">
        <v>1611</v>
      </c>
      <c r="EZ99" s="12">
        <v>0.48699999999999999</v>
      </c>
      <c r="FA99" s="10" t="s">
        <v>1140</v>
      </c>
      <c r="FB99" s="11">
        <v>399164</v>
      </c>
      <c r="FC99" s="10" t="s">
        <v>6461</v>
      </c>
      <c r="FD99" s="12">
        <v>0.48399999999999999</v>
      </c>
      <c r="FE99" s="10" t="s">
        <v>1155</v>
      </c>
      <c r="FF99" s="11">
        <v>1939797</v>
      </c>
      <c r="FG99" s="10" t="s">
        <v>3264</v>
      </c>
      <c r="FH99" s="12">
        <v>0.47699999999999998</v>
      </c>
      <c r="FI99" s="10" t="s">
        <v>1140</v>
      </c>
      <c r="FJ99" s="11">
        <v>345527</v>
      </c>
      <c r="FK99" s="10" t="s">
        <v>2124</v>
      </c>
      <c r="FL99" s="12">
        <v>0.505</v>
      </c>
      <c r="FM99" s="10" t="s">
        <v>1131</v>
      </c>
      <c r="FN99" s="11">
        <v>2569434</v>
      </c>
      <c r="FO99" s="10" t="s">
        <v>6462</v>
      </c>
      <c r="FP99" s="12">
        <v>0.48199999999999998</v>
      </c>
      <c r="FQ99" s="10" t="s">
        <v>1140</v>
      </c>
      <c r="FR99" s="11">
        <v>9878781</v>
      </c>
      <c r="FS99" s="10" t="s">
        <v>6463</v>
      </c>
      <c r="FT99" s="12">
        <v>0.49</v>
      </c>
      <c r="FU99" s="10" t="s">
        <v>1140</v>
      </c>
      <c r="FV99" s="11">
        <v>1167647</v>
      </c>
      <c r="FW99" s="10" t="s">
        <v>6464</v>
      </c>
      <c r="FX99" s="12">
        <v>0.502</v>
      </c>
      <c r="FY99" s="10" t="s">
        <v>1140</v>
      </c>
      <c r="FZ99" s="11">
        <v>258638</v>
      </c>
      <c r="GA99" s="10" t="s">
        <v>2411</v>
      </c>
      <c r="GB99" s="12">
        <v>0.49399999999999999</v>
      </c>
      <c r="GC99" s="10" t="s">
        <v>1131</v>
      </c>
      <c r="GD99" s="11">
        <v>3114402</v>
      </c>
      <c r="GE99" s="10" t="s">
        <v>6465</v>
      </c>
      <c r="GF99" s="12">
        <v>0.48699999999999999</v>
      </c>
      <c r="GG99" s="10" t="s">
        <v>1140</v>
      </c>
      <c r="GH99" s="11">
        <v>2802624</v>
      </c>
      <c r="GI99" s="10" t="s">
        <v>6466</v>
      </c>
      <c r="GJ99" s="12">
        <v>0.5</v>
      </c>
      <c r="GK99" s="10" t="s">
        <v>1140</v>
      </c>
      <c r="GL99" s="11">
        <v>694759</v>
      </c>
      <c r="GM99" s="10" t="s">
        <v>3198</v>
      </c>
      <c r="GN99" s="12">
        <v>0.495</v>
      </c>
      <c r="GO99" s="10" t="s">
        <v>1131</v>
      </c>
      <c r="GP99" s="11">
        <v>2240574</v>
      </c>
      <c r="GQ99" s="10" t="s">
        <v>6252</v>
      </c>
      <c r="GR99" s="12">
        <v>0.496</v>
      </c>
      <c r="GS99" s="10" t="s">
        <v>1140</v>
      </c>
      <c r="GT99" s="11">
        <v>225002</v>
      </c>
      <c r="GU99" s="10" t="s">
        <v>3122</v>
      </c>
      <c r="GV99" s="12">
        <v>0.50800000000000001</v>
      </c>
      <c r="GW99" s="10" t="s">
        <v>1155</v>
      </c>
      <c r="GX99" s="11">
        <v>1241607</v>
      </c>
      <c r="GY99" s="10" t="s">
        <v>2911</v>
      </c>
      <c r="GZ99" s="12">
        <v>0.46500000000000002</v>
      </c>
      <c r="HA99" s="10" t="s">
        <v>1140</v>
      </c>
    </row>
    <row r="100" spans="1:209" ht="12.5" x14ac:dyDescent="0.25">
      <c r="A100" s="10" t="s">
        <v>4222</v>
      </c>
      <c r="B100" s="11">
        <v>2028466</v>
      </c>
      <c r="C100" s="10" t="s">
        <v>6467</v>
      </c>
      <c r="D100" s="12">
        <v>0.52400000000000002</v>
      </c>
      <c r="E100" s="10" t="s">
        <v>1140</v>
      </c>
      <c r="F100" s="11">
        <v>255159</v>
      </c>
      <c r="G100" s="10" t="s">
        <v>3812</v>
      </c>
      <c r="H100" s="12">
        <v>0.47199999999999998</v>
      </c>
      <c r="I100" s="10" t="s">
        <v>1155</v>
      </c>
      <c r="J100" s="11">
        <v>2716937</v>
      </c>
      <c r="K100" s="10" t="s">
        <v>4515</v>
      </c>
      <c r="L100" s="12">
        <v>0.505</v>
      </c>
      <c r="M100" s="10" t="s">
        <v>1140</v>
      </c>
      <c r="N100" s="11">
        <v>1169688</v>
      </c>
      <c r="O100" s="10" t="s">
        <v>6468</v>
      </c>
      <c r="P100" s="12">
        <v>0.51500000000000001</v>
      </c>
      <c r="Q100" s="10" t="s">
        <v>1140</v>
      </c>
      <c r="R100" s="11">
        <v>13235651</v>
      </c>
      <c r="S100" s="10" t="s">
        <v>6469</v>
      </c>
      <c r="T100" s="12">
        <v>0.50800000000000001</v>
      </c>
      <c r="U100" s="10" t="s">
        <v>1140</v>
      </c>
      <c r="V100" s="11">
        <v>2184337</v>
      </c>
      <c r="W100" s="10" t="s">
        <v>6470</v>
      </c>
      <c r="X100" s="12">
        <v>0.498</v>
      </c>
      <c r="Y100" s="10" t="s">
        <v>1140</v>
      </c>
      <c r="Z100" s="11">
        <v>1371138</v>
      </c>
      <c r="AA100" s="10" t="s">
        <v>4191</v>
      </c>
      <c r="AB100" s="12">
        <v>0.51500000000000001</v>
      </c>
      <c r="AC100" s="10" t="s">
        <v>1140</v>
      </c>
      <c r="AD100" s="11">
        <v>402627</v>
      </c>
      <c r="AE100" s="10" t="s">
        <v>3674</v>
      </c>
      <c r="AF100" s="12">
        <v>0.52200000000000002</v>
      </c>
      <c r="AG100" s="10" t="s">
        <v>1131</v>
      </c>
      <c r="AH100" s="11">
        <v>272642</v>
      </c>
      <c r="AI100" s="10" t="s">
        <v>6471</v>
      </c>
      <c r="AJ100" s="12">
        <v>0.53600000000000003</v>
      </c>
      <c r="AK100" s="10" t="s">
        <v>1155</v>
      </c>
      <c r="AL100" s="11">
        <v>8428479</v>
      </c>
      <c r="AM100" s="10" t="s">
        <v>6472</v>
      </c>
      <c r="AN100" s="12">
        <v>0.51700000000000002</v>
      </c>
      <c r="AO100" s="10" t="s">
        <v>1140</v>
      </c>
      <c r="AP100" s="11">
        <v>4137704</v>
      </c>
      <c r="AQ100" s="10" t="s">
        <v>6473</v>
      </c>
      <c r="AR100" s="12">
        <v>0.52300000000000002</v>
      </c>
      <c r="AS100" s="10" t="s">
        <v>1140</v>
      </c>
      <c r="AT100" s="11">
        <v>523047</v>
      </c>
      <c r="AU100" s="10" t="s">
        <v>6474</v>
      </c>
      <c r="AV100" s="12">
        <v>0.497</v>
      </c>
      <c r="AW100" s="10" t="s">
        <v>1131</v>
      </c>
      <c r="AX100" s="11">
        <v>726941</v>
      </c>
      <c r="AY100" s="10" t="s">
        <v>2845</v>
      </c>
      <c r="AZ100" s="12">
        <v>0.503</v>
      </c>
      <c r="BA100" s="10" t="s">
        <v>1131</v>
      </c>
      <c r="BB100" s="11">
        <v>4645764</v>
      </c>
      <c r="BC100" s="10" t="s">
        <v>6475</v>
      </c>
      <c r="BD100" s="12">
        <v>0.51400000000000001</v>
      </c>
      <c r="BE100" s="10" t="s">
        <v>1140</v>
      </c>
      <c r="BF100" s="11">
        <v>2585644</v>
      </c>
      <c r="BG100" s="10" t="s">
        <v>6476</v>
      </c>
      <c r="BH100" s="12">
        <v>0.51100000000000001</v>
      </c>
      <c r="BI100" s="10" t="s">
        <v>1140</v>
      </c>
      <c r="BJ100" s="11">
        <v>1203758</v>
      </c>
      <c r="BK100" s="10" t="s">
        <v>6477</v>
      </c>
      <c r="BL100" s="12">
        <v>0.504</v>
      </c>
      <c r="BM100" s="10" t="s">
        <v>1140</v>
      </c>
      <c r="BN100" s="11">
        <v>1082565</v>
      </c>
      <c r="BO100" s="10" t="s">
        <v>2639</v>
      </c>
      <c r="BP100" s="12">
        <v>0.504</v>
      </c>
      <c r="BQ100" s="10" t="s">
        <v>1131</v>
      </c>
      <c r="BR100" s="11">
        <v>1745471</v>
      </c>
      <c r="BS100" s="10" t="s">
        <v>6478</v>
      </c>
      <c r="BT100" s="12">
        <v>0.51100000000000001</v>
      </c>
      <c r="BU100" s="10" t="s">
        <v>1140</v>
      </c>
      <c r="BV100" s="11">
        <v>1771542</v>
      </c>
      <c r="BW100" s="10" t="s">
        <v>6479</v>
      </c>
      <c r="BX100" s="12">
        <v>0.52100000000000002</v>
      </c>
      <c r="BY100" s="10" t="s">
        <v>1140</v>
      </c>
      <c r="BZ100" s="11">
        <v>578457</v>
      </c>
      <c r="CA100" s="10" t="s">
        <v>4742</v>
      </c>
      <c r="CB100" s="12">
        <v>0.51300000000000001</v>
      </c>
      <c r="CC100" s="10" t="s">
        <v>1140</v>
      </c>
      <c r="CD100" s="11">
        <v>2309714</v>
      </c>
      <c r="CE100" s="10" t="s">
        <v>5973</v>
      </c>
      <c r="CF100" s="12">
        <v>0.52400000000000002</v>
      </c>
      <c r="CG100" s="10" t="s">
        <v>1140</v>
      </c>
      <c r="CH100" s="11">
        <v>2672610</v>
      </c>
      <c r="CI100" s="10" t="s">
        <v>6480</v>
      </c>
      <c r="CJ100" s="12">
        <v>0.52</v>
      </c>
      <c r="CK100" s="10" t="s">
        <v>1140</v>
      </c>
      <c r="CL100" s="11">
        <v>3906948</v>
      </c>
      <c r="CM100" s="10" t="s">
        <v>6481</v>
      </c>
      <c r="CN100" s="12">
        <v>0.51100000000000001</v>
      </c>
      <c r="CO100" s="10" t="s">
        <v>1140</v>
      </c>
      <c r="CP100" s="11">
        <v>2142885</v>
      </c>
      <c r="CQ100" s="10" t="s">
        <v>6482</v>
      </c>
      <c r="CR100" s="12">
        <v>0.503</v>
      </c>
      <c r="CS100" s="10" t="s">
        <v>1140</v>
      </c>
      <c r="CT100" s="11">
        <v>1165860</v>
      </c>
      <c r="CU100" s="10" t="s">
        <v>2893</v>
      </c>
      <c r="CV100" s="12">
        <v>0.52500000000000002</v>
      </c>
      <c r="CW100" s="10" t="s">
        <v>1140</v>
      </c>
      <c r="CX100" s="11">
        <v>2412968</v>
      </c>
      <c r="CY100" s="10" t="s">
        <v>6483</v>
      </c>
      <c r="CZ100" s="12">
        <v>0.51400000000000001</v>
      </c>
      <c r="DA100" s="10" t="s">
        <v>1140</v>
      </c>
      <c r="DB100" s="11">
        <v>439897</v>
      </c>
      <c r="DC100" s="10" t="s">
        <v>2640</v>
      </c>
      <c r="DD100" s="12">
        <v>0.495</v>
      </c>
      <c r="DE100" s="10" t="s">
        <v>1131</v>
      </c>
      <c r="DF100" s="11">
        <v>718024</v>
      </c>
      <c r="DG100" s="10" t="s">
        <v>6484</v>
      </c>
      <c r="DH100" s="12">
        <v>0.505</v>
      </c>
      <c r="DI100" s="10" t="s">
        <v>1131</v>
      </c>
      <c r="DJ100" s="11">
        <v>1121334</v>
      </c>
      <c r="DK100" s="10" t="s">
        <v>6485</v>
      </c>
      <c r="DL100" s="12">
        <v>0.5</v>
      </c>
      <c r="DM100" s="10" t="s">
        <v>1131</v>
      </c>
      <c r="DN100" s="11">
        <v>563358</v>
      </c>
      <c r="DO100" s="10" t="s">
        <v>3108</v>
      </c>
      <c r="DP100" s="12">
        <v>0.504</v>
      </c>
      <c r="DQ100" s="10" t="s">
        <v>1131</v>
      </c>
      <c r="DR100" s="11">
        <v>3311683</v>
      </c>
      <c r="DS100" s="10" t="s">
        <v>6486</v>
      </c>
      <c r="DT100" s="12">
        <v>0.51800000000000002</v>
      </c>
      <c r="DU100" s="10" t="s">
        <v>1140</v>
      </c>
      <c r="DV100" s="11">
        <v>788162</v>
      </c>
      <c r="DW100" s="10" t="s">
        <v>6487</v>
      </c>
      <c r="DX100" s="12">
        <v>0.50800000000000001</v>
      </c>
      <c r="DY100" s="10" t="s">
        <v>1131</v>
      </c>
      <c r="DZ100" s="11">
        <v>7258318</v>
      </c>
      <c r="EA100" s="10" t="s">
        <v>6488</v>
      </c>
      <c r="EB100" s="12">
        <v>0.52</v>
      </c>
      <c r="EC100" s="10" t="s">
        <v>1140</v>
      </c>
      <c r="ED100" s="11">
        <v>4169065</v>
      </c>
      <c r="EE100" s="10" t="s">
        <v>6489</v>
      </c>
      <c r="EF100" s="12">
        <v>0.52</v>
      </c>
      <c r="EG100" s="10" t="s">
        <v>1140</v>
      </c>
      <c r="EH100" s="11">
        <v>287576</v>
      </c>
      <c r="EI100" s="10" t="s">
        <v>4652</v>
      </c>
      <c r="EJ100" s="12">
        <v>0.48799999999999999</v>
      </c>
      <c r="EK100" s="10" t="s">
        <v>1155</v>
      </c>
      <c r="EL100" s="11">
        <v>4596556</v>
      </c>
      <c r="EM100" s="10" t="s">
        <v>6490</v>
      </c>
      <c r="EN100" s="12">
        <v>0.51400000000000001</v>
      </c>
      <c r="EO100" s="10" t="s">
        <v>1140</v>
      </c>
      <c r="EP100" s="11">
        <v>1502597</v>
      </c>
      <c r="EQ100" s="10" t="s">
        <v>6491</v>
      </c>
      <c r="ER100" s="12">
        <v>0.50900000000000001</v>
      </c>
      <c r="ES100" s="10" t="s">
        <v>1140</v>
      </c>
      <c r="ET100" s="11">
        <v>1631770</v>
      </c>
      <c r="EU100" s="10" t="s">
        <v>4460</v>
      </c>
      <c r="EV100" s="12">
        <v>0.50800000000000001</v>
      </c>
      <c r="EW100" s="10" t="s">
        <v>1140</v>
      </c>
      <c r="EX100" s="11">
        <v>5098572</v>
      </c>
      <c r="EY100" s="10" t="s">
        <v>6492</v>
      </c>
      <c r="EZ100" s="12">
        <v>0.51300000000000001</v>
      </c>
      <c r="FA100" s="10" t="s">
        <v>1140</v>
      </c>
      <c r="FB100" s="11">
        <v>425631</v>
      </c>
      <c r="FC100" s="10" t="s">
        <v>6493</v>
      </c>
      <c r="FD100" s="12">
        <v>0.51600000000000001</v>
      </c>
      <c r="FE100" s="10" t="s">
        <v>1155</v>
      </c>
      <c r="FF100" s="11">
        <v>2125331</v>
      </c>
      <c r="FG100" s="10" t="s">
        <v>6494</v>
      </c>
      <c r="FH100" s="12">
        <v>0.52300000000000002</v>
      </c>
      <c r="FI100" s="10" t="s">
        <v>1140</v>
      </c>
      <c r="FJ100" s="11">
        <v>338090</v>
      </c>
      <c r="FK100" s="10" t="s">
        <v>4924</v>
      </c>
      <c r="FL100" s="12">
        <v>0.495</v>
      </c>
      <c r="FM100" s="10" t="s">
        <v>1131</v>
      </c>
      <c r="FN100" s="11">
        <v>2760217</v>
      </c>
      <c r="FO100" s="10" t="s">
        <v>6495</v>
      </c>
      <c r="FP100" s="12">
        <v>0.51800000000000002</v>
      </c>
      <c r="FQ100" s="10" t="s">
        <v>1140</v>
      </c>
      <c r="FR100" s="11">
        <v>10271017</v>
      </c>
      <c r="FS100" s="10" t="s">
        <v>6496</v>
      </c>
      <c r="FT100" s="12">
        <v>0.51</v>
      </c>
      <c r="FU100" s="10" t="s">
        <v>1140</v>
      </c>
      <c r="FV100" s="11">
        <v>1159564</v>
      </c>
      <c r="FW100" s="10" t="s">
        <v>4413</v>
      </c>
      <c r="FX100" s="12">
        <v>0.498</v>
      </c>
      <c r="FY100" s="10" t="s">
        <v>1140</v>
      </c>
      <c r="FZ100" s="11">
        <v>264684</v>
      </c>
      <c r="GA100" s="10" t="s">
        <v>6497</v>
      </c>
      <c r="GB100" s="12">
        <v>0.50600000000000001</v>
      </c>
      <c r="GC100" s="10" t="s">
        <v>1131</v>
      </c>
      <c r="GD100" s="11">
        <v>3282669</v>
      </c>
      <c r="GE100" s="10" t="s">
        <v>6498</v>
      </c>
      <c r="GF100" s="12">
        <v>0.51300000000000001</v>
      </c>
      <c r="GG100" s="10" t="s">
        <v>1140</v>
      </c>
      <c r="GH100" s="11">
        <v>2801493</v>
      </c>
      <c r="GI100" s="10" t="s">
        <v>3538</v>
      </c>
      <c r="GJ100" s="12">
        <v>0.5</v>
      </c>
      <c r="GK100" s="10" t="s">
        <v>1140</v>
      </c>
      <c r="GL100" s="11">
        <v>709618</v>
      </c>
      <c r="GM100" s="10" t="s">
        <v>1676</v>
      </c>
      <c r="GN100" s="12">
        <v>0.505</v>
      </c>
      <c r="GO100" s="10" t="s">
        <v>1131</v>
      </c>
      <c r="GP100" s="11">
        <v>2277981</v>
      </c>
      <c r="GQ100" s="10" t="s">
        <v>3163</v>
      </c>
      <c r="GR100" s="12">
        <v>0.504</v>
      </c>
      <c r="GS100" s="10" t="s">
        <v>1140</v>
      </c>
      <c r="GT100" s="11">
        <v>217987</v>
      </c>
      <c r="GU100" s="10" t="s">
        <v>2846</v>
      </c>
      <c r="GV100" s="12">
        <v>0.49199999999999999</v>
      </c>
      <c r="GW100" s="10" t="s">
        <v>1155</v>
      </c>
      <c r="GX100" s="11">
        <v>1428594</v>
      </c>
      <c r="GY100" s="10" t="s">
        <v>3958</v>
      </c>
      <c r="GZ100" s="12">
        <v>0.53500000000000003</v>
      </c>
      <c r="HA100" s="10" t="s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1031"/>
  <sheetViews>
    <sheetView workbookViewId="0"/>
  </sheetViews>
  <sheetFormatPr defaultColWidth="12.6328125" defaultRowHeight="15.75" customHeight="1" x14ac:dyDescent="0.25"/>
  <sheetData>
    <row r="1" spans="1:40" x14ac:dyDescent="0.3">
      <c r="A1" s="14" t="s">
        <v>0</v>
      </c>
      <c r="B1" s="15" t="s">
        <v>6499</v>
      </c>
      <c r="C1" s="15" t="s">
        <v>6500</v>
      </c>
      <c r="D1" s="15" t="s">
        <v>6501</v>
      </c>
      <c r="E1" s="15" t="s">
        <v>6502</v>
      </c>
      <c r="F1" s="14" t="s">
        <v>6503</v>
      </c>
      <c r="G1" s="14" t="s">
        <v>6504</v>
      </c>
      <c r="H1" s="14" t="s">
        <v>6505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 ht="15.75" customHeight="1" x14ac:dyDescent="0.25">
      <c r="A2" s="10" t="s">
        <v>6506</v>
      </c>
      <c r="B2" s="10" t="s">
        <v>6507</v>
      </c>
      <c r="C2" s="10" t="s">
        <v>6507</v>
      </c>
      <c r="D2" s="10" t="s">
        <v>6508</v>
      </c>
      <c r="E2" s="10" t="s">
        <v>6507</v>
      </c>
      <c r="F2" s="10" t="s">
        <v>6509</v>
      </c>
      <c r="G2" s="10" t="s">
        <v>6510</v>
      </c>
      <c r="H2" s="10" t="s">
        <v>6507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pans="1:40" ht="15.75" customHeight="1" x14ac:dyDescent="0.25">
      <c r="A3" s="10" t="s">
        <v>6511</v>
      </c>
      <c r="B3" s="10" t="s">
        <v>6511</v>
      </c>
      <c r="C3" s="10" t="s">
        <v>15</v>
      </c>
      <c r="D3" s="10" t="s">
        <v>15</v>
      </c>
      <c r="E3" s="10" t="s">
        <v>15</v>
      </c>
      <c r="F3" s="10" t="s">
        <v>6512</v>
      </c>
      <c r="G3" s="10" t="s">
        <v>6513</v>
      </c>
      <c r="H3" s="10" t="s">
        <v>15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ht="15.75" customHeight="1" x14ac:dyDescent="0.25">
      <c r="A4" s="10" t="s">
        <v>6514</v>
      </c>
      <c r="B4" s="10" t="s">
        <v>6514</v>
      </c>
      <c r="C4" s="10" t="s">
        <v>107</v>
      </c>
      <c r="D4" s="10" t="s">
        <v>107</v>
      </c>
      <c r="E4" s="10" t="s">
        <v>107</v>
      </c>
      <c r="F4" s="10" t="s">
        <v>6512</v>
      </c>
      <c r="G4" s="10" t="s">
        <v>6515</v>
      </c>
      <c r="H4" s="10" t="s">
        <v>107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5.75" customHeight="1" x14ac:dyDescent="0.25">
      <c r="A5" s="10" t="s">
        <v>6516</v>
      </c>
      <c r="B5" s="10" t="s">
        <v>6516</v>
      </c>
      <c r="C5" s="10" t="s">
        <v>174</v>
      </c>
      <c r="D5" s="10" t="s">
        <v>174</v>
      </c>
      <c r="E5" s="10" t="s">
        <v>174</v>
      </c>
      <c r="F5" s="10" t="s">
        <v>6512</v>
      </c>
      <c r="G5" s="10" t="s">
        <v>6517</v>
      </c>
      <c r="H5" s="10" t="s">
        <v>174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 ht="15.75" customHeight="1" x14ac:dyDescent="0.25">
      <c r="A6" s="10" t="s">
        <v>6518</v>
      </c>
      <c r="B6" s="10" t="s">
        <v>6518</v>
      </c>
      <c r="C6" s="10" t="s">
        <v>234</v>
      </c>
      <c r="D6" s="10" t="s">
        <v>234</v>
      </c>
      <c r="E6" s="10" t="s">
        <v>234</v>
      </c>
      <c r="F6" s="10" t="s">
        <v>6512</v>
      </c>
      <c r="G6" s="10" t="s">
        <v>6519</v>
      </c>
      <c r="H6" s="10" t="s">
        <v>234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 ht="15.75" customHeight="1" x14ac:dyDescent="0.25">
      <c r="A7" s="10" t="s">
        <v>6520</v>
      </c>
      <c r="B7" s="10" t="s">
        <v>6520</v>
      </c>
      <c r="C7" s="10" t="s">
        <v>264</v>
      </c>
      <c r="D7" s="10" t="s">
        <v>264</v>
      </c>
      <c r="E7" s="10" t="s">
        <v>264</v>
      </c>
      <c r="F7" s="10" t="s">
        <v>6512</v>
      </c>
      <c r="G7" s="10" t="s">
        <v>6521</v>
      </c>
      <c r="H7" s="10" t="s">
        <v>264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ht="15.75" customHeight="1" x14ac:dyDescent="0.25">
      <c r="A8" s="10" t="s">
        <v>6522</v>
      </c>
      <c r="B8" s="10" t="s">
        <v>6522</v>
      </c>
      <c r="C8" s="10" t="s">
        <v>375</v>
      </c>
      <c r="D8" s="10" t="s">
        <v>375</v>
      </c>
      <c r="E8" s="10" t="s">
        <v>375</v>
      </c>
      <c r="F8" s="10" t="s">
        <v>6512</v>
      </c>
      <c r="G8" s="10" t="s">
        <v>6523</v>
      </c>
      <c r="H8" s="10" t="s">
        <v>375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 ht="15.75" customHeight="1" x14ac:dyDescent="0.25">
      <c r="A9" s="10" t="s">
        <v>6524</v>
      </c>
      <c r="B9" s="10" t="s">
        <v>6524</v>
      </c>
      <c r="C9" s="10" t="s">
        <v>494</v>
      </c>
      <c r="D9" s="10" t="s">
        <v>494</v>
      </c>
      <c r="E9" s="10" t="s">
        <v>494</v>
      </c>
      <c r="F9" s="10" t="s">
        <v>6512</v>
      </c>
      <c r="G9" s="10" t="s">
        <v>6525</v>
      </c>
      <c r="H9" s="10" t="s">
        <v>494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ht="15.75" customHeight="1" x14ac:dyDescent="0.25">
      <c r="A10" s="10" t="s">
        <v>6526</v>
      </c>
      <c r="B10" s="10" t="s">
        <v>6526</v>
      </c>
      <c r="C10" s="10" t="s">
        <v>515</v>
      </c>
      <c r="D10" s="10" t="s">
        <v>515</v>
      </c>
      <c r="E10" s="10" t="s">
        <v>515</v>
      </c>
      <c r="F10" s="10" t="s">
        <v>6512</v>
      </c>
      <c r="G10" s="10" t="s">
        <v>6527</v>
      </c>
      <c r="H10" s="10" t="s">
        <v>515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15.75" customHeight="1" x14ac:dyDescent="0.25">
      <c r="A11" s="10" t="s">
        <v>6528</v>
      </c>
      <c r="B11" s="10" t="s">
        <v>6528</v>
      </c>
      <c r="C11" s="10" t="s">
        <v>526</v>
      </c>
      <c r="D11" s="10" t="s">
        <v>526</v>
      </c>
      <c r="E11" s="10" t="s">
        <v>526</v>
      </c>
      <c r="F11" s="10" t="s">
        <v>6512</v>
      </c>
      <c r="G11" s="10" t="s">
        <v>6529</v>
      </c>
      <c r="H11" s="10" t="s">
        <v>526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t="15.75" customHeight="1" x14ac:dyDescent="0.25">
      <c r="A12" s="10" t="s">
        <v>6530</v>
      </c>
      <c r="B12" s="10" t="s">
        <v>6530</v>
      </c>
      <c r="C12" s="10" t="s">
        <v>533</v>
      </c>
      <c r="D12" s="10" t="s">
        <v>533</v>
      </c>
      <c r="E12" s="10" t="s">
        <v>533</v>
      </c>
      <c r="F12" s="10" t="s">
        <v>6512</v>
      </c>
      <c r="G12" s="10" t="s">
        <v>6531</v>
      </c>
      <c r="H12" s="10" t="s">
        <v>533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 ht="15.75" customHeight="1" x14ac:dyDescent="0.25">
      <c r="A13" s="10" t="s">
        <v>6532</v>
      </c>
      <c r="B13" s="10" t="s">
        <v>6532</v>
      </c>
      <c r="C13" s="10" t="s">
        <v>546</v>
      </c>
      <c r="D13" s="10" t="s">
        <v>546</v>
      </c>
      <c r="E13" s="10" t="s">
        <v>546</v>
      </c>
      <c r="F13" s="10" t="s">
        <v>6512</v>
      </c>
      <c r="G13" s="10" t="s">
        <v>6533</v>
      </c>
      <c r="H13" s="10" t="s">
        <v>546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40" ht="15.75" customHeight="1" x14ac:dyDescent="0.25">
      <c r="A14" s="10" t="s">
        <v>6534</v>
      </c>
      <c r="B14" s="10" t="s">
        <v>6534</v>
      </c>
      <c r="C14" s="10" t="s">
        <v>594</v>
      </c>
      <c r="D14" s="10" t="s">
        <v>594</v>
      </c>
      <c r="E14" s="10" t="s">
        <v>594</v>
      </c>
      <c r="F14" s="10" t="s">
        <v>6512</v>
      </c>
      <c r="G14" s="10" t="s">
        <v>6535</v>
      </c>
      <c r="H14" s="10" t="s">
        <v>594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0" ht="15.75" customHeight="1" x14ac:dyDescent="0.25">
      <c r="A15" s="10" t="s">
        <v>6536</v>
      </c>
      <c r="B15" s="10" t="s">
        <v>6536</v>
      </c>
      <c r="C15" s="10" t="s">
        <v>603</v>
      </c>
      <c r="D15" s="10" t="s">
        <v>603</v>
      </c>
      <c r="E15" s="10" t="s">
        <v>603</v>
      </c>
      <c r="F15" s="10" t="s">
        <v>6512</v>
      </c>
      <c r="G15" s="10" t="s">
        <v>6537</v>
      </c>
      <c r="H15" s="10" t="s">
        <v>603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40" ht="15.75" customHeight="1" x14ac:dyDescent="0.25">
      <c r="A16" s="10" t="s">
        <v>6538</v>
      </c>
      <c r="B16" s="10" t="s">
        <v>6538</v>
      </c>
      <c r="C16" s="10" t="s">
        <v>607</v>
      </c>
      <c r="D16" s="10" t="s">
        <v>607</v>
      </c>
      <c r="E16" s="10" t="s">
        <v>607</v>
      </c>
      <c r="F16" s="10" t="s">
        <v>6512</v>
      </c>
      <c r="G16" s="10" t="s">
        <v>6539</v>
      </c>
      <c r="H16" s="10" t="s">
        <v>607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1:40" ht="15.75" customHeight="1" x14ac:dyDescent="0.25">
      <c r="A17" s="10" t="s">
        <v>6540</v>
      </c>
      <c r="B17" s="10" t="s">
        <v>6540</v>
      </c>
      <c r="C17" s="10" t="s">
        <v>615</v>
      </c>
      <c r="D17" s="10" t="s">
        <v>615</v>
      </c>
      <c r="E17" s="10" t="s">
        <v>615</v>
      </c>
      <c r="F17" s="10" t="s">
        <v>6512</v>
      </c>
      <c r="G17" s="10" t="s">
        <v>6541</v>
      </c>
      <c r="H17" s="10" t="s">
        <v>615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pans="1:40" ht="15.75" customHeight="1" x14ac:dyDescent="0.25">
      <c r="A18" s="10" t="s">
        <v>6542</v>
      </c>
      <c r="B18" s="10" t="s">
        <v>6542</v>
      </c>
      <c r="C18" s="10" t="s">
        <v>616</v>
      </c>
      <c r="D18" s="10" t="s">
        <v>616</v>
      </c>
      <c r="E18" s="10" t="s">
        <v>616</v>
      </c>
      <c r="F18" s="10" t="s">
        <v>6512</v>
      </c>
      <c r="G18" s="10" t="s">
        <v>6543</v>
      </c>
      <c r="H18" s="10" t="s">
        <v>616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0" ht="15.75" customHeight="1" x14ac:dyDescent="0.25">
      <c r="A19" s="10" t="s">
        <v>6544</v>
      </c>
      <c r="B19" s="10" t="s">
        <v>6544</v>
      </c>
      <c r="C19" s="10" t="s">
        <v>617</v>
      </c>
      <c r="D19" s="10" t="s">
        <v>617</v>
      </c>
      <c r="E19" s="10" t="s">
        <v>617</v>
      </c>
      <c r="F19" s="10" t="s">
        <v>6512</v>
      </c>
      <c r="G19" s="10" t="s">
        <v>6545</v>
      </c>
      <c r="H19" s="10" t="s">
        <v>617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0" ht="15.75" customHeight="1" x14ac:dyDescent="0.25">
      <c r="A20" s="10" t="s">
        <v>6546</v>
      </c>
      <c r="B20" s="10" t="s">
        <v>6546</v>
      </c>
      <c r="C20" s="10" t="s">
        <v>618</v>
      </c>
      <c r="D20" s="10" t="s">
        <v>618</v>
      </c>
      <c r="E20" s="10" t="s">
        <v>618</v>
      </c>
      <c r="F20" s="10" t="s">
        <v>6512</v>
      </c>
      <c r="G20" s="10" t="s">
        <v>6547</v>
      </c>
      <c r="H20" s="10" t="s">
        <v>618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0" ht="15.75" customHeight="1" x14ac:dyDescent="0.25">
      <c r="A21" s="10" t="s">
        <v>6548</v>
      </c>
      <c r="B21" s="10" t="s">
        <v>6548</v>
      </c>
      <c r="C21" s="10" t="s">
        <v>619</v>
      </c>
      <c r="D21" s="10" t="s">
        <v>619</v>
      </c>
      <c r="E21" s="10" t="s">
        <v>619</v>
      </c>
      <c r="F21" s="10" t="s">
        <v>6512</v>
      </c>
      <c r="G21" s="10" t="s">
        <v>6549</v>
      </c>
      <c r="H21" s="10" t="s">
        <v>619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0" ht="15.75" customHeight="1" x14ac:dyDescent="0.25">
      <c r="A22" s="10" t="s">
        <v>6550</v>
      </c>
      <c r="B22" s="10" t="s">
        <v>6550</v>
      </c>
      <c r="C22" s="10" t="s">
        <v>622</v>
      </c>
      <c r="D22" s="10" t="s">
        <v>622</v>
      </c>
      <c r="E22" s="10" t="s">
        <v>622</v>
      </c>
      <c r="F22" s="10" t="s">
        <v>6512</v>
      </c>
      <c r="G22" s="10" t="s">
        <v>6551</v>
      </c>
      <c r="H22" s="10" t="s">
        <v>622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ht="12.5" x14ac:dyDescent="0.25">
      <c r="A23" s="10" t="s">
        <v>6552</v>
      </c>
      <c r="B23" s="10" t="s">
        <v>6552</v>
      </c>
      <c r="C23" s="10" t="s">
        <v>623</v>
      </c>
      <c r="D23" s="10" t="s">
        <v>623</v>
      </c>
      <c r="E23" s="10" t="s">
        <v>623</v>
      </c>
      <c r="F23" s="10" t="s">
        <v>6512</v>
      </c>
      <c r="G23" s="10" t="s">
        <v>6553</v>
      </c>
      <c r="H23" s="10" t="s">
        <v>623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2.5" x14ac:dyDescent="0.25">
      <c r="A24" s="10" t="s">
        <v>6554</v>
      </c>
      <c r="B24" s="10" t="s">
        <v>6554</v>
      </c>
      <c r="C24" s="10" t="s">
        <v>633</v>
      </c>
      <c r="D24" s="10" t="s">
        <v>633</v>
      </c>
      <c r="E24" s="10" t="s">
        <v>633</v>
      </c>
      <c r="F24" s="10" t="s">
        <v>6512</v>
      </c>
      <c r="G24" s="10" t="s">
        <v>6555</v>
      </c>
      <c r="H24" s="10" t="s">
        <v>633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 ht="12.5" x14ac:dyDescent="0.25">
      <c r="A25" s="10" t="s">
        <v>6556</v>
      </c>
      <c r="B25" s="10" t="s">
        <v>6556</v>
      </c>
      <c r="C25" s="10" t="s">
        <v>645</v>
      </c>
      <c r="D25" s="10" t="s">
        <v>645</v>
      </c>
      <c r="E25" s="10" t="s">
        <v>645</v>
      </c>
      <c r="F25" s="10" t="s">
        <v>6512</v>
      </c>
      <c r="G25" s="10" t="s">
        <v>6557</v>
      </c>
      <c r="H25" s="10" t="s">
        <v>645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1:40" ht="12.5" x14ac:dyDescent="0.25">
      <c r="A26" s="10" t="s">
        <v>6558</v>
      </c>
      <c r="B26" s="10" t="s">
        <v>6558</v>
      </c>
      <c r="C26" s="10" t="s">
        <v>647</v>
      </c>
      <c r="D26" s="10" t="s">
        <v>647</v>
      </c>
      <c r="E26" s="10" t="s">
        <v>647</v>
      </c>
      <c r="F26" s="10" t="s">
        <v>6512</v>
      </c>
      <c r="G26" s="10" t="s">
        <v>6559</v>
      </c>
      <c r="H26" s="10" t="s">
        <v>647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0" ht="12.5" x14ac:dyDescent="0.25">
      <c r="A27" s="10" t="s">
        <v>6560</v>
      </c>
      <c r="B27" s="10" t="s">
        <v>6560</v>
      </c>
      <c r="C27" s="10" t="s">
        <v>649</v>
      </c>
      <c r="D27" s="10" t="s">
        <v>649</v>
      </c>
      <c r="E27" s="10" t="s">
        <v>649</v>
      </c>
      <c r="F27" s="10" t="s">
        <v>6512</v>
      </c>
      <c r="G27" s="10" t="s">
        <v>6561</v>
      </c>
      <c r="H27" s="10" t="s">
        <v>649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1:40" ht="12.5" x14ac:dyDescent="0.25">
      <c r="A28" s="10" t="s">
        <v>6562</v>
      </c>
      <c r="B28" s="10" t="s">
        <v>6562</v>
      </c>
      <c r="C28" s="10" t="s">
        <v>652</v>
      </c>
      <c r="D28" s="10" t="s">
        <v>652</v>
      </c>
      <c r="E28" s="10" t="s">
        <v>652</v>
      </c>
      <c r="F28" s="10" t="s">
        <v>6512</v>
      </c>
      <c r="G28" s="10" t="s">
        <v>6563</v>
      </c>
      <c r="H28" s="10" t="s">
        <v>652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spans="1:40" ht="12.5" x14ac:dyDescent="0.25">
      <c r="A29" s="10" t="s">
        <v>6564</v>
      </c>
      <c r="B29" s="10" t="s">
        <v>6564</v>
      </c>
      <c r="C29" s="10" t="s">
        <v>659</v>
      </c>
      <c r="D29" s="10" t="s">
        <v>659</v>
      </c>
      <c r="E29" s="10" t="s">
        <v>659</v>
      </c>
      <c r="F29" s="10" t="s">
        <v>6512</v>
      </c>
      <c r="G29" s="10" t="s">
        <v>6565</v>
      </c>
      <c r="H29" s="10" t="s">
        <v>659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1:40" ht="12.5" x14ac:dyDescent="0.25">
      <c r="A30" s="10" t="s">
        <v>6566</v>
      </c>
      <c r="B30" s="10" t="s">
        <v>6566</v>
      </c>
      <c r="C30" s="10" t="s">
        <v>660</v>
      </c>
      <c r="D30" s="10" t="s">
        <v>660</v>
      </c>
      <c r="E30" s="10" t="s">
        <v>660</v>
      </c>
      <c r="F30" s="10" t="s">
        <v>6512</v>
      </c>
      <c r="G30" s="10" t="s">
        <v>6567</v>
      </c>
      <c r="H30" s="10" t="s">
        <v>660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spans="1:40" ht="12.5" x14ac:dyDescent="0.25">
      <c r="A31" s="10" t="s">
        <v>6568</v>
      </c>
      <c r="B31" s="10" t="s">
        <v>6569</v>
      </c>
      <c r="C31" s="10" t="s">
        <v>663</v>
      </c>
      <c r="D31" s="10" t="s">
        <v>663</v>
      </c>
      <c r="E31" s="10" t="s">
        <v>663</v>
      </c>
      <c r="F31" s="10" t="s">
        <v>6512</v>
      </c>
      <c r="G31" s="10" t="s">
        <v>6570</v>
      </c>
      <c r="H31" s="10" t="s">
        <v>663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pans="1:40" ht="12.5" x14ac:dyDescent="0.25">
      <c r="A32" s="10" t="s">
        <v>6571</v>
      </c>
      <c r="B32" s="10" t="s">
        <v>6572</v>
      </c>
      <c r="C32" s="10" t="s">
        <v>665</v>
      </c>
      <c r="D32" s="10" t="s">
        <v>665</v>
      </c>
      <c r="E32" s="10" t="s">
        <v>665</v>
      </c>
      <c r="F32" s="10" t="s">
        <v>6512</v>
      </c>
      <c r="G32" s="10" t="s">
        <v>6573</v>
      </c>
      <c r="H32" s="10" t="s">
        <v>665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spans="1:40" ht="12.5" x14ac:dyDescent="0.25">
      <c r="A33" s="10" t="s">
        <v>6574</v>
      </c>
      <c r="B33" s="10" t="s">
        <v>6575</v>
      </c>
      <c r="C33" s="10" t="s">
        <v>670</v>
      </c>
      <c r="D33" s="10" t="s">
        <v>670</v>
      </c>
      <c r="E33" s="10" t="s">
        <v>670</v>
      </c>
      <c r="F33" s="10" t="s">
        <v>6512</v>
      </c>
      <c r="G33" s="10" t="s">
        <v>6576</v>
      </c>
      <c r="H33" s="10" t="s">
        <v>670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 ht="12.5" x14ac:dyDescent="0.25">
      <c r="A34" s="10" t="s">
        <v>6577</v>
      </c>
      <c r="B34" s="10" t="s">
        <v>6578</v>
      </c>
      <c r="C34" s="10" t="s">
        <v>671</v>
      </c>
      <c r="D34" s="10" t="s">
        <v>671</v>
      </c>
      <c r="E34" s="10" t="s">
        <v>671</v>
      </c>
      <c r="F34" s="10" t="s">
        <v>6512</v>
      </c>
      <c r="G34" s="10" t="s">
        <v>6579</v>
      </c>
      <c r="H34" s="10" t="s">
        <v>671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 ht="12.5" x14ac:dyDescent="0.25">
      <c r="A35" s="10" t="s">
        <v>6580</v>
      </c>
      <c r="B35" s="10" t="s">
        <v>6581</v>
      </c>
      <c r="C35" s="10" t="s">
        <v>673</v>
      </c>
      <c r="D35" s="10" t="s">
        <v>673</v>
      </c>
      <c r="E35" s="10" t="s">
        <v>673</v>
      </c>
      <c r="F35" s="10" t="s">
        <v>6512</v>
      </c>
      <c r="G35" s="10" t="s">
        <v>6582</v>
      </c>
      <c r="H35" s="10" t="s">
        <v>673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 ht="12.5" x14ac:dyDescent="0.25">
      <c r="A36" s="10" t="s">
        <v>6583</v>
      </c>
      <c r="B36" s="10" t="s">
        <v>6584</v>
      </c>
      <c r="C36" s="10" t="s">
        <v>674</v>
      </c>
      <c r="D36" s="10" t="s">
        <v>674</v>
      </c>
      <c r="E36" s="10" t="s">
        <v>674</v>
      </c>
      <c r="F36" s="10" t="s">
        <v>6512</v>
      </c>
      <c r="G36" s="10" t="s">
        <v>6585</v>
      </c>
      <c r="H36" s="10" t="s">
        <v>674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 ht="12.5" x14ac:dyDescent="0.25">
      <c r="A37" s="10" t="s">
        <v>6586</v>
      </c>
      <c r="B37" s="10" t="s">
        <v>6586</v>
      </c>
      <c r="C37" s="10" t="s">
        <v>679</v>
      </c>
      <c r="D37" s="10" t="s">
        <v>679</v>
      </c>
      <c r="E37" s="10" t="s">
        <v>679</v>
      </c>
      <c r="F37" s="10" t="s">
        <v>6512</v>
      </c>
      <c r="G37" s="10" t="s">
        <v>6587</v>
      </c>
      <c r="H37" s="10" t="s">
        <v>679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 ht="12.5" x14ac:dyDescent="0.25">
      <c r="A38" s="10" t="s">
        <v>6588</v>
      </c>
      <c r="B38" s="10" t="s">
        <v>6588</v>
      </c>
      <c r="C38" s="10" t="s">
        <v>685</v>
      </c>
      <c r="D38" s="10" t="s">
        <v>685</v>
      </c>
      <c r="E38" s="10" t="s">
        <v>685</v>
      </c>
      <c r="F38" s="10" t="s">
        <v>6512</v>
      </c>
      <c r="G38" s="10" t="s">
        <v>6589</v>
      </c>
      <c r="H38" s="10" t="s">
        <v>685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 ht="12.5" x14ac:dyDescent="0.25">
      <c r="A39" s="10" t="s">
        <v>6590</v>
      </c>
      <c r="B39" s="10" t="s">
        <v>6590</v>
      </c>
      <c r="C39" s="10" t="s">
        <v>686</v>
      </c>
      <c r="D39" s="10" t="s">
        <v>686</v>
      </c>
      <c r="E39" s="10" t="s">
        <v>686</v>
      </c>
      <c r="F39" s="10" t="s">
        <v>6512</v>
      </c>
      <c r="G39" s="10" t="s">
        <v>6591</v>
      </c>
      <c r="H39" s="10" t="s">
        <v>686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 ht="12.5" x14ac:dyDescent="0.25">
      <c r="A40" s="10" t="s">
        <v>6592</v>
      </c>
      <c r="B40" s="10" t="s">
        <v>6592</v>
      </c>
      <c r="C40" s="10" t="s">
        <v>689</v>
      </c>
      <c r="D40" s="10" t="s">
        <v>689</v>
      </c>
      <c r="E40" s="10" t="s">
        <v>689</v>
      </c>
      <c r="F40" s="10" t="s">
        <v>6512</v>
      </c>
      <c r="G40" s="10" t="s">
        <v>6593</v>
      </c>
      <c r="H40" s="10" t="s">
        <v>689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 ht="12.5" x14ac:dyDescent="0.25">
      <c r="A41" s="10" t="s">
        <v>6594</v>
      </c>
      <c r="B41" s="10" t="s">
        <v>6595</v>
      </c>
      <c r="C41" s="10" t="s">
        <v>690</v>
      </c>
      <c r="D41" s="10" t="s">
        <v>690</v>
      </c>
      <c r="E41" s="10" t="s">
        <v>690</v>
      </c>
      <c r="F41" s="10" t="s">
        <v>6512</v>
      </c>
      <c r="G41" s="10" t="s">
        <v>6596</v>
      </c>
      <c r="H41" s="10" t="s">
        <v>690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spans="1:40" ht="12.5" x14ac:dyDescent="0.25">
      <c r="A42" s="10" t="s">
        <v>6597</v>
      </c>
      <c r="B42" s="10" t="s">
        <v>6598</v>
      </c>
      <c r="C42" s="10" t="s">
        <v>691</v>
      </c>
      <c r="D42" s="10" t="s">
        <v>691</v>
      </c>
      <c r="E42" s="10" t="s">
        <v>691</v>
      </c>
      <c r="F42" s="10" t="s">
        <v>6512</v>
      </c>
      <c r="G42" s="10" t="s">
        <v>6599</v>
      </c>
      <c r="H42" s="10" t="s">
        <v>691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spans="1:40" ht="12.5" x14ac:dyDescent="0.25">
      <c r="A43" s="10" t="s">
        <v>6600</v>
      </c>
      <c r="B43" s="10" t="s">
        <v>6601</v>
      </c>
      <c r="C43" s="10" t="s">
        <v>692</v>
      </c>
      <c r="D43" s="10" t="s">
        <v>692</v>
      </c>
      <c r="E43" s="10" t="s">
        <v>692</v>
      </c>
      <c r="F43" s="10" t="s">
        <v>6512</v>
      </c>
      <c r="G43" s="10" t="s">
        <v>6602</v>
      </c>
      <c r="H43" s="10" t="s">
        <v>692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pans="1:40" ht="12.5" x14ac:dyDescent="0.25">
      <c r="A44" s="10" t="s">
        <v>6603</v>
      </c>
      <c r="B44" s="10" t="s">
        <v>6603</v>
      </c>
      <c r="C44" s="10" t="s">
        <v>693</v>
      </c>
      <c r="D44" s="10" t="s">
        <v>693</v>
      </c>
      <c r="E44" s="10" t="s">
        <v>693</v>
      </c>
      <c r="F44" s="10" t="s">
        <v>6512</v>
      </c>
      <c r="G44" s="10" t="s">
        <v>6604</v>
      </c>
      <c r="H44" s="10" t="s">
        <v>693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spans="1:40" ht="12.5" x14ac:dyDescent="0.25">
      <c r="A45" s="10" t="s">
        <v>6605</v>
      </c>
      <c r="B45" s="10" t="s">
        <v>6605</v>
      </c>
      <c r="C45" s="10" t="s">
        <v>694</v>
      </c>
      <c r="D45" s="10" t="s">
        <v>694</v>
      </c>
      <c r="E45" s="10" t="s">
        <v>694</v>
      </c>
      <c r="F45" s="10" t="s">
        <v>6512</v>
      </c>
      <c r="G45" s="10" t="s">
        <v>6606</v>
      </c>
      <c r="H45" s="10" t="s">
        <v>694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spans="1:40" ht="12.5" x14ac:dyDescent="0.25">
      <c r="A46" s="10" t="s">
        <v>6607</v>
      </c>
      <c r="B46" s="10" t="s">
        <v>6607</v>
      </c>
      <c r="C46" s="10" t="s">
        <v>695</v>
      </c>
      <c r="D46" s="10" t="s">
        <v>695</v>
      </c>
      <c r="E46" s="10" t="s">
        <v>695</v>
      </c>
      <c r="F46" s="10" t="s">
        <v>6512</v>
      </c>
      <c r="G46" s="10" t="s">
        <v>6608</v>
      </c>
      <c r="H46" s="10" t="s">
        <v>695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1:40" ht="12.5" x14ac:dyDescent="0.25">
      <c r="A47" s="10" t="s">
        <v>6609</v>
      </c>
      <c r="B47" s="10" t="s">
        <v>6609</v>
      </c>
      <c r="C47" s="10" t="s">
        <v>696</v>
      </c>
      <c r="D47" s="10" t="s">
        <v>696</v>
      </c>
      <c r="E47" s="10" t="s">
        <v>696</v>
      </c>
      <c r="F47" s="10" t="s">
        <v>6512</v>
      </c>
      <c r="G47" s="10" t="s">
        <v>6610</v>
      </c>
      <c r="H47" s="10" t="s">
        <v>696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 spans="1:40" ht="12.5" x14ac:dyDescent="0.25">
      <c r="A48" s="10" t="s">
        <v>6611</v>
      </c>
      <c r="B48" s="10" t="s">
        <v>6611</v>
      </c>
      <c r="C48" s="10" t="s">
        <v>697</v>
      </c>
      <c r="D48" s="10" t="s">
        <v>697</v>
      </c>
      <c r="E48" s="10" t="s">
        <v>697</v>
      </c>
      <c r="F48" s="10" t="s">
        <v>6512</v>
      </c>
      <c r="G48" s="10" t="s">
        <v>6612</v>
      </c>
      <c r="H48" s="10" t="s">
        <v>697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spans="1:40" ht="12.5" x14ac:dyDescent="0.25">
      <c r="A49" s="10" t="s">
        <v>6613</v>
      </c>
      <c r="B49" s="10" t="s">
        <v>6613</v>
      </c>
      <c r="C49" s="10" t="s">
        <v>698</v>
      </c>
      <c r="D49" s="10" t="s">
        <v>698</v>
      </c>
      <c r="E49" s="10" t="s">
        <v>698</v>
      </c>
      <c r="F49" s="10" t="s">
        <v>6512</v>
      </c>
      <c r="G49" s="10" t="s">
        <v>6614</v>
      </c>
      <c r="H49" s="10" t="s">
        <v>698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spans="1:40" ht="12.5" x14ac:dyDescent="0.25">
      <c r="A50" s="10" t="s">
        <v>6615</v>
      </c>
      <c r="B50" s="10" t="s">
        <v>6616</v>
      </c>
      <c r="C50" s="10" t="s">
        <v>706</v>
      </c>
      <c r="D50" s="10" t="s">
        <v>706</v>
      </c>
      <c r="E50" s="10" t="s">
        <v>706</v>
      </c>
      <c r="F50" s="10" t="s">
        <v>6512</v>
      </c>
      <c r="G50" s="10" t="s">
        <v>6617</v>
      </c>
      <c r="H50" s="10" t="s">
        <v>706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spans="1:40" ht="12.5" x14ac:dyDescent="0.25">
      <c r="A51" s="10" t="s">
        <v>6618</v>
      </c>
      <c r="B51" s="10" t="s">
        <v>6618</v>
      </c>
      <c r="C51" s="10" t="s">
        <v>707</v>
      </c>
      <c r="D51" s="10" t="s">
        <v>707</v>
      </c>
      <c r="E51" s="10" t="s">
        <v>707</v>
      </c>
      <c r="F51" s="10" t="s">
        <v>6512</v>
      </c>
      <c r="G51" s="10" t="s">
        <v>6619</v>
      </c>
      <c r="H51" s="10" t="s">
        <v>707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spans="1:40" ht="12.5" x14ac:dyDescent="0.25">
      <c r="A52" s="10" t="s">
        <v>6620</v>
      </c>
      <c r="B52" s="10" t="s">
        <v>6620</v>
      </c>
      <c r="C52" s="10" t="s">
        <v>708</v>
      </c>
      <c r="D52" s="10" t="s">
        <v>708</v>
      </c>
      <c r="E52" s="10" t="s">
        <v>708</v>
      </c>
      <c r="F52" s="10" t="s">
        <v>6512</v>
      </c>
      <c r="G52" s="10" t="s">
        <v>6621</v>
      </c>
      <c r="H52" s="10" t="s">
        <v>708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spans="1:40" ht="12.5" x14ac:dyDescent="0.25">
      <c r="A53" s="10" t="s">
        <v>6622</v>
      </c>
      <c r="B53" s="10" t="s">
        <v>6623</v>
      </c>
      <c r="C53" s="10" t="s">
        <v>6624</v>
      </c>
      <c r="D53" s="10" t="s">
        <v>432</v>
      </c>
      <c r="E53" s="10" t="s">
        <v>6624</v>
      </c>
      <c r="F53" s="10" t="s">
        <v>6512</v>
      </c>
      <c r="G53" s="10" t="s">
        <v>6625</v>
      </c>
      <c r="H53" s="16" t="s">
        <v>6626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spans="1:40" ht="12.5" x14ac:dyDescent="0.25">
      <c r="A54" s="10" t="s">
        <v>6627</v>
      </c>
      <c r="B54" s="10"/>
      <c r="C54" s="16" t="s">
        <v>6628</v>
      </c>
      <c r="D54" s="10"/>
      <c r="E54" s="10" t="s">
        <v>6628</v>
      </c>
      <c r="F54" s="10" t="s">
        <v>6512</v>
      </c>
      <c r="G54" s="10" t="s">
        <v>6523</v>
      </c>
      <c r="H54" s="16" t="s">
        <v>6628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spans="1:40" ht="12.5" x14ac:dyDescent="0.25">
      <c r="A55" s="10" t="s">
        <v>6629</v>
      </c>
      <c r="B55" s="10" t="s">
        <v>6630</v>
      </c>
      <c r="C55" s="10" t="s">
        <v>6631</v>
      </c>
      <c r="D55" s="10"/>
      <c r="E55" s="10" t="s">
        <v>6632</v>
      </c>
      <c r="F55" s="10" t="s">
        <v>6633</v>
      </c>
      <c r="G55" s="10" t="s">
        <v>6579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spans="1:40" ht="12.5" x14ac:dyDescent="0.25">
      <c r="A56" s="10" t="s">
        <v>6634</v>
      </c>
      <c r="B56" s="10" t="s">
        <v>6635</v>
      </c>
      <c r="C56" s="10" t="s">
        <v>6636</v>
      </c>
      <c r="D56" s="10"/>
      <c r="E56" s="10" t="s">
        <v>6637</v>
      </c>
      <c r="F56" s="10" t="s">
        <v>6633</v>
      </c>
      <c r="G56" s="10" t="s">
        <v>6521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spans="1:40" ht="12.5" x14ac:dyDescent="0.25">
      <c r="A57" s="10" t="s">
        <v>6638</v>
      </c>
      <c r="B57" s="10" t="s">
        <v>6639</v>
      </c>
      <c r="C57" s="10" t="s">
        <v>6640</v>
      </c>
      <c r="D57" s="10"/>
      <c r="E57" s="10" t="s">
        <v>6641</v>
      </c>
      <c r="F57" s="10" t="s">
        <v>6633</v>
      </c>
      <c r="G57" s="10" t="s">
        <v>6537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spans="1:40" ht="12.5" x14ac:dyDescent="0.25">
      <c r="A58" s="10" t="s">
        <v>6642</v>
      </c>
      <c r="B58" s="10" t="s">
        <v>6643</v>
      </c>
      <c r="C58" s="10" t="s">
        <v>6644</v>
      </c>
      <c r="D58" s="10"/>
      <c r="E58" s="10" t="s">
        <v>6645</v>
      </c>
      <c r="F58" s="10" t="s">
        <v>6633</v>
      </c>
      <c r="G58" s="10" t="s">
        <v>6606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7"/>
      <c r="AH58" s="10"/>
      <c r="AI58" s="10"/>
      <c r="AJ58" s="10"/>
      <c r="AK58" s="10"/>
      <c r="AL58" s="10"/>
      <c r="AM58" s="10"/>
      <c r="AN58" s="10"/>
    </row>
    <row r="59" spans="1:40" ht="12.5" x14ac:dyDescent="0.25">
      <c r="A59" s="10" t="s">
        <v>6646</v>
      </c>
      <c r="B59" s="10" t="s">
        <v>6647</v>
      </c>
      <c r="C59" s="10" t="s">
        <v>6648</v>
      </c>
      <c r="D59" s="10"/>
      <c r="E59" s="10" t="s">
        <v>6649</v>
      </c>
      <c r="F59" s="10" t="s">
        <v>6633</v>
      </c>
      <c r="G59" s="10" t="s">
        <v>6606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7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spans="1:40" ht="12.5" x14ac:dyDescent="0.25">
      <c r="A60" s="10" t="s">
        <v>6650</v>
      </c>
      <c r="B60" s="10" t="s">
        <v>6651</v>
      </c>
      <c r="C60" s="10" t="s">
        <v>6652</v>
      </c>
      <c r="D60" s="10"/>
      <c r="E60" s="10" t="s">
        <v>6653</v>
      </c>
      <c r="F60" s="10" t="s">
        <v>6633</v>
      </c>
      <c r="G60" s="10" t="s">
        <v>6593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spans="1:40" ht="12.5" x14ac:dyDescent="0.25">
      <c r="A61" s="10" t="s">
        <v>6622</v>
      </c>
      <c r="B61" s="10" t="s">
        <v>6654</v>
      </c>
      <c r="C61" s="10" t="s">
        <v>6655</v>
      </c>
      <c r="D61" s="10"/>
      <c r="E61" s="10" t="s">
        <v>6656</v>
      </c>
      <c r="F61" s="10" t="s">
        <v>6633</v>
      </c>
      <c r="G61" s="10" t="s">
        <v>6625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 spans="1:40" ht="12.5" x14ac:dyDescent="0.25">
      <c r="A62" s="10" t="s">
        <v>6657</v>
      </c>
      <c r="B62" s="10" t="s">
        <v>6658</v>
      </c>
      <c r="C62" s="10" t="s">
        <v>6659</v>
      </c>
      <c r="D62" s="10"/>
      <c r="E62" s="10" t="s">
        <v>6660</v>
      </c>
      <c r="F62" s="10" t="s">
        <v>6633</v>
      </c>
      <c r="G62" s="10" t="s">
        <v>6529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spans="1:40" ht="12.5" x14ac:dyDescent="0.25">
      <c r="A63" s="10" t="s">
        <v>6661</v>
      </c>
      <c r="B63" s="10" t="s">
        <v>6662</v>
      </c>
      <c r="C63" s="10" t="s">
        <v>6663</v>
      </c>
      <c r="D63" s="10"/>
      <c r="E63" s="10" t="s">
        <v>6664</v>
      </c>
      <c r="F63" s="10" t="s">
        <v>6633</v>
      </c>
      <c r="G63" s="10" t="s">
        <v>6531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 spans="1:40" ht="12.5" x14ac:dyDescent="0.25">
      <c r="A64" s="10" t="s">
        <v>6665</v>
      </c>
      <c r="B64" s="10" t="s">
        <v>6666</v>
      </c>
      <c r="C64" s="10" t="s">
        <v>6667</v>
      </c>
      <c r="D64" s="10"/>
      <c r="E64" s="10" t="s">
        <v>6668</v>
      </c>
      <c r="F64" s="10" t="s">
        <v>6633</v>
      </c>
      <c r="G64" s="10" t="s">
        <v>6553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 spans="1:40" ht="12.5" x14ac:dyDescent="0.25">
      <c r="A65" s="10" t="s">
        <v>6669</v>
      </c>
      <c r="B65" s="10" t="s">
        <v>6670</v>
      </c>
      <c r="C65" s="10" t="s">
        <v>6671</v>
      </c>
      <c r="D65" s="10"/>
      <c r="E65" s="10" t="s">
        <v>6672</v>
      </c>
      <c r="F65" s="10" t="s">
        <v>6633</v>
      </c>
      <c r="G65" s="10" t="s">
        <v>6521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7"/>
      <c r="AF65" s="10"/>
      <c r="AG65" s="10"/>
      <c r="AH65" s="10"/>
      <c r="AI65" s="10"/>
      <c r="AJ65" s="10"/>
      <c r="AK65" s="10"/>
      <c r="AL65" s="10"/>
      <c r="AM65" s="10"/>
      <c r="AN65" s="10"/>
    </row>
    <row r="66" spans="1:40" ht="12.5" x14ac:dyDescent="0.25">
      <c r="A66" s="10" t="s">
        <v>6673</v>
      </c>
      <c r="B66" s="10" t="s">
        <v>6674</v>
      </c>
      <c r="C66" s="10" t="s">
        <v>6675</v>
      </c>
      <c r="D66" s="10"/>
      <c r="E66" s="10" t="s">
        <v>6676</v>
      </c>
      <c r="F66" s="10" t="s">
        <v>6633</v>
      </c>
      <c r="G66" s="10" t="s">
        <v>6555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spans="1:40" ht="12.5" x14ac:dyDescent="0.25">
      <c r="A67" s="10" t="s">
        <v>6677</v>
      </c>
      <c r="B67" s="10" t="s">
        <v>6678</v>
      </c>
      <c r="C67" s="10" t="s">
        <v>6679</v>
      </c>
      <c r="D67" s="10"/>
      <c r="E67" s="10" t="s">
        <v>6678</v>
      </c>
      <c r="F67" s="10" t="s">
        <v>6633</v>
      </c>
      <c r="G67" s="10" t="s">
        <v>6517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7"/>
      <c r="AN67" s="10"/>
    </row>
    <row r="68" spans="1:40" ht="12.5" x14ac:dyDescent="0.25">
      <c r="A68" s="10" t="s">
        <v>6680</v>
      </c>
      <c r="B68" s="10" t="s">
        <v>6681</v>
      </c>
      <c r="C68" s="10" t="s">
        <v>6682</v>
      </c>
      <c r="D68" s="10"/>
      <c r="E68" s="10" t="s">
        <v>6683</v>
      </c>
      <c r="F68" s="10" t="s">
        <v>6633</v>
      </c>
      <c r="G68" s="10" t="s">
        <v>6614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 spans="1:40" ht="12.5" x14ac:dyDescent="0.25">
      <c r="A69" s="10" t="s">
        <v>6684</v>
      </c>
      <c r="B69" s="10" t="s">
        <v>6685</v>
      </c>
      <c r="C69" s="10" t="s">
        <v>6686</v>
      </c>
      <c r="D69" s="10"/>
      <c r="E69" s="10" t="s">
        <v>6687</v>
      </c>
      <c r="F69" s="10" t="s">
        <v>6633</v>
      </c>
      <c r="G69" s="10" t="s">
        <v>6557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 spans="1:40" ht="12.5" x14ac:dyDescent="0.25">
      <c r="A70" s="10" t="s">
        <v>6688</v>
      </c>
      <c r="B70" s="10" t="s">
        <v>6689</v>
      </c>
      <c r="C70" s="10" t="s">
        <v>6690</v>
      </c>
      <c r="D70" s="10"/>
      <c r="E70" s="10" t="s">
        <v>6691</v>
      </c>
      <c r="F70" s="10" t="s">
        <v>6633</v>
      </c>
      <c r="G70" s="10" t="s">
        <v>6521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spans="1:40" ht="12.5" x14ac:dyDescent="0.25">
      <c r="A71" s="10" t="s">
        <v>6692</v>
      </c>
      <c r="B71" s="10" t="s">
        <v>6693</v>
      </c>
      <c r="C71" s="10" t="s">
        <v>6694</v>
      </c>
      <c r="D71" s="10"/>
      <c r="E71" s="10" t="s">
        <v>6695</v>
      </c>
      <c r="F71" s="10" t="s">
        <v>6633</v>
      </c>
      <c r="G71" s="10" t="s">
        <v>6529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 spans="1:40" ht="12.5" x14ac:dyDescent="0.25">
      <c r="A72" s="10" t="s">
        <v>6696</v>
      </c>
      <c r="B72" s="10" t="s">
        <v>6697</v>
      </c>
      <c r="C72" s="10" t="s">
        <v>6698</v>
      </c>
      <c r="D72" s="10"/>
      <c r="E72" s="10" t="s">
        <v>6697</v>
      </c>
      <c r="F72" s="10" t="s">
        <v>6633</v>
      </c>
      <c r="G72" s="10" t="s">
        <v>6521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7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spans="1:40" ht="12.5" x14ac:dyDescent="0.25">
      <c r="A73" s="10" t="s">
        <v>6699</v>
      </c>
      <c r="B73" s="10" t="s">
        <v>6700</v>
      </c>
      <c r="C73" s="10" t="s">
        <v>6701</v>
      </c>
      <c r="D73" s="10"/>
      <c r="E73" s="10" t="s">
        <v>6702</v>
      </c>
      <c r="F73" s="10" t="s">
        <v>6633</v>
      </c>
      <c r="G73" s="10" t="s">
        <v>6561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 spans="1:40" ht="12.5" x14ac:dyDescent="0.25">
      <c r="A74" s="10" t="s">
        <v>6703</v>
      </c>
      <c r="B74" s="10" t="s">
        <v>6704</v>
      </c>
      <c r="C74" s="10" t="s">
        <v>6705</v>
      </c>
      <c r="D74" s="10"/>
      <c r="E74" s="10" t="s">
        <v>6706</v>
      </c>
      <c r="F74" s="10" t="s">
        <v>6633</v>
      </c>
      <c r="G74" s="10" t="s">
        <v>6523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spans="1:40" ht="12.5" x14ac:dyDescent="0.25">
      <c r="A75" s="10" t="s">
        <v>6707</v>
      </c>
      <c r="B75" s="10" t="s">
        <v>6708</v>
      </c>
      <c r="C75" s="10" t="s">
        <v>6709</v>
      </c>
      <c r="D75" s="10"/>
      <c r="E75" s="10" t="s">
        <v>6710</v>
      </c>
      <c r="F75" s="10" t="s">
        <v>6633</v>
      </c>
      <c r="G75" s="10" t="s">
        <v>6551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spans="1:40" ht="12.5" x14ac:dyDescent="0.25">
      <c r="A76" s="10" t="s">
        <v>6711</v>
      </c>
      <c r="B76" s="10" t="s">
        <v>6712</v>
      </c>
      <c r="C76" s="10" t="s">
        <v>6713</v>
      </c>
      <c r="D76" s="10"/>
      <c r="E76" s="10" t="s">
        <v>6713</v>
      </c>
      <c r="F76" s="10" t="s">
        <v>6633</v>
      </c>
      <c r="G76" s="10" t="s">
        <v>6593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7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spans="1:40" ht="12.5" x14ac:dyDescent="0.25">
      <c r="A77" s="10" t="s">
        <v>6714</v>
      </c>
      <c r="B77" s="10" t="s">
        <v>6715</v>
      </c>
      <c r="C77" s="10" t="s">
        <v>6716</v>
      </c>
      <c r="D77" s="10"/>
      <c r="E77" s="10" t="s">
        <v>6717</v>
      </c>
      <c r="F77" s="10" t="s">
        <v>6633</v>
      </c>
      <c r="G77" s="10" t="s">
        <v>6591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 spans="1:40" ht="12.5" x14ac:dyDescent="0.25">
      <c r="A78" s="10" t="s">
        <v>6718</v>
      </c>
      <c r="B78" s="10" t="s">
        <v>6719</v>
      </c>
      <c r="C78" s="10" t="s">
        <v>6720</v>
      </c>
      <c r="D78" s="10"/>
      <c r="E78" s="10" t="s">
        <v>6721</v>
      </c>
      <c r="F78" s="10" t="s">
        <v>6633</v>
      </c>
      <c r="G78" s="10" t="s">
        <v>6582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spans="1:40" ht="12.5" x14ac:dyDescent="0.25">
      <c r="A79" s="10" t="s">
        <v>6722</v>
      </c>
      <c r="B79" s="10" t="s">
        <v>6723</v>
      </c>
      <c r="C79" s="10" t="s">
        <v>6724</v>
      </c>
      <c r="D79" s="10"/>
      <c r="E79" s="10" t="s">
        <v>6725</v>
      </c>
      <c r="F79" s="10" t="s">
        <v>6633</v>
      </c>
      <c r="G79" s="10" t="s">
        <v>6529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 spans="1:40" ht="12.5" x14ac:dyDescent="0.25">
      <c r="A80" s="10" t="s">
        <v>6726</v>
      </c>
      <c r="B80" s="10" t="s">
        <v>6727</v>
      </c>
      <c r="C80" s="10" t="s">
        <v>6727</v>
      </c>
      <c r="D80" s="10"/>
      <c r="E80" s="10" t="s">
        <v>6728</v>
      </c>
      <c r="F80" s="10" t="s">
        <v>6633</v>
      </c>
      <c r="G80" s="10" t="s">
        <v>6587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7"/>
      <c r="AH80" s="10"/>
      <c r="AI80" s="10"/>
      <c r="AJ80" s="10"/>
      <c r="AK80" s="10"/>
      <c r="AL80" s="10"/>
      <c r="AM80" s="10"/>
      <c r="AN80" s="10"/>
    </row>
    <row r="81" spans="1:40" ht="12.5" x14ac:dyDescent="0.25">
      <c r="A81" s="10" t="s">
        <v>6729</v>
      </c>
      <c r="B81" s="10" t="s">
        <v>6730</v>
      </c>
      <c r="C81" s="10" t="s">
        <v>6731</v>
      </c>
      <c r="D81" s="10"/>
      <c r="E81" s="10" t="s">
        <v>6732</v>
      </c>
      <c r="F81" s="10" t="s">
        <v>6633</v>
      </c>
      <c r="G81" s="10" t="s">
        <v>6606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</row>
    <row r="82" spans="1:40" ht="12.5" x14ac:dyDescent="0.25">
      <c r="A82" s="10" t="s">
        <v>6733</v>
      </c>
      <c r="B82" s="10" t="s">
        <v>6734</v>
      </c>
      <c r="C82" s="10" t="s">
        <v>6735</v>
      </c>
      <c r="D82" s="10"/>
      <c r="E82" s="10" t="s">
        <v>6736</v>
      </c>
      <c r="F82" s="10" t="s">
        <v>6633</v>
      </c>
      <c r="G82" s="10" t="s">
        <v>6587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3" spans="1:40" ht="12.5" x14ac:dyDescent="0.25">
      <c r="A83" s="10" t="s">
        <v>6737</v>
      </c>
      <c r="B83" s="10" t="s">
        <v>6738</v>
      </c>
      <c r="C83" s="10" t="s">
        <v>6739</v>
      </c>
      <c r="D83" s="10"/>
      <c r="E83" s="10" t="s">
        <v>6738</v>
      </c>
      <c r="F83" s="10" t="s">
        <v>6633</v>
      </c>
      <c r="G83" s="10" t="s">
        <v>6521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</row>
    <row r="84" spans="1:40" ht="12.5" x14ac:dyDescent="0.25">
      <c r="A84" s="10" t="s">
        <v>6740</v>
      </c>
      <c r="B84" s="10" t="s">
        <v>6741</v>
      </c>
      <c r="C84" s="10" t="s">
        <v>6742</v>
      </c>
      <c r="D84" s="10"/>
      <c r="E84" s="10" t="s">
        <v>6743</v>
      </c>
      <c r="F84" s="10" t="s">
        <v>6633</v>
      </c>
      <c r="G84" s="10" t="s">
        <v>6561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spans="1:40" ht="12.5" x14ac:dyDescent="0.25">
      <c r="A85" s="10" t="s">
        <v>6744</v>
      </c>
      <c r="B85" s="10" t="s">
        <v>6745</v>
      </c>
      <c r="C85" s="10" t="s">
        <v>6746</v>
      </c>
      <c r="D85" s="10"/>
      <c r="E85" s="10" t="s">
        <v>6746</v>
      </c>
      <c r="F85" s="10" t="s">
        <v>6633</v>
      </c>
      <c r="G85" s="10" t="s">
        <v>6587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</row>
    <row r="86" spans="1:40" ht="12.5" x14ac:dyDescent="0.25">
      <c r="A86" s="10" t="s">
        <v>6747</v>
      </c>
      <c r="B86" s="10" t="s">
        <v>6748</v>
      </c>
      <c r="C86" s="10" t="s">
        <v>6749</v>
      </c>
      <c r="D86" s="10"/>
      <c r="E86" s="10" t="s">
        <v>6750</v>
      </c>
      <c r="F86" s="10" t="s">
        <v>6633</v>
      </c>
      <c r="G86" s="10" t="s">
        <v>6539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</row>
    <row r="87" spans="1:40" ht="12.5" x14ac:dyDescent="0.25">
      <c r="A87" s="10" t="s">
        <v>6751</v>
      </c>
      <c r="B87" s="10" t="s">
        <v>6752</v>
      </c>
      <c r="C87" s="10" t="s">
        <v>6753</v>
      </c>
      <c r="D87" s="10"/>
      <c r="E87" s="10" t="s">
        <v>6754</v>
      </c>
      <c r="F87" s="10" t="s">
        <v>6633</v>
      </c>
      <c r="G87" s="10" t="s">
        <v>6567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</row>
    <row r="88" spans="1:40" ht="12.5" x14ac:dyDescent="0.25">
      <c r="A88" s="10" t="s">
        <v>6755</v>
      </c>
      <c r="B88" s="10" t="s">
        <v>6756</v>
      </c>
      <c r="C88" s="10" t="s">
        <v>6757</v>
      </c>
      <c r="D88" s="10"/>
      <c r="E88" s="10" t="s">
        <v>6758</v>
      </c>
      <c r="F88" s="10" t="s">
        <v>6633</v>
      </c>
      <c r="G88" s="10" t="s">
        <v>6606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7"/>
      <c r="AK88" s="10"/>
      <c r="AL88" s="10"/>
      <c r="AM88" s="10"/>
      <c r="AN88" s="10"/>
    </row>
    <row r="89" spans="1:40" ht="12.5" x14ac:dyDescent="0.25">
      <c r="A89" s="10" t="s">
        <v>6759</v>
      </c>
      <c r="B89" s="10" t="s">
        <v>6760</v>
      </c>
      <c r="C89" s="10" t="s">
        <v>6761</v>
      </c>
      <c r="D89" s="10"/>
      <c r="E89" s="10" t="s">
        <v>6762</v>
      </c>
      <c r="F89" s="10" t="s">
        <v>6633</v>
      </c>
      <c r="G89" s="10" t="s">
        <v>6604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</row>
    <row r="90" spans="1:40" ht="12.5" x14ac:dyDescent="0.25">
      <c r="A90" s="10" t="s">
        <v>6763</v>
      </c>
      <c r="B90" s="10" t="s">
        <v>6764</v>
      </c>
      <c r="C90" s="10" t="s">
        <v>6765</v>
      </c>
      <c r="D90" s="10"/>
      <c r="E90" s="10" t="s">
        <v>6766</v>
      </c>
      <c r="F90" s="10" t="s">
        <v>6633</v>
      </c>
      <c r="G90" s="10" t="s">
        <v>6521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7"/>
      <c r="AE90" s="10"/>
      <c r="AF90" s="10"/>
      <c r="AG90" s="10"/>
      <c r="AH90" s="10"/>
      <c r="AI90" s="10"/>
      <c r="AJ90" s="10"/>
      <c r="AK90" s="10"/>
      <c r="AL90" s="10"/>
      <c r="AM90" s="10"/>
      <c r="AN90" s="10"/>
    </row>
    <row r="91" spans="1:40" ht="12.5" x14ac:dyDescent="0.25">
      <c r="A91" s="10" t="s">
        <v>6767</v>
      </c>
      <c r="B91" s="10" t="s">
        <v>6768</v>
      </c>
      <c r="C91" s="10" t="s">
        <v>6769</v>
      </c>
      <c r="D91" s="10"/>
      <c r="E91" s="10" t="s">
        <v>6770</v>
      </c>
      <c r="F91" s="10" t="s">
        <v>6633</v>
      </c>
      <c r="G91" s="10" t="s">
        <v>6612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spans="1:40" ht="12.5" x14ac:dyDescent="0.25">
      <c r="A92" s="10" t="s">
        <v>6771</v>
      </c>
      <c r="B92" s="10" t="s">
        <v>6772</v>
      </c>
      <c r="C92" s="10" t="s">
        <v>6773</v>
      </c>
      <c r="D92" s="10"/>
      <c r="E92" s="10" t="s">
        <v>6772</v>
      </c>
      <c r="F92" s="10" t="s">
        <v>6633</v>
      </c>
      <c r="G92" s="10" t="s">
        <v>6619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3" spans="1:40" ht="12.5" x14ac:dyDescent="0.25">
      <c r="A93" s="10" t="s">
        <v>6774</v>
      </c>
      <c r="B93" s="10" t="s">
        <v>6775</v>
      </c>
      <c r="C93" s="10" t="s">
        <v>6776</v>
      </c>
      <c r="D93" s="10"/>
      <c r="E93" s="10" t="s">
        <v>6777</v>
      </c>
      <c r="F93" s="10" t="s">
        <v>6633</v>
      </c>
      <c r="G93" s="10" t="s">
        <v>6596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 spans="1:40" ht="12.5" x14ac:dyDescent="0.25">
      <c r="A94" s="10" t="s">
        <v>6778</v>
      </c>
      <c r="B94" s="10" t="s">
        <v>6779</v>
      </c>
      <c r="C94" s="10" t="s">
        <v>6780</v>
      </c>
      <c r="D94" s="10"/>
      <c r="E94" s="10" t="s">
        <v>6780</v>
      </c>
      <c r="F94" s="10" t="s">
        <v>6633</v>
      </c>
      <c r="G94" s="10" t="s">
        <v>6529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spans="1:40" ht="12.5" x14ac:dyDescent="0.25">
      <c r="A95" s="10" t="s">
        <v>6781</v>
      </c>
      <c r="B95" s="10" t="s">
        <v>6782</v>
      </c>
      <c r="C95" s="10" t="s">
        <v>6783</v>
      </c>
      <c r="D95" s="10"/>
      <c r="E95" s="10" t="s">
        <v>6783</v>
      </c>
      <c r="F95" s="10" t="s">
        <v>6633</v>
      </c>
      <c r="G95" s="10" t="s">
        <v>6589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</row>
    <row r="96" spans="1:40" ht="12.5" x14ac:dyDescent="0.25">
      <c r="A96" s="10" t="s">
        <v>6784</v>
      </c>
      <c r="B96" s="10" t="s">
        <v>6785</v>
      </c>
      <c r="C96" s="10" t="s">
        <v>6786</v>
      </c>
      <c r="D96" s="10"/>
      <c r="E96" s="10" t="s">
        <v>6787</v>
      </c>
      <c r="F96" s="10" t="s">
        <v>6633</v>
      </c>
      <c r="G96" s="10" t="s">
        <v>6545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spans="1:40" ht="12.5" x14ac:dyDescent="0.25">
      <c r="A97" s="10" t="s">
        <v>6788</v>
      </c>
      <c r="B97" s="10" t="s">
        <v>6789</v>
      </c>
      <c r="C97" s="10" t="s">
        <v>6790</v>
      </c>
      <c r="D97" s="10"/>
      <c r="E97" s="10" t="s">
        <v>6791</v>
      </c>
      <c r="F97" s="10" t="s">
        <v>6633</v>
      </c>
      <c r="G97" s="10" t="s">
        <v>6604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</row>
    <row r="98" spans="1:40" ht="12.5" x14ac:dyDescent="0.25">
      <c r="A98" s="10" t="s">
        <v>6792</v>
      </c>
      <c r="B98" s="10" t="s">
        <v>6793</v>
      </c>
      <c r="C98" s="10" t="s">
        <v>6794</v>
      </c>
      <c r="D98" s="10"/>
      <c r="E98" s="10" t="s">
        <v>6795</v>
      </c>
      <c r="F98" s="10" t="s">
        <v>6633</v>
      </c>
      <c r="G98" s="10" t="s">
        <v>6547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spans="1:40" ht="12.5" x14ac:dyDescent="0.25">
      <c r="A99" s="10" t="s">
        <v>6796</v>
      </c>
      <c r="B99" s="10" t="s">
        <v>6797</v>
      </c>
      <c r="C99" s="10" t="s">
        <v>6798</v>
      </c>
      <c r="D99" s="10"/>
      <c r="E99" s="10" t="s">
        <v>6798</v>
      </c>
      <c r="F99" s="10" t="s">
        <v>6633</v>
      </c>
      <c r="G99" s="10" t="s">
        <v>6612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</row>
    <row r="100" spans="1:40" ht="12.5" x14ac:dyDescent="0.25">
      <c r="A100" s="10" t="s">
        <v>6799</v>
      </c>
      <c r="B100" s="10" t="s">
        <v>6800</v>
      </c>
      <c r="C100" s="10" t="s">
        <v>6801</v>
      </c>
      <c r="D100" s="10"/>
      <c r="E100" s="10" t="s">
        <v>6800</v>
      </c>
      <c r="F100" s="10" t="s">
        <v>6633</v>
      </c>
      <c r="G100" s="10" t="s">
        <v>6582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 spans="1:40" ht="12.5" x14ac:dyDescent="0.25">
      <c r="A101" s="10" t="s">
        <v>6802</v>
      </c>
      <c r="B101" s="10" t="s">
        <v>6803</v>
      </c>
      <c r="C101" s="10" t="s">
        <v>6804</v>
      </c>
      <c r="D101" s="10"/>
      <c r="E101" s="10" t="s">
        <v>6803</v>
      </c>
      <c r="F101" s="10" t="s">
        <v>6633</v>
      </c>
      <c r="G101" s="10" t="s">
        <v>6579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7"/>
      <c r="AM101" s="17"/>
      <c r="AN101" s="17"/>
    </row>
    <row r="102" spans="1:40" ht="12.5" x14ac:dyDescent="0.25">
      <c r="A102" s="10" t="s">
        <v>6805</v>
      </c>
      <c r="B102" s="10" t="s">
        <v>6806</v>
      </c>
      <c r="C102" s="10" t="s">
        <v>6807</v>
      </c>
      <c r="D102" s="10"/>
      <c r="E102" s="10" t="s">
        <v>6808</v>
      </c>
      <c r="F102" s="10" t="s">
        <v>6633</v>
      </c>
      <c r="G102" s="10" t="s">
        <v>6525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 spans="1:40" ht="12.5" x14ac:dyDescent="0.25">
      <c r="A103" s="10" t="s">
        <v>6809</v>
      </c>
      <c r="B103" s="10" t="s">
        <v>6810</v>
      </c>
      <c r="C103" s="10" t="s">
        <v>6810</v>
      </c>
      <c r="D103" s="10"/>
      <c r="E103" s="10" t="s">
        <v>6811</v>
      </c>
      <c r="F103" s="10" t="s">
        <v>6633</v>
      </c>
      <c r="G103" s="10" t="s">
        <v>6513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 spans="1:40" ht="12.5" x14ac:dyDescent="0.25">
      <c r="A104" s="10" t="s">
        <v>6812</v>
      </c>
      <c r="B104" s="10" t="s">
        <v>6813</v>
      </c>
      <c r="C104" s="10" t="s">
        <v>6814</v>
      </c>
      <c r="D104" s="10"/>
      <c r="E104" s="10" t="s">
        <v>6814</v>
      </c>
      <c r="F104" s="10" t="s">
        <v>6633</v>
      </c>
      <c r="G104" s="10" t="s">
        <v>6579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</row>
    <row r="105" spans="1:40" ht="12.5" x14ac:dyDescent="0.25">
      <c r="A105" s="10" t="s">
        <v>6815</v>
      </c>
      <c r="B105" s="10" t="s">
        <v>6816</v>
      </c>
      <c r="C105" s="10" t="s">
        <v>6817</v>
      </c>
      <c r="D105" s="10"/>
      <c r="E105" s="10" t="s">
        <v>6817</v>
      </c>
      <c r="F105" s="10" t="s">
        <v>6633</v>
      </c>
      <c r="G105" s="10" t="s">
        <v>6517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spans="1:40" ht="12.5" x14ac:dyDescent="0.25">
      <c r="A106" s="10" t="s">
        <v>6818</v>
      </c>
      <c r="B106" s="10" t="s">
        <v>6819</v>
      </c>
      <c r="C106" s="10" t="s">
        <v>6820</v>
      </c>
      <c r="D106" s="10"/>
      <c r="E106" s="10" t="s">
        <v>6820</v>
      </c>
      <c r="F106" s="10" t="s">
        <v>6633</v>
      </c>
      <c r="G106" s="10" t="s">
        <v>6608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spans="1:40" ht="12.5" x14ac:dyDescent="0.25">
      <c r="A107" s="10" t="s">
        <v>6821</v>
      </c>
      <c r="B107" s="10" t="s">
        <v>6822</v>
      </c>
      <c r="C107" s="10" t="s">
        <v>6823</v>
      </c>
      <c r="D107" s="10"/>
      <c r="E107" s="10" t="s">
        <v>6824</v>
      </c>
      <c r="F107" s="10" t="s">
        <v>6633</v>
      </c>
      <c r="G107" s="10" t="s">
        <v>6555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spans="1:40" ht="12.5" x14ac:dyDescent="0.25">
      <c r="A108" s="10" t="s">
        <v>6825</v>
      </c>
      <c r="B108" s="10" t="s">
        <v>6826</v>
      </c>
      <c r="C108" s="10" t="s">
        <v>6827</v>
      </c>
      <c r="D108" s="10"/>
      <c r="E108" s="10" t="s">
        <v>6827</v>
      </c>
      <c r="F108" s="10" t="s">
        <v>6633</v>
      </c>
      <c r="G108" s="10" t="s">
        <v>6589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spans="1:40" ht="12.5" x14ac:dyDescent="0.25">
      <c r="A109" s="10" t="s">
        <v>6828</v>
      </c>
      <c r="B109" s="10" t="s">
        <v>6829</v>
      </c>
      <c r="C109" s="10" t="s">
        <v>6830</v>
      </c>
      <c r="D109" s="10"/>
      <c r="E109" s="10" t="s">
        <v>6831</v>
      </c>
      <c r="F109" s="10" t="s">
        <v>6633</v>
      </c>
      <c r="G109" s="10" t="s">
        <v>6579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spans="1:40" ht="12.5" x14ac:dyDescent="0.25">
      <c r="A110" s="10" t="s">
        <v>6832</v>
      </c>
      <c r="B110" s="10" t="s">
        <v>6833</v>
      </c>
      <c r="C110" s="10" t="s">
        <v>6834</v>
      </c>
      <c r="D110" s="10"/>
      <c r="E110" s="10" t="s">
        <v>6834</v>
      </c>
      <c r="F110" s="10" t="s">
        <v>6633</v>
      </c>
      <c r="G110" s="10" t="s">
        <v>6576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 spans="1:40" ht="12.5" x14ac:dyDescent="0.25">
      <c r="A111" s="10" t="s">
        <v>6835</v>
      </c>
      <c r="B111" s="10" t="s">
        <v>6836</v>
      </c>
      <c r="C111" s="10" t="s">
        <v>6837</v>
      </c>
      <c r="D111" s="10"/>
      <c r="E111" s="10" t="s">
        <v>6838</v>
      </c>
      <c r="F111" s="10" t="s">
        <v>6633</v>
      </c>
      <c r="G111" s="10" t="s">
        <v>6565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 spans="1:40" ht="12.5" x14ac:dyDescent="0.25">
      <c r="A112" s="10" t="s">
        <v>6839</v>
      </c>
      <c r="B112" s="10" t="s">
        <v>6840</v>
      </c>
      <c r="C112" s="10" t="s">
        <v>6840</v>
      </c>
      <c r="D112" s="10"/>
      <c r="E112" s="10" t="s">
        <v>6841</v>
      </c>
      <c r="F112" s="10" t="s">
        <v>6633</v>
      </c>
      <c r="G112" s="10" t="s">
        <v>6553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spans="1:40" ht="12.5" x14ac:dyDescent="0.25">
      <c r="A113" s="10" t="s">
        <v>6842</v>
      </c>
      <c r="B113" s="10" t="s">
        <v>6843</v>
      </c>
      <c r="C113" s="10" t="s">
        <v>6844</v>
      </c>
      <c r="D113" s="10"/>
      <c r="E113" s="10" t="s">
        <v>6844</v>
      </c>
      <c r="F113" s="10" t="s">
        <v>6633</v>
      </c>
      <c r="G113" s="10" t="s">
        <v>6604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spans="1:40" ht="12.5" x14ac:dyDescent="0.25">
      <c r="A114" s="10" t="s">
        <v>6845</v>
      </c>
      <c r="B114" s="10" t="s">
        <v>6846</v>
      </c>
      <c r="C114" s="10" t="s">
        <v>6847</v>
      </c>
      <c r="D114" s="10"/>
      <c r="E114" s="10" t="s">
        <v>6848</v>
      </c>
      <c r="F114" s="10" t="s">
        <v>6633</v>
      </c>
      <c r="G114" s="10" t="s">
        <v>6525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spans="1:40" ht="12.5" x14ac:dyDescent="0.25">
      <c r="A115" s="10" t="s">
        <v>6849</v>
      </c>
      <c r="B115" s="10" t="s">
        <v>6850</v>
      </c>
      <c r="C115" s="10" t="s">
        <v>6851</v>
      </c>
      <c r="D115" s="10"/>
      <c r="E115" s="10" t="s">
        <v>6852</v>
      </c>
      <c r="F115" s="10" t="s">
        <v>6633</v>
      </c>
      <c r="G115" s="10" t="s">
        <v>6599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spans="1:40" ht="12.5" x14ac:dyDescent="0.25">
      <c r="A116" s="10" t="s">
        <v>6853</v>
      </c>
      <c r="B116" s="10" t="s">
        <v>6854</v>
      </c>
      <c r="C116" s="10" t="s">
        <v>6855</v>
      </c>
      <c r="D116" s="10"/>
      <c r="E116" s="10" t="s">
        <v>6856</v>
      </c>
      <c r="F116" s="10" t="s">
        <v>6633</v>
      </c>
      <c r="G116" s="10" t="s">
        <v>6529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spans="1:40" ht="12.5" x14ac:dyDescent="0.25">
      <c r="A117" s="10" t="s">
        <v>6857</v>
      </c>
      <c r="B117" s="10" t="s">
        <v>6858</v>
      </c>
      <c r="C117" s="10" t="s">
        <v>6858</v>
      </c>
      <c r="D117" s="10"/>
      <c r="E117" s="10" t="s">
        <v>6859</v>
      </c>
      <c r="F117" s="10" t="s">
        <v>6633</v>
      </c>
      <c r="G117" s="10" t="s">
        <v>6525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7"/>
      <c r="AH117" s="10"/>
      <c r="AI117" s="10"/>
      <c r="AJ117" s="10"/>
      <c r="AK117" s="10"/>
      <c r="AL117" s="10"/>
      <c r="AM117" s="10"/>
      <c r="AN117" s="10"/>
    </row>
    <row r="118" spans="1:40" ht="12.5" x14ac:dyDescent="0.25">
      <c r="A118" s="10" t="s">
        <v>6860</v>
      </c>
      <c r="B118" s="10" t="s">
        <v>6861</v>
      </c>
      <c r="C118" s="10" t="s">
        <v>6862</v>
      </c>
      <c r="D118" s="10"/>
      <c r="E118" s="10" t="s">
        <v>6863</v>
      </c>
      <c r="F118" s="10" t="s">
        <v>6633</v>
      </c>
      <c r="G118" s="10" t="s">
        <v>6587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7"/>
      <c r="AF118" s="10"/>
      <c r="AG118" s="17"/>
      <c r="AH118" s="10"/>
      <c r="AI118" s="10"/>
      <c r="AJ118" s="10"/>
      <c r="AK118" s="10"/>
      <c r="AL118" s="17"/>
      <c r="AM118" s="10"/>
      <c r="AN118" s="10"/>
    </row>
    <row r="119" spans="1:40" ht="12.5" x14ac:dyDescent="0.25">
      <c r="A119" s="10" t="s">
        <v>6864</v>
      </c>
      <c r="B119" s="10" t="s">
        <v>6865</v>
      </c>
      <c r="C119" s="10" t="s">
        <v>6866</v>
      </c>
      <c r="D119" s="10"/>
      <c r="E119" s="10" t="s">
        <v>6866</v>
      </c>
      <c r="F119" s="10" t="s">
        <v>6633</v>
      </c>
      <c r="G119" s="10" t="s">
        <v>6533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spans="1:40" ht="12.5" x14ac:dyDescent="0.25">
      <c r="A120" s="10" t="s">
        <v>6867</v>
      </c>
      <c r="B120" s="10" t="s">
        <v>6868</v>
      </c>
      <c r="C120" s="10" t="s">
        <v>6869</v>
      </c>
      <c r="D120" s="10"/>
      <c r="E120" s="10" t="s">
        <v>6870</v>
      </c>
      <c r="F120" s="10" t="s">
        <v>6633</v>
      </c>
      <c r="G120" s="10" t="s">
        <v>6593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</row>
    <row r="121" spans="1:40" ht="12.5" x14ac:dyDescent="0.25">
      <c r="A121" s="10" t="s">
        <v>6871</v>
      </c>
      <c r="B121" s="10" t="s">
        <v>6872</v>
      </c>
      <c r="C121" s="10" t="s">
        <v>6873</v>
      </c>
      <c r="D121" s="10"/>
      <c r="E121" s="10" t="s">
        <v>6873</v>
      </c>
      <c r="F121" s="10" t="s">
        <v>6633</v>
      </c>
      <c r="G121" s="10" t="s">
        <v>6599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</row>
    <row r="122" spans="1:40" ht="12.5" x14ac:dyDescent="0.25">
      <c r="A122" s="10" t="s">
        <v>6874</v>
      </c>
      <c r="B122" s="10" t="s">
        <v>6875</v>
      </c>
      <c r="C122" s="10" t="s">
        <v>6876</v>
      </c>
      <c r="D122" s="10"/>
      <c r="E122" s="10" t="s">
        <v>6876</v>
      </c>
      <c r="F122" s="10" t="s">
        <v>6633</v>
      </c>
      <c r="G122" s="10" t="s">
        <v>6547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spans="1:40" ht="12.5" x14ac:dyDescent="0.25">
      <c r="A123" s="10" t="s">
        <v>6877</v>
      </c>
      <c r="B123" s="10" t="s">
        <v>6878</v>
      </c>
      <c r="C123" s="10" t="s">
        <v>6879</v>
      </c>
      <c r="D123" s="10"/>
      <c r="E123" s="10" t="s">
        <v>6880</v>
      </c>
      <c r="F123" s="10" t="s">
        <v>6633</v>
      </c>
      <c r="G123" s="10" t="s">
        <v>6582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</row>
    <row r="124" spans="1:40" ht="12.5" x14ac:dyDescent="0.25">
      <c r="A124" s="10" t="s">
        <v>6881</v>
      </c>
      <c r="B124" s="10" t="s">
        <v>6882</v>
      </c>
      <c r="C124" s="10" t="s">
        <v>6883</v>
      </c>
      <c r="D124" s="10"/>
      <c r="E124" s="10" t="s">
        <v>6883</v>
      </c>
      <c r="F124" s="10" t="s">
        <v>6633</v>
      </c>
      <c r="G124" s="10" t="s">
        <v>6521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</row>
    <row r="125" spans="1:40" ht="12.5" x14ac:dyDescent="0.25">
      <c r="A125" s="10" t="s">
        <v>6884</v>
      </c>
      <c r="B125" s="10" t="s">
        <v>6885</v>
      </c>
      <c r="C125" s="10" t="s">
        <v>6886</v>
      </c>
      <c r="D125" s="10"/>
      <c r="E125" s="10" t="s">
        <v>6887</v>
      </c>
      <c r="F125" s="10" t="s">
        <v>6633</v>
      </c>
      <c r="G125" s="10" t="s">
        <v>6599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7"/>
      <c r="AK125" s="10"/>
      <c r="AL125" s="10"/>
      <c r="AM125" s="10"/>
      <c r="AN125" s="10"/>
    </row>
    <row r="126" spans="1:40" ht="12.5" x14ac:dyDescent="0.25">
      <c r="A126" s="10" t="s">
        <v>6888</v>
      </c>
      <c r="B126" s="10" t="s">
        <v>6889</v>
      </c>
      <c r="C126" s="10" t="s">
        <v>6890</v>
      </c>
      <c r="D126" s="10"/>
      <c r="E126" s="10" t="s">
        <v>6891</v>
      </c>
      <c r="F126" s="10" t="s">
        <v>6633</v>
      </c>
      <c r="G126" s="10" t="s">
        <v>6519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2.5" x14ac:dyDescent="0.25">
      <c r="A127" s="10" t="s">
        <v>6892</v>
      </c>
      <c r="B127" s="10" t="s">
        <v>6893</v>
      </c>
      <c r="C127" s="10" t="s">
        <v>6894</v>
      </c>
      <c r="D127" s="10"/>
      <c r="E127" s="10" t="s">
        <v>6895</v>
      </c>
      <c r="F127" s="10" t="s">
        <v>6633</v>
      </c>
      <c r="G127" s="10" t="s">
        <v>6529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2.5" x14ac:dyDescent="0.25">
      <c r="A128" s="10" t="s">
        <v>6896</v>
      </c>
      <c r="B128" s="10" t="s">
        <v>6897</v>
      </c>
      <c r="C128" s="10" t="s">
        <v>6898</v>
      </c>
      <c r="D128" s="10"/>
      <c r="E128" s="10" t="s">
        <v>6898</v>
      </c>
      <c r="F128" s="10" t="s">
        <v>6633</v>
      </c>
      <c r="G128" s="10" t="s">
        <v>6587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12.5" x14ac:dyDescent="0.25">
      <c r="A129" s="10" t="s">
        <v>6899</v>
      </c>
      <c r="B129" s="10" t="s">
        <v>6900</v>
      </c>
      <c r="C129" s="10" t="s">
        <v>6901</v>
      </c>
      <c r="D129" s="10"/>
      <c r="E129" s="10" t="s">
        <v>6901</v>
      </c>
      <c r="F129" s="10" t="s">
        <v>6633</v>
      </c>
      <c r="G129" s="10" t="s">
        <v>6606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2.5" x14ac:dyDescent="0.25">
      <c r="A130" s="10" t="s">
        <v>6902</v>
      </c>
      <c r="B130" s="10" t="s">
        <v>6903</v>
      </c>
      <c r="C130" s="10" t="s">
        <v>6904</v>
      </c>
      <c r="D130" s="10"/>
      <c r="E130" s="10" t="s">
        <v>6905</v>
      </c>
      <c r="F130" s="10" t="s">
        <v>6633</v>
      </c>
      <c r="G130" s="10" t="s">
        <v>6521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12.5" x14ac:dyDescent="0.25">
      <c r="A131" s="10" t="s">
        <v>6906</v>
      </c>
      <c r="B131" s="10" t="s">
        <v>6907</v>
      </c>
      <c r="C131" s="10" t="s">
        <v>6908</v>
      </c>
      <c r="D131" s="10"/>
      <c r="E131" s="10" t="s">
        <v>6908</v>
      </c>
      <c r="F131" s="10" t="s">
        <v>6633</v>
      </c>
      <c r="G131" s="10" t="s">
        <v>6523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</row>
    <row r="132" spans="1:40" ht="12.5" x14ac:dyDescent="0.25">
      <c r="A132" s="10" t="s">
        <v>6909</v>
      </c>
      <c r="B132" s="10" t="s">
        <v>6910</v>
      </c>
      <c r="C132" s="10" t="s">
        <v>6911</v>
      </c>
      <c r="D132" s="10"/>
      <c r="E132" s="10" t="s">
        <v>6911</v>
      </c>
      <c r="F132" s="10" t="s">
        <v>6633</v>
      </c>
      <c r="G132" s="10" t="s">
        <v>6619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</row>
    <row r="133" spans="1:40" ht="12.5" x14ac:dyDescent="0.25">
      <c r="A133" s="10" t="s">
        <v>6912</v>
      </c>
      <c r="B133" s="10" t="s">
        <v>6913</v>
      </c>
      <c r="C133" s="10" t="s">
        <v>6914</v>
      </c>
      <c r="D133" s="10"/>
      <c r="E133" s="10" t="s">
        <v>6914</v>
      </c>
      <c r="F133" s="10" t="s">
        <v>6633</v>
      </c>
      <c r="G133" s="10" t="s">
        <v>6521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</row>
    <row r="134" spans="1:40" ht="12.5" x14ac:dyDescent="0.25">
      <c r="A134" s="10" t="s">
        <v>6915</v>
      </c>
      <c r="B134" s="10" t="s">
        <v>6916</v>
      </c>
      <c r="C134" s="10" t="s">
        <v>6917</v>
      </c>
      <c r="D134" s="10"/>
      <c r="E134" s="10" t="s">
        <v>6918</v>
      </c>
      <c r="F134" s="10" t="s">
        <v>6633</v>
      </c>
      <c r="G134" s="10" t="s">
        <v>6582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12.5" x14ac:dyDescent="0.25">
      <c r="A135" s="10" t="s">
        <v>6919</v>
      </c>
      <c r="B135" s="10" t="s">
        <v>6920</v>
      </c>
      <c r="C135" s="10" t="s">
        <v>6921</v>
      </c>
      <c r="D135" s="10"/>
      <c r="E135" s="10" t="s">
        <v>6921</v>
      </c>
      <c r="F135" s="10" t="s">
        <v>6633</v>
      </c>
      <c r="G135" s="10" t="s">
        <v>6579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spans="1:40" ht="12.5" x14ac:dyDescent="0.25">
      <c r="A136" s="10" t="s">
        <v>6922</v>
      </c>
      <c r="B136" s="10" t="s">
        <v>6923</v>
      </c>
      <c r="C136" s="10" t="s">
        <v>6924</v>
      </c>
      <c r="D136" s="10"/>
      <c r="E136" s="10" t="s">
        <v>6925</v>
      </c>
      <c r="F136" s="10" t="s">
        <v>6633</v>
      </c>
      <c r="G136" s="10" t="s">
        <v>6529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spans="1:40" ht="12.5" x14ac:dyDescent="0.25">
      <c r="A137" s="10" t="s">
        <v>6926</v>
      </c>
      <c r="B137" s="10" t="s">
        <v>6927</v>
      </c>
      <c r="C137" s="10" t="s">
        <v>6928</v>
      </c>
      <c r="D137" s="10"/>
      <c r="E137" s="10" t="s">
        <v>6928</v>
      </c>
      <c r="F137" s="10" t="s">
        <v>6633</v>
      </c>
      <c r="G137" s="10" t="s">
        <v>6535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</row>
    <row r="138" spans="1:40" ht="12.5" x14ac:dyDescent="0.25">
      <c r="A138" s="10" t="s">
        <v>6929</v>
      </c>
      <c r="B138" s="10" t="s">
        <v>6930</v>
      </c>
      <c r="C138" s="10" t="s">
        <v>6931</v>
      </c>
      <c r="D138" s="10"/>
      <c r="E138" s="10" t="s">
        <v>6931</v>
      </c>
      <c r="F138" s="10" t="s">
        <v>6633</v>
      </c>
      <c r="G138" s="10" t="s">
        <v>6543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</row>
    <row r="139" spans="1:40" ht="12.5" x14ac:dyDescent="0.25">
      <c r="A139" s="10" t="s">
        <v>6932</v>
      </c>
      <c r="B139" s="10" t="s">
        <v>6933</v>
      </c>
      <c r="C139" s="10" t="s">
        <v>6934</v>
      </c>
      <c r="D139" s="10"/>
      <c r="E139" s="10" t="s">
        <v>6934</v>
      </c>
      <c r="F139" s="10" t="s">
        <v>6633</v>
      </c>
      <c r="G139" s="10" t="s">
        <v>6587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spans="1:40" ht="12.5" x14ac:dyDescent="0.25">
      <c r="A140" s="10" t="s">
        <v>6935</v>
      </c>
      <c r="B140" s="10" t="s">
        <v>6936</v>
      </c>
      <c r="C140" s="10" t="s">
        <v>6937</v>
      </c>
      <c r="D140" s="10"/>
      <c r="E140" s="10" t="s">
        <v>6938</v>
      </c>
      <c r="F140" s="10" t="s">
        <v>6633</v>
      </c>
      <c r="G140" s="10" t="s">
        <v>6541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7"/>
      <c r="AN140" s="10"/>
    </row>
    <row r="141" spans="1:40" ht="12.5" x14ac:dyDescent="0.25">
      <c r="A141" s="10" t="s">
        <v>6939</v>
      </c>
      <c r="B141" s="10" t="s">
        <v>6940</v>
      </c>
      <c r="C141" s="10" t="s">
        <v>6941</v>
      </c>
      <c r="D141" s="10"/>
      <c r="E141" s="10" t="s">
        <v>6941</v>
      </c>
      <c r="F141" s="10" t="s">
        <v>6633</v>
      </c>
      <c r="G141" s="10" t="s">
        <v>6553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spans="1:40" ht="12.5" x14ac:dyDescent="0.25">
      <c r="A142" s="10" t="s">
        <v>6942</v>
      </c>
      <c r="B142" s="10" t="s">
        <v>6943</v>
      </c>
      <c r="C142" s="10" t="s">
        <v>6944</v>
      </c>
      <c r="D142" s="10"/>
      <c r="E142" s="10" t="s">
        <v>6945</v>
      </c>
      <c r="F142" s="10" t="s">
        <v>6633</v>
      </c>
      <c r="G142" s="10" t="s">
        <v>6529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 spans="1:40" ht="12.5" x14ac:dyDescent="0.25">
      <c r="A143" s="10" t="s">
        <v>6946</v>
      </c>
      <c r="B143" s="10" t="s">
        <v>6947</v>
      </c>
      <c r="C143" s="10" t="s">
        <v>6948</v>
      </c>
      <c r="D143" s="10"/>
      <c r="E143" s="10" t="s">
        <v>6949</v>
      </c>
      <c r="F143" s="10" t="s">
        <v>6633</v>
      </c>
      <c r="G143" s="10" t="s">
        <v>6529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</row>
    <row r="144" spans="1:40" ht="12.5" x14ac:dyDescent="0.25">
      <c r="A144" s="10" t="s">
        <v>6950</v>
      </c>
      <c r="B144" s="10" t="s">
        <v>6951</v>
      </c>
      <c r="C144" s="10" t="s">
        <v>6952</v>
      </c>
      <c r="D144" s="10"/>
      <c r="E144" s="10" t="s">
        <v>6953</v>
      </c>
      <c r="F144" s="10" t="s">
        <v>6633</v>
      </c>
      <c r="G144" s="10" t="s">
        <v>6606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</row>
    <row r="145" spans="1:40" ht="12.5" x14ac:dyDescent="0.25">
      <c r="A145" s="10" t="s">
        <v>6954</v>
      </c>
      <c r="B145" s="10" t="s">
        <v>6955</v>
      </c>
      <c r="C145" s="10" t="s">
        <v>6956</v>
      </c>
      <c r="D145" s="10"/>
      <c r="E145" s="10" t="s">
        <v>6957</v>
      </c>
      <c r="F145" s="10" t="s">
        <v>6633</v>
      </c>
      <c r="G145" s="10" t="s">
        <v>6593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 spans="1:40" ht="12.5" x14ac:dyDescent="0.25">
      <c r="A146" s="10" t="s">
        <v>6958</v>
      </c>
      <c r="B146" s="10" t="s">
        <v>6959</v>
      </c>
      <c r="C146" s="10" t="s">
        <v>6960</v>
      </c>
      <c r="D146" s="10"/>
      <c r="E146" s="10" t="s">
        <v>6959</v>
      </c>
      <c r="F146" s="10" t="s">
        <v>6633</v>
      </c>
      <c r="G146" s="10" t="s">
        <v>6593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7"/>
      <c r="AH146" s="10"/>
      <c r="AI146" s="10"/>
      <c r="AJ146" s="10"/>
      <c r="AK146" s="10"/>
      <c r="AL146" s="10"/>
      <c r="AM146" s="10"/>
      <c r="AN146" s="10"/>
    </row>
    <row r="147" spans="1:40" ht="12.5" x14ac:dyDescent="0.25">
      <c r="A147" s="10" t="s">
        <v>6961</v>
      </c>
      <c r="B147" s="10" t="s">
        <v>6962</v>
      </c>
      <c r="C147" s="10" t="s">
        <v>6963</v>
      </c>
      <c r="D147" s="10"/>
      <c r="E147" s="10" t="s">
        <v>6964</v>
      </c>
      <c r="F147" s="10" t="s">
        <v>6633</v>
      </c>
      <c r="G147" s="10" t="s">
        <v>6531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spans="1:40" ht="12.5" x14ac:dyDescent="0.25">
      <c r="A148" s="10" t="s">
        <v>6965</v>
      </c>
      <c r="B148" s="10" t="s">
        <v>6966</v>
      </c>
      <c r="C148" s="10" t="s">
        <v>6967</v>
      </c>
      <c r="D148" s="10"/>
      <c r="E148" s="10" t="s">
        <v>6968</v>
      </c>
      <c r="F148" s="10" t="s">
        <v>6633</v>
      </c>
      <c r="G148" s="10" t="s">
        <v>6587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</row>
    <row r="149" spans="1:40" ht="12.5" x14ac:dyDescent="0.25">
      <c r="A149" s="10" t="s">
        <v>6969</v>
      </c>
      <c r="B149" s="10" t="s">
        <v>6970</v>
      </c>
      <c r="C149" s="10" t="s">
        <v>6971</v>
      </c>
      <c r="D149" s="10"/>
      <c r="E149" s="10" t="s">
        <v>6971</v>
      </c>
      <c r="F149" s="10" t="s">
        <v>6633</v>
      </c>
      <c r="G149" s="10" t="s">
        <v>6521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7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spans="1:40" ht="12.5" x14ac:dyDescent="0.25">
      <c r="A150" s="10" t="s">
        <v>6972</v>
      </c>
      <c r="B150" s="10" t="s">
        <v>6973</v>
      </c>
      <c r="C150" s="10" t="s">
        <v>6974</v>
      </c>
      <c r="D150" s="10"/>
      <c r="E150" s="10" t="s">
        <v>6975</v>
      </c>
      <c r="F150" s="10" t="s">
        <v>6633</v>
      </c>
      <c r="G150" s="10" t="s">
        <v>6582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</row>
    <row r="151" spans="1:40" ht="12.5" x14ac:dyDescent="0.25">
      <c r="A151" s="10" t="s">
        <v>6976</v>
      </c>
      <c r="B151" s="10" t="s">
        <v>6977</v>
      </c>
      <c r="C151" s="10" t="s">
        <v>6978</v>
      </c>
      <c r="D151" s="10"/>
      <c r="E151" s="10" t="s">
        <v>6979</v>
      </c>
      <c r="F151" s="10" t="s">
        <v>6633</v>
      </c>
      <c r="G151" s="10" t="s">
        <v>6549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</row>
    <row r="152" spans="1:40" ht="12.5" x14ac:dyDescent="0.25">
      <c r="A152" s="10" t="s">
        <v>6980</v>
      </c>
      <c r="B152" s="10" t="s">
        <v>6981</v>
      </c>
      <c r="C152" s="10" t="s">
        <v>6982</v>
      </c>
      <c r="D152" s="10"/>
      <c r="E152" s="10" t="s">
        <v>6983</v>
      </c>
      <c r="F152" s="10" t="s">
        <v>6633</v>
      </c>
      <c r="G152" s="10" t="s">
        <v>6614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</row>
    <row r="153" spans="1:40" ht="12.5" x14ac:dyDescent="0.25">
      <c r="A153" s="10" t="s">
        <v>6984</v>
      </c>
      <c r="B153" s="10" t="s">
        <v>6985</v>
      </c>
      <c r="C153" s="10" t="s">
        <v>6986</v>
      </c>
      <c r="D153" s="10"/>
      <c r="E153" s="10" t="s">
        <v>6987</v>
      </c>
      <c r="F153" s="10" t="s">
        <v>6633</v>
      </c>
      <c r="G153" s="10" t="s">
        <v>6604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</row>
    <row r="154" spans="1:40" ht="12.5" x14ac:dyDescent="0.25">
      <c r="A154" s="10" t="s">
        <v>6988</v>
      </c>
      <c r="B154" s="10" t="s">
        <v>6989</v>
      </c>
      <c r="C154" s="10" t="s">
        <v>6990</v>
      </c>
      <c r="D154" s="10"/>
      <c r="E154" s="10" t="s">
        <v>6990</v>
      </c>
      <c r="F154" s="10" t="s">
        <v>6633</v>
      </c>
      <c r="G154" s="10" t="s">
        <v>6559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</row>
    <row r="155" spans="1:40" ht="12.5" x14ac:dyDescent="0.25">
      <c r="A155" s="10" t="s">
        <v>6991</v>
      </c>
      <c r="B155" s="10" t="s">
        <v>6992</v>
      </c>
      <c r="C155" s="10" t="s">
        <v>6992</v>
      </c>
      <c r="D155" s="10"/>
      <c r="E155" s="10" t="s">
        <v>6993</v>
      </c>
      <c r="F155" s="10" t="s">
        <v>6633</v>
      </c>
      <c r="G155" s="10" t="s">
        <v>6608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spans="1:40" ht="12.5" x14ac:dyDescent="0.25">
      <c r="A156" s="10" t="s">
        <v>6994</v>
      </c>
      <c r="B156" s="10" t="s">
        <v>6995</v>
      </c>
      <c r="C156" s="10" t="s">
        <v>6996</v>
      </c>
      <c r="D156" s="10"/>
      <c r="E156" s="10" t="s">
        <v>6997</v>
      </c>
      <c r="F156" s="10" t="s">
        <v>6633</v>
      </c>
      <c r="G156" s="10" t="s">
        <v>6545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</row>
    <row r="157" spans="1:40" ht="12.5" x14ac:dyDescent="0.25">
      <c r="A157" s="10" t="s">
        <v>6998</v>
      </c>
      <c r="B157" s="10" t="s">
        <v>6999</v>
      </c>
      <c r="C157" s="10" t="s">
        <v>7000</v>
      </c>
      <c r="D157" s="10"/>
      <c r="E157" s="10" t="s">
        <v>7000</v>
      </c>
      <c r="F157" s="10" t="s">
        <v>6633</v>
      </c>
      <c r="G157" s="10" t="s">
        <v>6593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spans="1:40" ht="12.5" x14ac:dyDescent="0.25">
      <c r="A158" s="10" t="s">
        <v>7001</v>
      </c>
      <c r="B158" s="10" t="s">
        <v>7002</v>
      </c>
      <c r="C158" s="10" t="s">
        <v>7003</v>
      </c>
      <c r="D158" s="10"/>
      <c r="E158" s="10" t="s">
        <v>7002</v>
      </c>
      <c r="F158" s="10" t="s">
        <v>6633</v>
      </c>
      <c r="G158" s="10" t="s">
        <v>6521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</row>
    <row r="159" spans="1:40" ht="12.5" x14ac:dyDescent="0.25">
      <c r="A159" s="10" t="s">
        <v>7004</v>
      </c>
      <c r="B159" s="10" t="s">
        <v>7005</v>
      </c>
      <c r="C159" s="10" t="s">
        <v>7006</v>
      </c>
      <c r="D159" s="10"/>
      <c r="E159" s="10" t="s">
        <v>7005</v>
      </c>
      <c r="F159" s="10" t="s">
        <v>6633</v>
      </c>
      <c r="G159" s="10" t="s">
        <v>6519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</row>
    <row r="160" spans="1:40" ht="12.5" x14ac:dyDescent="0.25">
      <c r="A160" s="10" t="s">
        <v>7007</v>
      </c>
      <c r="B160" s="10" t="s">
        <v>7008</v>
      </c>
      <c r="C160" s="10" t="s">
        <v>7009</v>
      </c>
      <c r="D160" s="10"/>
      <c r="E160" s="10" t="s">
        <v>7009</v>
      </c>
      <c r="F160" s="10" t="s">
        <v>6633</v>
      </c>
      <c r="G160" s="10" t="s">
        <v>6582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</row>
    <row r="161" spans="1:40" ht="12.5" x14ac:dyDescent="0.25">
      <c r="A161" s="10" t="s">
        <v>7010</v>
      </c>
      <c r="B161" s="10" t="s">
        <v>7011</v>
      </c>
      <c r="C161" s="10" t="s">
        <v>7012</v>
      </c>
      <c r="D161" s="10"/>
      <c r="E161" s="10" t="s">
        <v>7012</v>
      </c>
      <c r="F161" s="10" t="s">
        <v>6633</v>
      </c>
      <c r="G161" s="10" t="s">
        <v>6547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</row>
    <row r="162" spans="1:40" ht="12.5" x14ac:dyDescent="0.25">
      <c r="A162" s="10" t="s">
        <v>7013</v>
      </c>
      <c r="B162" s="10" t="s">
        <v>7014</v>
      </c>
      <c r="C162" s="10" t="s">
        <v>7015</v>
      </c>
      <c r="D162" s="10"/>
      <c r="E162" s="10" t="s">
        <v>7016</v>
      </c>
      <c r="F162" s="10" t="s">
        <v>6633</v>
      </c>
      <c r="G162" s="10" t="s">
        <v>6555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7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</row>
    <row r="163" spans="1:40" ht="12.5" x14ac:dyDescent="0.25">
      <c r="A163" s="10" t="s">
        <v>7017</v>
      </c>
      <c r="B163" s="10" t="s">
        <v>7018</v>
      </c>
      <c r="C163" s="10" t="s">
        <v>7019</v>
      </c>
      <c r="D163" s="10"/>
      <c r="E163" s="10" t="s">
        <v>7020</v>
      </c>
      <c r="F163" s="10" t="s">
        <v>6633</v>
      </c>
      <c r="G163" s="10" t="s">
        <v>6529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</row>
    <row r="164" spans="1:40" ht="12.5" x14ac:dyDescent="0.25">
      <c r="A164" s="10" t="s">
        <v>7021</v>
      </c>
      <c r="B164" s="10" t="s">
        <v>7022</v>
      </c>
      <c r="C164" s="10" t="s">
        <v>7023</v>
      </c>
      <c r="D164" s="10"/>
      <c r="E164" s="10" t="s">
        <v>7023</v>
      </c>
      <c r="F164" s="10" t="s">
        <v>6633</v>
      </c>
      <c r="G164" s="10" t="s">
        <v>6561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spans="1:40" ht="12.5" x14ac:dyDescent="0.25">
      <c r="A165" s="10" t="s">
        <v>7024</v>
      </c>
      <c r="B165" s="10" t="s">
        <v>7025</v>
      </c>
      <c r="C165" s="10" t="s">
        <v>7026</v>
      </c>
      <c r="D165" s="10"/>
      <c r="E165" s="10" t="s">
        <v>7027</v>
      </c>
      <c r="F165" s="10" t="s">
        <v>6633</v>
      </c>
      <c r="G165" s="10" t="s">
        <v>6599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spans="1:40" ht="12.5" x14ac:dyDescent="0.25">
      <c r="A166" s="10" t="s">
        <v>7028</v>
      </c>
      <c r="B166" s="10" t="s">
        <v>7029</v>
      </c>
      <c r="C166" s="10" t="s">
        <v>7030</v>
      </c>
      <c r="D166" s="10"/>
      <c r="E166" s="10" t="s">
        <v>7030</v>
      </c>
      <c r="F166" s="10" t="s">
        <v>6633</v>
      </c>
      <c r="G166" s="10" t="s">
        <v>6529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</row>
    <row r="167" spans="1:40" ht="12.5" x14ac:dyDescent="0.25">
      <c r="A167" s="10" t="s">
        <v>7031</v>
      </c>
      <c r="B167" s="10" t="s">
        <v>7032</v>
      </c>
      <c r="C167" s="10" t="s">
        <v>7033</v>
      </c>
      <c r="D167" s="10"/>
      <c r="E167" s="10" t="s">
        <v>7033</v>
      </c>
      <c r="F167" s="10" t="s">
        <v>6633</v>
      </c>
      <c r="G167" s="10" t="s">
        <v>6513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</row>
    <row r="168" spans="1:40" ht="12.5" x14ac:dyDescent="0.25">
      <c r="A168" s="10" t="s">
        <v>7034</v>
      </c>
      <c r="B168" s="10" t="s">
        <v>7035</v>
      </c>
      <c r="C168" s="10" t="s">
        <v>7036</v>
      </c>
      <c r="D168" s="10"/>
      <c r="E168" s="10" t="s">
        <v>7037</v>
      </c>
      <c r="F168" s="10" t="s">
        <v>6633</v>
      </c>
      <c r="G168" s="10" t="s">
        <v>6547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</row>
    <row r="169" spans="1:40" ht="12.5" x14ac:dyDescent="0.25">
      <c r="A169" s="10" t="s">
        <v>7038</v>
      </c>
      <c r="B169" s="10" t="s">
        <v>7039</v>
      </c>
      <c r="C169" s="10" t="s">
        <v>7040</v>
      </c>
      <c r="D169" s="10"/>
      <c r="E169" s="10" t="s">
        <v>7040</v>
      </c>
      <c r="F169" s="10" t="s">
        <v>6633</v>
      </c>
      <c r="G169" s="10" t="s">
        <v>6567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</row>
    <row r="170" spans="1:40" ht="12.5" x14ac:dyDescent="0.25">
      <c r="A170" s="10" t="s">
        <v>7041</v>
      </c>
      <c r="B170" s="10" t="s">
        <v>7042</v>
      </c>
      <c r="C170" s="10" t="s">
        <v>7043</v>
      </c>
      <c r="D170" s="10"/>
      <c r="E170" s="10" t="s">
        <v>7043</v>
      </c>
      <c r="F170" s="10" t="s">
        <v>6633</v>
      </c>
      <c r="G170" s="10" t="s">
        <v>6521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</row>
    <row r="171" spans="1:40" ht="12.5" x14ac:dyDescent="0.25">
      <c r="A171" s="10" t="s">
        <v>7044</v>
      </c>
      <c r="B171" s="10" t="s">
        <v>7045</v>
      </c>
      <c r="C171" s="10" t="s">
        <v>7046</v>
      </c>
      <c r="D171" s="10"/>
      <c r="E171" s="10" t="s">
        <v>7047</v>
      </c>
      <c r="F171" s="10" t="s">
        <v>6633</v>
      </c>
      <c r="G171" s="10" t="s">
        <v>6593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</row>
    <row r="172" spans="1:40" ht="12.5" x14ac:dyDescent="0.25">
      <c r="A172" s="10" t="s">
        <v>7048</v>
      </c>
      <c r="B172" s="10" t="s">
        <v>7049</v>
      </c>
      <c r="C172" s="10" t="s">
        <v>7050</v>
      </c>
      <c r="D172" s="10"/>
      <c r="E172" s="10" t="s">
        <v>7050</v>
      </c>
      <c r="F172" s="10" t="s">
        <v>6633</v>
      </c>
      <c r="G172" s="10" t="s">
        <v>6606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 spans="1:40" ht="12.5" x14ac:dyDescent="0.25">
      <c r="A173" s="10" t="s">
        <v>7051</v>
      </c>
      <c r="B173" s="10" t="s">
        <v>7052</v>
      </c>
      <c r="C173" s="10" t="s">
        <v>7053</v>
      </c>
      <c r="D173" s="10"/>
      <c r="E173" s="10" t="s">
        <v>7053</v>
      </c>
      <c r="F173" s="10" t="s">
        <v>6633</v>
      </c>
      <c r="G173" s="10" t="s">
        <v>6539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7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</row>
    <row r="174" spans="1:40" ht="12.5" x14ac:dyDescent="0.25">
      <c r="A174" s="10" t="s">
        <v>7054</v>
      </c>
      <c r="B174" s="10" t="s">
        <v>7055</v>
      </c>
      <c r="C174" s="10" t="s">
        <v>7056</v>
      </c>
      <c r="D174" s="10"/>
      <c r="E174" s="10" t="s">
        <v>7057</v>
      </c>
      <c r="F174" s="10" t="s">
        <v>6633</v>
      </c>
      <c r="G174" s="10" t="s">
        <v>6587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</row>
    <row r="175" spans="1:40" ht="12.5" x14ac:dyDescent="0.25">
      <c r="A175" s="10" t="s">
        <v>7058</v>
      </c>
      <c r="B175" s="10" t="s">
        <v>7059</v>
      </c>
      <c r="C175" s="10" t="s">
        <v>7060</v>
      </c>
      <c r="D175" s="10"/>
      <c r="E175" s="10" t="s">
        <v>7060</v>
      </c>
      <c r="F175" s="10" t="s">
        <v>6633</v>
      </c>
      <c r="G175" s="10" t="s">
        <v>6555</v>
      </c>
      <c r="H175" s="10"/>
      <c r="I175" s="17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</row>
    <row r="176" spans="1:40" ht="12.5" x14ac:dyDescent="0.25">
      <c r="A176" s="10" t="s">
        <v>7061</v>
      </c>
      <c r="B176" s="10" t="s">
        <v>7062</v>
      </c>
      <c r="C176" s="10" t="s">
        <v>7063</v>
      </c>
      <c r="D176" s="10"/>
      <c r="E176" s="10" t="s">
        <v>7064</v>
      </c>
      <c r="F176" s="10" t="s">
        <v>6633</v>
      </c>
      <c r="G176" s="10" t="s">
        <v>6608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</row>
    <row r="177" spans="1:40" ht="12.5" x14ac:dyDescent="0.25">
      <c r="A177" s="10" t="s">
        <v>7065</v>
      </c>
      <c r="B177" s="10" t="s">
        <v>7066</v>
      </c>
      <c r="C177" s="10" t="s">
        <v>7067</v>
      </c>
      <c r="D177" s="10"/>
      <c r="E177" s="10" t="s">
        <v>7067</v>
      </c>
      <c r="F177" s="10" t="s">
        <v>6633</v>
      </c>
      <c r="G177" s="10" t="s">
        <v>6513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</row>
    <row r="178" spans="1:40" ht="12.5" x14ac:dyDescent="0.25">
      <c r="A178" s="10" t="s">
        <v>7068</v>
      </c>
      <c r="B178" s="10" t="s">
        <v>7069</v>
      </c>
      <c r="C178" s="10" t="s">
        <v>7070</v>
      </c>
      <c r="D178" s="10"/>
      <c r="E178" s="10" t="s">
        <v>7071</v>
      </c>
      <c r="F178" s="10" t="s">
        <v>6633</v>
      </c>
      <c r="G178" s="10" t="s">
        <v>6570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 spans="1:40" ht="12.5" x14ac:dyDescent="0.25">
      <c r="A179" s="10" t="s">
        <v>7072</v>
      </c>
      <c r="B179" s="10" t="s">
        <v>7073</v>
      </c>
      <c r="C179" s="10" t="s">
        <v>7074</v>
      </c>
      <c r="D179" s="10"/>
      <c r="E179" s="10" t="s">
        <v>7075</v>
      </c>
      <c r="F179" s="10" t="s">
        <v>6633</v>
      </c>
      <c r="G179" s="10" t="s">
        <v>6541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</row>
    <row r="180" spans="1:40" ht="12.5" x14ac:dyDescent="0.25">
      <c r="A180" s="10" t="s">
        <v>7076</v>
      </c>
      <c r="B180" s="10" t="s">
        <v>7077</v>
      </c>
      <c r="C180" s="10" t="s">
        <v>7077</v>
      </c>
      <c r="D180" s="10"/>
      <c r="E180" s="10" t="s">
        <v>7078</v>
      </c>
      <c r="F180" s="10" t="s">
        <v>6633</v>
      </c>
      <c r="G180" s="10" t="s">
        <v>6551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</row>
    <row r="181" spans="1:40" ht="12.5" x14ac:dyDescent="0.25">
      <c r="A181" s="10" t="s">
        <v>7079</v>
      </c>
      <c r="B181" s="10" t="s">
        <v>7080</v>
      </c>
      <c r="C181" s="10" t="s">
        <v>7081</v>
      </c>
      <c r="D181" s="10"/>
      <c r="E181" s="10" t="s">
        <v>7082</v>
      </c>
      <c r="F181" s="10" t="s">
        <v>6633</v>
      </c>
      <c r="G181" s="10" t="s">
        <v>6606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</row>
    <row r="182" spans="1:40" ht="12.5" x14ac:dyDescent="0.25">
      <c r="A182" s="10" t="s">
        <v>7083</v>
      </c>
      <c r="B182" s="10" t="s">
        <v>7084</v>
      </c>
      <c r="C182" s="10" t="s">
        <v>7085</v>
      </c>
      <c r="D182" s="10"/>
      <c r="E182" s="10" t="s">
        <v>7085</v>
      </c>
      <c r="F182" s="10" t="s">
        <v>6633</v>
      </c>
      <c r="G182" s="10" t="s">
        <v>6593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</row>
    <row r="183" spans="1:40" ht="12.5" x14ac:dyDescent="0.25">
      <c r="A183" s="10" t="s">
        <v>7086</v>
      </c>
      <c r="B183" s="10" t="s">
        <v>7087</v>
      </c>
      <c r="C183" s="10" t="s">
        <v>7088</v>
      </c>
      <c r="D183" s="10"/>
      <c r="E183" s="10" t="s">
        <v>7089</v>
      </c>
      <c r="F183" s="10" t="s">
        <v>6633</v>
      </c>
      <c r="G183" s="10" t="s">
        <v>6606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</row>
    <row r="184" spans="1:40" ht="12.5" x14ac:dyDescent="0.25">
      <c r="A184" s="10" t="s">
        <v>7090</v>
      </c>
      <c r="B184" s="10" t="s">
        <v>7091</v>
      </c>
      <c r="C184" s="10" t="s">
        <v>7092</v>
      </c>
      <c r="D184" s="10"/>
      <c r="E184" s="10" t="s">
        <v>7092</v>
      </c>
      <c r="F184" s="10" t="s">
        <v>6633</v>
      </c>
      <c r="G184" s="10" t="s">
        <v>6537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</row>
    <row r="185" spans="1:40" ht="12.5" x14ac:dyDescent="0.25">
      <c r="A185" s="10" t="s">
        <v>7093</v>
      </c>
      <c r="B185" s="10" t="s">
        <v>7094</v>
      </c>
      <c r="C185" s="10" t="s">
        <v>7094</v>
      </c>
      <c r="D185" s="10"/>
      <c r="E185" s="10" t="s">
        <v>7094</v>
      </c>
      <c r="F185" s="10" t="s">
        <v>6633</v>
      </c>
      <c r="G185" s="10" t="s">
        <v>6521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spans="1:40" ht="12.5" x14ac:dyDescent="0.25">
      <c r="A186" s="10" t="s">
        <v>7095</v>
      </c>
      <c r="B186" s="10" t="s">
        <v>7096</v>
      </c>
      <c r="C186" s="10" t="s">
        <v>7097</v>
      </c>
      <c r="D186" s="10"/>
      <c r="E186" s="10" t="s">
        <v>7096</v>
      </c>
      <c r="F186" s="10" t="s">
        <v>6633</v>
      </c>
      <c r="G186" s="10" t="s">
        <v>6591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</row>
    <row r="187" spans="1:40" ht="12.5" x14ac:dyDescent="0.25">
      <c r="A187" s="10" t="s">
        <v>7098</v>
      </c>
      <c r="B187" s="10" t="s">
        <v>7099</v>
      </c>
      <c r="C187" s="10" t="s">
        <v>7100</v>
      </c>
      <c r="D187" s="10"/>
      <c r="E187" s="10" t="s">
        <v>7099</v>
      </c>
      <c r="F187" s="10" t="s">
        <v>6633</v>
      </c>
      <c r="G187" s="10" t="s">
        <v>6559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</row>
    <row r="188" spans="1:40" ht="12.5" x14ac:dyDescent="0.25">
      <c r="A188" s="10" t="s">
        <v>7101</v>
      </c>
      <c r="B188" s="10" t="s">
        <v>7102</v>
      </c>
      <c r="C188" s="10" t="s">
        <v>7103</v>
      </c>
      <c r="D188" s="10"/>
      <c r="E188" s="10" t="s">
        <v>7103</v>
      </c>
      <c r="F188" s="10" t="s">
        <v>6633</v>
      </c>
      <c r="G188" s="10" t="s">
        <v>6582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</row>
    <row r="189" spans="1:40" ht="12.5" x14ac:dyDescent="0.25">
      <c r="A189" s="10" t="s">
        <v>7104</v>
      </c>
      <c r="B189" s="10" t="s">
        <v>7105</v>
      </c>
      <c r="C189" s="10" t="s">
        <v>7106</v>
      </c>
      <c r="D189" s="10"/>
      <c r="E189" s="10" t="s">
        <v>7106</v>
      </c>
      <c r="F189" s="10" t="s">
        <v>6633</v>
      </c>
      <c r="G189" s="10" t="s">
        <v>6529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spans="1:40" ht="12.5" x14ac:dyDescent="0.25">
      <c r="A190" s="10" t="s">
        <v>7107</v>
      </c>
      <c r="B190" s="10" t="s">
        <v>7108</v>
      </c>
      <c r="C190" s="10" t="s">
        <v>7109</v>
      </c>
      <c r="D190" s="10"/>
      <c r="E190" s="10" t="s">
        <v>7110</v>
      </c>
      <c r="F190" s="10" t="s">
        <v>6633</v>
      </c>
      <c r="G190" s="10" t="s">
        <v>6521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</row>
    <row r="191" spans="1:40" ht="12.5" x14ac:dyDescent="0.25">
      <c r="A191" s="10" t="s">
        <v>7111</v>
      </c>
      <c r="B191" s="10" t="s">
        <v>7112</v>
      </c>
      <c r="C191" s="10" t="s">
        <v>7113</v>
      </c>
      <c r="D191" s="10"/>
      <c r="E191" s="10" t="s">
        <v>7112</v>
      </c>
      <c r="F191" s="10" t="s">
        <v>6633</v>
      </c>
      <c r="G191" s="10" t="s">
        <v>6529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</row>
    <row r="192" spans="1:40" ht="12.5" x14ac:dyDescent="0.25">
      <c r="A192" s="10" t="s">
        <v>7114</v>
      </c>
      <c r="B192" s="10" t="s">
        <v>7115</v>
      </c>
      <c r="C192" s="10" t="s">
        <v>7116</v>
      </c>
      <c r="D192" s="10"/>
      <c r="E192" s="10" t="s">
        <v>7117</v>
      </c>
      <c r="F192" s="10" t="s">
        <v>6633</v>
      </c>
      <c r="G192" s="10" t="s">
        <v>6617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spans="1:40" ht="12.5" x14ac:dyDescent="0.25">
      <c r="A193" s="10" t="s">
        <v>7118</v>
      </c>
      <c r="B193" s="10" t="s">
        <v>7119</v>
      </c>
      <c r="C193" s="10" t="s">
        <v>7120</v>
      </c>
      <c r="D193" s="10"/>
      <c r="E193" s="10" t="s">
        <v>7120</v>
      </c>
      <c r="F193" s="10" t="s">
        <v>6633</v>
      </c>
      <c r="G193" s="10" t="s">
        <v>6591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</row>
    <row r="194" spans="1:40" ht="12.5" x14ac:dyDescent="0.25">
      <c r="A194" s="10" t="s">
        <v>7121</v>
      </c>
      <c r="B194" s="10" t="s">
        <v>7122</v>
      </c>
      <c r="C194" s="10" t="s">
        <v>7123</v>
      </c>
      <c r="D194" s="10"/>
      <c r="E194" s="10" t="s">
        <v>7123</v>
      </c>
      <c r="F194" s="10" t="s">
        <v>6633</v>
      </c>
      <c r="G194" s="10" t="s">
        <v>6515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</row>
    <row r="195" spans="1:40" ht="12.5" x14ac:dyDescent="0.25">
      <c r="A195" s="10" t="s">
        <v>7124</v>
      </c>
      <c r="B195" s="10" t="s">
        <v>7125</v>
      </c>
      <c r="C195" s="10" t="s">
        <v>7126</v>
      </c>
      <c r="D195" s="10"/>
      <c r="E195" s="10" t="s">
        <v>7126</v>
      </c>
      <c r="F195" s="10" t="s">
        <v>6633</v>
      </c>
      <c r="G195" s="10" t="s">
        <v>6531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</row>
    <row r="196" spans="1:40" ht="12.5" x14ac:dyDescent="0.25">
      <c r="A196" s="10" t="s">
        <v>7127</v>
      </c>
      <c r="B196" s="10" t="s">
        <v>7128</v>
      </c>
      <c r="C196" s="10" t="s">
        <v>7129</v>
      </c>
      <c r="D196" s="10"/>
      <c r="E196" s="10" t="s">
        <v>7129</v>
      </c>
      <c r="F196" s="10" t="s">
        <v>6633</v>
      </c>
      <c r="G196" s="10" t="s">
        <v>6555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</row>
    <row r="197" spans="1:40" ht="12.5" x14ac:dyDescent="0.25">
      <c r="A197" s="10" t="s">
        <v>7130</v>
      </c>
      <c r="B197" s="10" t="s">
        <v>7131</v>
      </c>
      <c r="C197" s="10" t="s">
        <v>7132</v>
      </c>
      <c r="D197" s="10"/>
      <c r="E197" s="10" t="s">
        <v>7133</v>
      </c>
      <c r="F197" s="10" t="s">
        <v>6633</v>
      </c>
      <c r="G197" s="10" t="s">
        <v>6582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</row>
    <row r="198" spans="1:40" ht="12.5" x14ac:dyDescent="0.25">
      <c r="A198" s="10" t="s">
        <v>7134</v>
      </c>
      <c r="B198" s="10" t="s">
        <v>7135</v>
      </c>
      <c r="C198" s="10" t="s">
        <v>7136</v>
      </c>
      <c r="D198" s="10"/>
      <c r="E198" s="10" t="s">
        <v>7136</v>
      </c>
      <c r="F198" s="10" t="s">
        <v>6633</v>
      </c>
      <c r="G198" s="10" t="s">
        <v>6529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</row>
    <row r="199" spans="1:40" ht="12.5" x14ac:dyDescent="0.25">
      <c r="A199" s="10" t="s">
        <v>7137</v>
      </c>
      <c r="B199" s="10" t="s">
        <v>7138</v>
      </c>
      <c r="C199" s="10" t="s">
        <v>7139</v>
      </c>
      <c r="D199" s="10"/>
      <c r="E199" s="10" t="s">
        <v>7139</v>
      </c>
      <c r="F199" s="10" t="s">
        <v>6633</v>
      </c>
      <c r="G199" s="10" t="s">
        <v>6513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</row>
    <row r="200" spans="1:40" ht="12.5" x14ac:dyDescent="0.25">
      <c r="A200" s="10" t="s">
        <v>7140</v>
      </c>
      <c r="B200" s="10" t="s">
        <v>7141</v>
      </c>
      <c r="C200" s="10" t="s">
        <v>7141</v>
      </c>
      <c r="D200" s="10"/>
      <c r="E200" s="10" t="s">
        <v>7141</v>
      </c>
      <c r="F200" s="10" t="s">
        <v>6633</v>
      </c>
      <c r="G200" s="10" t="s">
        <v>6521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 spans="1:40" ht="12.5" x14ac:dyDescent="0.25">
      <c r="A201" s="10" t="s">
        <v>7142</v>
      </c>
      <c r="B201" s="10" t="s">
        <v>7143</v>
      </c>
      <c r="C201" s="10" t="s">
        <v>7144</v>
      </c>
      <c r="D201" s="10"/>
      <c r="E201" s="10" t="s">
        <v>7144</v>
      </c>
      <c r="F201" s="10" t="s">
        <v>6633</v>
      </c>
      <c r="G201" s="10" t="s">
        <v>6523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</row>
    <row r="202" spans="1:40" ht="12.5" x14ac:dyDescent="0.25">
      <c r="A202" s="10" t="s">
        <v>7145</v>
      </c>
      <c r="B202" s="10" t="s">
        <v>7146</v>
      </c>
      <c r="C202" s="10" t="s">
        <v>7147</v>
      </c>
      <c r="D202" s="10"/>
      <c r="E202" s="10" t="s">
        <v>7146</v>
      </c>
      <c r="F202" s="10" t="s">
        <v>6633</v>
      </c>
      <c r="G202" s="10" t="s">
        <v>6573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 spans="1:40" ht="12.5" x14ac:dyDescent="0.25">
      <c r="A203" s="10" t="s">
        <v>7148</v>
      </c>
      <c r="B203" s="10" t="s">
        <v>7149</v>
      </c>
      <c r="C203" s="10" t="s">
        <v>7150</v>
      </c>
      <c r="D203" s="10"/>
      <c r="E203" s="10" t="s">
        <v>7151</v>
      </c>
      <c r="F203" s="10" t="s">
        <v>6633</v>
      </c>
      <c r="G203" s="10" t="s">
        <v>6555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</row>
    <row r="204" spans="1:40" ht="12.5" x14ac:dyDescent="0.25">
      <c r="A204" s="10" t="s">
        <v>7152</v>
      </c>
      <c r="B204" s="10" t="s">
        <v>7153</v>
      </c>
      <c r="C204" s="10" t="s">
        <v>7154</v>
      </c>
      <c r="D204" s="10"/>
      <c r="E204" s="10" t="s">
        <v>7154</v>
      </c>
      <c r="F204" s="10" t="s">
        <v>6633</v>
      </c>
      <c r="G204" s="10" t="s">
        <v>6521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 spans="1:40" ht="12.5" x14ac:dyDescent="0.25">
      <c r="A205" s="10" t="s">
        <v>7155</v>
      </c>
      <c r="B205" s="10" t="s">
        <v>7156</v>
      </c>
      <c r="C205" s="10" t="s">
        <v>7157</v>
      </c>
      <c r="D205" s="10"/>
      <c r="E205" s="10" t="s">
        <v>7157</v>
      </c>
      <c r="F205" s="10" t="s">
        <v>6633</v>
      </c>
      <c r="G205" s="10" t="s">
        <v>6612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</row>
    <row r="206" spans="1:40" ht="12.5" x14ac:dyDescent="0.25">
      <c r="A206" s="10" t="s">
        <v>7158</v>
      </c>
      <c r="B206" s="10" t="s">
        <v>7159</v>
      </c>
      <c r="C206" s="10" t="s">
        <v>7160</v>
      </c>
      <c r="D206" s="10"/>
      <c r="E206" s="10" t="s">
        <v>7160</v>
      </c>
      <c r="F206" s="10" t="s">
        <v>6633</v>
      </c>
      <c r="G206" s="10" t="s">
        <v>6523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 spans="1:40" ht="12.5" x14ac:dyDescent="0.25">
      <c r="A207" s="10" t="s">
        <v>7161</v>
      </c>
      <c r="B207" s="10" t="s">
        <v>7162</v>
      </c>
      <c r="C207" s="10" t="s">
        <v>7163</v>
      </c>
      <c r="D207" s="10"/>
      <c r="E207" s="10" t="s">
        <v>7162</v>
      </c>
      <c r="F207" s="10" t="s">
        <v>6633</v>
      </c>
      <c r="G207" s="10" t="s">
        <v>6604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</row>
    <row r="208" spans="1:40" ht="12.5" x14ac:dyDescent="0.25">
      <c r="A208" s="10" t="s">
        <v>7164</v>
      </c>
      <c r="B208" s="10" t="s">
        <v>7165</v>
      </c>
      <c r="C208" s="10" t="s">
        <v>7166</v>
      </c>
      <c r="D208" s="10"/>
      <c r="E208" s="10" t="s">
        <v>7166</v>
      </c>
      <c r="F208" s="10" t="s">
        <v>6633</v>
      </c>
      <c r="G208" s="10" t="s">
        <v>6537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 spans="1:40" ht="12.5" x14ac:dyDescent="0.25">
      <c r="A209" s="10" t="s">
        <v>7167</v>
      </c>
      <c r="B209" s="10" t="s">
        <v>7168</v>
      </c>
      <c r="C209" s="10" t="s">
        <v>7169</v>
      </c>
      <c r="D209" s="10"/>
      <c r="E209" s="10" t="s">
        <v>7169</v>
      </c>
      <c r="F209" s="10" t="s">
        <v>6633</v>
      </c>
      <c r="G209" s="10" t="s">
        <v>6565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</row>
    <row r="210" spans="1:40" ht="12.5" x14ac:dyDescent="0.25">
      <c r="A210" s="10" t="s">
        <v>7170</v>
      </c>
      <c r="B210" s="10" t="s">
        <v>7171</v>
      </c>
      <c r="C210" s="10" t="s">
        <v>7171</v>
      </c>
      <c r="D210" s="10"/>
      <c r="E210" s="10" t="s">
        <v>7172</v>
      </c>
      <c r="F210" s="10" t="s">
        <v>6633</v>
      </c>
      <c r="G210" s="10" t="s">
        <v>6539</v>
      </c>
      <c r="H210" s="10"/>
      <c r="I210" s="17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spans="1:40" ht="12.5" x14ac:dyDescent="0.25">
      <c r="A211" s="10" t="s">
        <v>7173</v>
      </c>
      <c r="B211" s="10" t="s">
        <v>7174</v>
      </c>
      <c r="C211" s="10" t="s">
        <v>7175</v>
      </c>
      <c r="D211" s="10"/>
      <c r="E211" s="10" t="s">
        <v>7175</v>
      </c>
      <c r="F211" s="10" t="s">
        <v>6633</v>
      </c>
      <c r="G211" s="10" t="s">
        <v>6619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</row>
    <row r="212" spans="1:40" ht="12.5" x14ac:dyDescent="0.25">
      <c r="A212" s="10" t="s">
        <v>7176</v>
      </c>
      <c r="B212" s="10" t="s">
        <v>7177</v>
      </c>
      <c r="C212" s="10" t="s">
        <v>7178</v>
      </c>
      <c r="D212" s="10"/>
      <c r="E212" s="10" t="s">
        <v>7179</v>
      </c>
      <c r="F212" s="10" t="s">
        <v>6633</v>
      </c>
      <c r="G212" s="10" t="s">
        <v>6606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 spans="1:40" ht="12.5" x14ac:dyDescent="0.25">
      <c r="A213" s="10" t="s">
        <v>7180</v>
      </c>
      <c r="B213" s="10" t="s">
        <v>7181</v>
      </c>
      <c r="C213" s="10" t="s">
        <v>7182</v>
      </c>
      <c r="D213" s="10"/>
      <c r="E213" s="10" t="s">
        <v>7182</v>
      </c>
      <c r="F213" s="10" t="s">
        <v>6633</v>
      </c>
      <c r="G213" s="10" t="s">
        <v>6599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</row>
    <row r="214" spans="1:40" ht="12.5" x14ac:dyDescent="0.25">
      <c r="A214" s="10" t="s">
        <v>7183</v>
      </c>
      <c r="B214" s="10" t="s">
        <v>7184</v>
      </c>
      <c r="C214" s="10" t="s">
        <v>7185</v>
      </c>
      <c r="D214" s="10"/>
      <c r="E214" s="10" t="s">
        <v>7186</v>
      </c>
      <c r="F214" s="10" t="s">
        <v>6633</v>
      </c>
      <c r="G214" s="10" t="s">
        <v>6539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 spans="1:40" ht="12.5" x14ac:dyDescent="0.25">
      <c r="A215" s="10" t="s">
        <v>7187</v>
      </c>
      <c r="B215" s="10" t="s">
        <v>7188</v>
      </c>
      <c r="C215" s="10" t="s">
        <v>7189</v>
      </c>
      <c r="D215" s="10"/>
      <c r="E215" s="10" t="s">
        <v>7190</v>
      </c>
      <c r="F215" s="10" t="s">
        <v>6633</v>
      </c>
      <c r="G215" s="10" t="s">
        <v>6531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</row>
    <row r="216" spans="1:40" ht="12.5" x14ac:dyDescent="0.25">
      <c r="A216" s="10" t="s">
        <v>7191</v>
      </c>
      <c r="B216" s="10" t="s">
        <v>7192</v>
      </c>
      <c r="C216" s="10" t="s">
        <v>7193</v>
      </c>
      <c r="D216" s="10"/>
      <c r="E216" s="10" t="s">
        <v>7194</v>
      </c>
      <c r="F216" s="10" t="s">
        <v>6633</v>
      </c>
      <c r="G216" s="10" t="s">
        <v>6579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 spans="1:40" ht="12.5" x14ac:dyDescent="0.25">
      <c r="A217" s="10" t="s">
        <v>7195</v>
      </c>
      <c r="B217" s="10" t="s">
        <v>7196</v>
      </c>
      <c r="C217" s="10" t="s">
        <v>7197</v>
      </c>
      <c r="D217" s="10"/>
      <c r="E217" s="10" t="s">
        <v>7198</v>
      </c>
      <c r="F217" s="10" t="s">
        <v>6633</v>
      </c>
      <c r="G217" s="10" t="s">
        <v>6557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</row>
    <row r="218" spans="1:40" ht="12.5" x14ac:dyDescent="0.25">
      <c r="A218" s="10" t="s">
        <v>7199</v>
      </c>
      <c r="B218" s="10" t="s">
        <v>7200</v>
      </c>
      <c r="C218" s="10" t="s">
        <v>7201</v>
      </c>
      <c r="D218" s="10"/>
      <c r="E218" s="10" t="s">
        <v>7201</v>
      </c>
      <c r="F218" s="10" t="s">
        <v>6633</v>
      </c>
      <c r="G218" s="10" t="s">
        <v>6606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7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spans="1:40" ht="12.5" x14ac:dyDescent="0.25">
      <c r="A219" s="10" t="s">
        <v>7202</v>
      </c>
      <c r="B219" s="10" t="s">
        <v>7203</v>
      </c>
      <c r="C219" s="10" t="s">
        <v>7204</v>
      </c>
      <c r="D219" s="10"/>
      <c r="E219" s="10" t="s">
        <v>7204</v>
      </c>
      <c r="F219" s="10" t="s">
        <v>6633</v>
      </c>
      <c r="G219" s="10" t="s">
        <v>6582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</row>
    <row r="220" spans="1:40" ht="12.5" x14ac:dyDescent="0.25">
      <c r="A220" s="10" t="s">
        <v>7205</v>
      </c>
      <c r="B220" s="10" t="s">
        <v>7206</v>
      </c>
      <c r="C220" s="10" t="s">
        <v>7207</v>
      </c>
      <c r="D220" s="10"/>
      <c r="E220" s="10" t="s">
        <v>7207</v>
      </c>
      <c r="F220" s="10" t="s">
        <v>6633</v>
      </c>
      <c r="G220" s="10" t="s">
        <v>6529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 spans="1:40" ht="12.5" x14ac:dyDescent="0.25">
      <c r="A221" s="10" t="s">
        <v>7208</v>
      </c>
      <c r="B221" s="10" t="s">
        <v>7209</v>
      </c>
      <c r="C221" s="10" t="s">
        <v>7210</v>
      </c>
      <c r="D221" s="10"/>
      <c r="E221" s="10" t="s">
        <v>7210</v>
      </c>
      <c r="F221" s="10" t="s">
        <v>6633</v>
      </c>
      <c r="G221" s="10" t="s">
        <v>6593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</row>
    <row r="222" spans="1:40" ht="12.5" x14ac:dyDescent="0.25">
      <c r="A222" s="10" t="s">
        <v>7211</v>
      </c>
      <c r="B222" s="10" t="s">
        <v>7212</v>
      </c>
      <c r="C222" s="10" t="s">
        <v>7213</v>
      </c>
      <c r="D222" s="10"/>
      <c r="E222" s="10" t="s">
        <v>7212</v>
      </c>
      <c r="F222" s="10" t="s">
        <v>6633</v>
      </c>
      <c r="G222" s="10" t="s">
        <v>6614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</row>
    <row r="223" spans="1:40" ht="12.5" x14ac:dyDescent="0.25">
      <c r="A223" s="10" t="s">
        <v>7214</v>
      </c>
      <c r="B223" s="10" t="s">
        <v>7215</v>
      </c>
      <c r="C223" s="10" t="s">
        <v>7216</v>
      </c>
      <c r="D223" s="10"/>
      <c r="E223" s="10" t="s">
        <v>7216</v>
      </c>
      <c r="F223" s="10" t="s">
        <v>6633</v>
      </c>
      <c r="G223" s="10" t="s">
        <v>6541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</row>
    <row r="224" spans="1:40" ht="12.5" x14ac:dyDescent="0.25">
      <c r="A224" s="10" t="s">
        <v>7217</v>
      </c>
      <c r="B224" s="10" t="s">
        <v>7218</v>
      </c>
      <c r="C224" s="10" t="s">
        <v>7219</v>
      </c>
      <c r="D224" s="10"/>
      <c r="E224" s="10" t="s">
        <v>7220</v>
      </c>
      <c r="F224" s="10" t="s">
        <v>6633</v>
      </c>
      <c r="G224" s="10" t="s">
        <v>6519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</row>
    <row r="225" spans="1:40" ht="12.5" x14ac:dyDescent="0.25">
      <c r="A225" s="10" t="s">
        <v>7221</v>
      </c>
      <c r="B225" s="10" t="s">
        <v>7222</v>
      </c>
      <c r="C225" s="10" t="s">
        <v>7223</v>
      </c>
      <c r="D225" s="10"/>
      <c r="E225" s="10" t="s">
        <v>7224</v>
      </c>
      <c r="F225" s="10" t="s">
        <v>6633</v>
      </c>
      <c r="G225" s="10" t="s">
        <v>6529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</row>
    <row r="226" spans="1:40" ht="12.5" x14ac:dyDescent="0.25">
      <c r="A226" s="10" t="s">
        <v>7225</v>
      </c>
      <c r="B226" s="10" t="s">
        <v>7226</v>
      </c>
      <c r="C226" s="10" t="s">
        <v>7227</v>
      </c>
      <c r="D226" s="10"/>
      <c r="E226" s="10" t="s">
        <v>7228</v>
      </c>
      <c r="F226" s="10" t="s">
        <v>6633</v>
      </c>
      <c r="G226" s="10" t="s">
        <v>6525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</row>
    <row r="227" spans="1:40" ht="12.5" x14ac:dyDescent="0.25">
      <c r="A227" s="10" t="s">
        <v>7229</v>
      </c>
      <c r="B227" s="10" t="s">
        <v>7230</v>
      </c>
      <c r="C227" s="10" t="s">
        <v>7231</v>
      </c>
      <c r="D227" s="10"/>
      <c r="E227" s="10" t="s">
        <v>7230</v>
      </c>
      <c r="F227" s="10" t="s">
        <v>6633</v>
      </c>
      <c r="G227" s="10" t="s">
        <v>6521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</row>
    <row r="228" spans="1:40" ht="12.5" x14ac:dyDescent="0.25">
      <c r="A228" s="10" t="s">
        <v>7232</v>
      </c>
      <c r="B228" s="10" t="s">
        <v>7233</v>
      </c>
      <c r="C228" s="10" t="s">
        <v>7234</v>
      </c>
      <c r="D228" s="10"/>
      <c r="E228" s="10" t="s">
        <v>7235</v>
      </c>
      <c r="F228" s="10" t="s">
        <v>6633</v>
      </c>
      <c r="G228" s="10" t="s">
        <v>6604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7"/>
      <c r="AH228" s="10"/>
      <c r="AI228" s="10"/>
      <c r="AJ228" s="10"/>
      <c r="AK228" s="10"/>
      <c r="AL228" s="10"/>
      <c r="AM228" s="10"/>
      <c r="AN228" s="10"/>
    </row>
    <row r="229" spans="1:40" ht="12.5" x14ac:dyDescent="0.25">
      <c r="A229" s="10" t="s">
        <v>7236</v>
      </c>
      <c r="B229" s="10" t="s">
        <v>7237</v>
      </c>
      <c r="C229" s="10" t="s">
        <v>7238</v>
      </c>
      <c r="D229" s="10"/>
      <c r="E229" s="10" t="s">
        <v>7238</v>
      </c>
      <c r="F229" s="10" t="s">
        <v>6633</v>
      </c>
      <c r="G229" s="10" t="s">
        <v>6612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</row>
    <row r="230" spans="1:40" ht="12.5" x14ac:dyDescent="0.25">
      <c r="A230" s="10" t="s">
        <v>7239</v>
      </c>
      <c r="B230" s="10" t="s">
        <v>7240</v>
      </c>
      <c r="C230" s="10" t="s">
        <v>7241</v>
      </c>
      <c r="D230" s="10"/>
      <c r="E230" s="10" t="s">
        <v>7242</v>
      </c>
      <c r="F230" s="10" t="s">
        <v>6633</v>
      </c>
      <c r="G230" s="10" t="s">
        <v>6573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7"/>
      <c r="AH230" s="10"/>
      <c r="AI230" s="10"/>
      <c r="AJ230" s="10"/>
      <c r="AK230" s="10"/>
      <c r="AL230" s="10"/>
      <c r="AM230" s="10"/>
      <c r="AN230" s="10"/>
    </row>
    <row r="231" spans="1:40" ht="12.5" x14ac:dyDescent="0.25">
      <c r="A231" s="10" t="s">
        <v>7243</v>
      </c>
      <c r="B231" s="10" t="s">
        <v>7244</v>
      </c>
      <c r="C231" s="10" t="s">
        <v>7245</v>
      </c>
      <c r="D231" s="10"/>
      <c r="E231" s="10" t="s">
        <v>7245</v>
      </c>
      <c r="F231" s="10" t="s">
        <v>6633</v>
      </c>
      <c r="G231" s="10" t="s">
        <v>6523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</row>
    <row r="232" spans="1:40" ht="12.5" x14ac:dyDescent="0.25">
      <c r="A232" s="10" t="s">
        <v>7246</v>
      </c>
      <c r="B232" s="10" t="s">
        <v>7247</v>
      </c>
      <c r="C232" s="10" t="s">
        <v>7248</v>
      </c>
      <c r="D232" s="10"/>
      <c r="E232" s="10" t="s">
        <v>7247</v>
      </c>
      <c r="F232" s="10" t="s">
        <v>6633</v>
      </c>
      <c r="G232" s="10" t="s">
        <v>6614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7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7"/>
      <c r="AM232" s="17"/>
      <c r="AN232" s="17"/>
    </row>
    <row r="233" spans="1:40" ht="12.5" x14ac:dyDescent="0.25">
      <c r="A233" s="10" t="s">
        <v>7249</v>
      </c>
      <c r="B233" s="10" t="s">
        <v>7250</v>
      </c>
      <c r="C233" s="10" t="s">
        <v>7251</v>
      </c>
      <c r="D233" s="10"/>
      <c r="E233" s="10" t="s">
        <v>7251</v>
      </c>
      <c r="F233" s="10" t="s">
        <v>6633</v>
      </c>
      <c r="G233" s="10" t="s">
        <v>6602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</row>
    <row r="234" spans="1:40" ht="12.5" x14ac:dyDescent="0.25">
      <c r="A234" s="10" t="s">
        <v>7252</v>
      </c>
      <c r="B234" s="10" t="s">
        <v>7253</v>
      </c>
      <c r="C234" s="10" t="s">
        <v>7254</v>
      </c>
      <c r="D234" s="10"/>
      <c r="E234" s="10" t="s">
        <v>7254</v>
      </c>
      <c r="F234" s="10" t="s">
        <v>6633</v>
      </c>
      <c r="G234" s="10" t="s">
        <v>6579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</row>
    <row r="235" spans="1:40" ht="12.5" x14ac:dyDescent="0.25">
      <c r="A235" s="10" t="s">
        <v>7255</v>
      </c>
      <c r="B235" s="10" t="s">
        <v>7256</v>
      </c>
      <c r="C235" s="10" t="s">
        <v>7257</v>
      </c>
      <c r="D235" s="10"/>
      <c r="E235" s="10" t="s">
        <v>7257</v>
      </c>
      <c r="F235" s="10" t="s">
        <v>6633</v>
      </c>
      <c r="G235" s="10" t="s">
        <v>6606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7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</row>
    <row r="236" spans="1:40" ht="12.5" x14ac:dyDescent="0.25">
      <c r="A236" s="10" t="s">
        <v>7258</v>
      </c>
      <c r="B236" s="10" t="s">
        <v>7259</v>
      </c>
      <c r="C236" s="10" t="s">
        <v>7260</v>
      </c>
      <c r="D236" s="10"/>
      <c r="E236" s="10" t="s">
        <v>7261</v>
      </c>
      <c r="F236" s="10" t="s">
        <v>6633</v>
      </c>
      <c r="G236" s="10" t="s">
        <v>6521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7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</row>
    <row r="237" spans="1:40" ht="12.5" x14ac:dyDescent="0.25">
      <c r="A237" s="10" t="s">
        <v>7262</v>
      </c>
      <c r="B237" s="10" t="s">
        <v>7263</v>
      </c>
      <c r="C237" s="10" t="s">
        <v>7264</v>
      </c>
      <c r="D237" s="10"/>
      <c r="E237" s="10" t="s">
        <v>7265</v>
      </c>
      <c r="F237" s="10" t="s">
        <v>6633</v>
      </c>
      <c r="G237" s="10" t="s">
        <v>6551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</row>
    <row r="238" spans="1:40" ht="12.5" x14ac:dyDescent="0.25">
      <c r="A238" s="10" t="s">
        <v>7266</v>
      </c>
      <c r="B238" s="10" t="s">
        <v>7267</v>
      </c>
      <c r="C238" s="10" t="s">
        <v>7268</v>
      </c>
      <c r="D238" s="10"/>
      <c r="E238" s="10" t="s">
        <v>7269</v>
      </c>
      <c r="F238" s="10" t="s">
        <v>6633</v>
      </c>
      <c r="G238" s="10" t="s">
        <v>6585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</row>
    <row r="239" spans="1:40" ht="12.5" x14ac:dyDescent="0.25">
      <c r="A239" s="10" t="s">
        <v>7270</v>
      </c>
      <c r="B239" s="10" t="s">
        <v>7271</v>
      </c>
      <c r="C239" s="10" t="s">
        <v>7272</v>
      </c>
      <c r="D239" s="10"/>
      <c r="E239" s="10" t="s">
        <v>7273</v>
      </c>
      <c r="F239" s="10" t="s">
        <v>6633</v>
      </c>
      <c r="G239" s="10" t="s">
        <v>6614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</row>
    <row r="240" spans="1:40" ht="12.5" x14ac:dyDescent="0.25">
      <c r="A240" s="10" t="s">
        <v>7274</v>
      </c>
      <c r="B240" s="10" t="s">
        <v>7275</v>
      </c>
      <c r="C240" s="10" t="s">
        <v>7276</v>
      </c>
      <c r="D240" s="10"/>
      <c r="E240" s="10" t="s">
        <v>7276</v>
      </c>
      <c r="F240" s="10" t="s">
        <v>6633</v>
      </c>
      <c r="G240" s="10" t="s">
        <v>6606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</row>
    <row r="241" spans="1:40" ht="12.5" x14ac:dyDescent="0.25">
      <c r="A241" s="10" t="s">
        <v>7277</v>
      </c>
      <c r="B241" s="10" t="s">
        <v>7278</v>
      </c>
      <c r="C241" s="10" t="s">
        <v>7279</v>
      </c>
      <c r="D241" s="10"/>
      <c r="E241" s="10" t="s">
        <v>7280</v>
      </c>
      <c r="F241" s="10" t="s">
        <v>6633</v>
      </c>
      <c r="G241" s="10" t="s">
        <v>6537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</row>
    <row r="242" spans="1:40" ht="12.5" x14ac:dyDescent="0.25">
      <c r="A242" s="10" t="s">
        <v>7281</v>
      </c>
      <c r="B242" s="10" t="s">
        <v>7282</v>
      </c>
      <c r="C242" s="10" t="s">
        <v>7283</v>
      </c>
      <c r="D242" s="10"/>
      <c r="E242" s="10" t="s">
        <v>7282</v>
      </c>
      <c r="F242" s="10" t="s">
        <v>6633</v>
      </c>
      <c r="G242" s="10" t="s">
        <v>6517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</row>
    <row r="243" spans="1:40" ht="12.5" x14ac:dyDescent="0.25">
      <c r="A243" s="10" t="s">
        <v>7284</v>
      </c>
      <c r="B243" s="10" t="s">
        <v>7285</v>
      </c>
      <c r="C243" s="10" t="s">
        <v>7286</v>
      </c>
      <c r="D243" s="10"/>
      <c r="E243" s="10" t="s">
        <v>7286</v>
      </c>
      <c r="F243" s="10" t="s">
        <v>6633</v>
      </c>
      <c r="G243" s="10" t="s">
        <v>6553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</row>
    <row r="244" spans="1:40" ht="12.5" x14ac:dyDescent="0.25">
      <c r="A244" s="10" t="s">
        <v>7287</v>
      </c>
      <c r="B244" s="10" t="s">
        <v>7288</v>
      </c>
      <c r="C244" s="10" t="s">
        <v>7289</v>
      </c>
      <c r="D244" s="10"/>
      <c r="E244" s="10" t="s">
        <v>7289</v>
      </c>
      <c r="F244" s="10" t="s">
        <v>6633</v>
      </c>
      <c r="G244" s="10" t="s">
        <v>6617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</row>
    <row r="245" spans="1:40" ht="12.5" x14ac:dyDescent="0.25">
      <c r="A245" s="10" t="s">
        <v>7290</v>
      </c>
      <c r="B245" s="10" t="s">
        <v>7291</v>
      </c>
      <c r="C245" s="10" t="s">
        <v>7292</v>
      </c>
      <c r="D245" s="10"/>
      <c r="E245" s="10" t="s">
        <v>7292</v>
      </c>
      <c r="F245" s="10" t="s">
        <v>6633</v>
      </c>
      <c r="G245" s="10" t="s">
        <v>6513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</row>
    <row r="246" spans="1:40" ht="12.5" x14ac:dyDescent="0.25">
      <c r="A246" s="10" t="s">
        <v>7293</v>
      </c>
      <c r="B246" s="10" t="s">
        <v>7294</v>
      </c>
      <c r="C246" s="10" t="s">
        <v>7295</v>
      </c>
      <c r="D246" s="10"/>
      <c r="E246" s="10" t="s">
        <v>7295</v>
      </c>
      <c r="F246" s="10" t="s">
        <v>6633</v>
      </c>
      <c r="G246" s="10" t="s">
        <v>6543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</row>
    <row r="247" spans="1:40" ht="12.5" x14ac:dyDescent="0.25">
      <c r="A247" s="10" t="s">
        <v>7296</v>
      </c>
      <c r="B247" s="10" t="s">
        <v>7297</v>
      </c>
      <c r="C247" s="10" t="s">
        <v>7298</v>
      </c>
      <c r="D247" s="10"/>
      <c r="E247" s="10" t="s">
        <v>7299</v>
      </c>
      <c r="F247" s="10" t="s">
        <v>6633</v>
      </c>
      <c r="G247" s="10" t="s">
        <v>6606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</row>
    <row r="248" spans="1:40" ht="12.5" x14ac:dyDescent="0.25">
      <c r="A248" s="10" t="s">
        <v>7300</v>
      </c>
      <c r="B248" s="10" t="s">
        <v>7301</v>
      </c>
      <c r="C248" s="10" t="s">
        <v>7302</v>
      </c>
      <c r="D248" s="10"/>
      <c r="E248" s="10" t="s">
        <v>7302</v>
      </c>
      <c r="F248" s="10" t="s">
        <v>6633</v>
      </c>
      <c r="G248" s="10" t="s">
        <v>6619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</row>
    <row r="249" spans="1:40" ht="12.5" x14ac:dyDescent="0.25">
      <c r="A249" s="10" t="s">
        <v>7303</v>
      </c>
      <c r="B249" s="10" t="s">
        <v>7304</v>
      </c>
      <c r="C249" s="10" t="s">
        <v>7305</v>
      </c>
      <c r="D249" s="10"/>
      <c r="E249" s="10" t="s">
        <v>7306</v>
      </c>
      <c r="F249" s="10" t="s">
        <v>6633</v>
      </c>
      <c r="G249" s="10" t="s">
        <v>6570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</row>
    <row r="250" spans="1:40" ht="12.5" x14ac:dyDescent="0.25">
      <c r="A250" s="10" t="s">
        <v>7307</v>
      </c>
      <c r="B250" s="10" t="s">
        <v>7308</v>
      </c>
      <c r="C250" s="10" t="s">
        <v>7309</v>
      </c>
      <c r="D250" s="10"/>
      <c r="E250" s="10" t="s">
        <v>7309</v>
      </c>
      <c r="F250" s="10" t="s">
        <v>6633</v>
      </c>
      <c r="G250" s="10" t="s">
        <v>6521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</row>
    <row r="251" spans="1:40" ht="12.5" x14ac:dyDescent="0.25">
      <c r="A251" s="10" t="s">
        <v>7310</v>
      </c>
      <c r="B251" s="10" t="s">
        <v>7311</v>
      </c>
      <c r="C251" s="10" t="s">
        <v>7312</v>
      </c>
      <c r="D251" s="10"/>
      <c r="E251" s="10" t="s">
        <v>7312</v>
      </c>
      <c r="F251" s="10" t="s">
        <v>6633</v>
      </c>
      <c r="G251" s="10" t="s">
        <v>6612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</row>
    <row r="252" spans="1:40" ht="12.5" x14ac:dyDescent="0.25">
      <c r="A252" s="10" t="s">
        <v>7313</v>
      </c>
      <c r="B252" s="10" t="s">
        <v>7314</v>
      </c>
      <c r="C252" s="10" t="s">
        <v>7315</v>
      </c>
      <c r="D252" s="10"/>
      <c r="E252" s="10" t="s">
        <v>7315</v>
      </c>
      <c r="F252" s="10" t="s">
        <v>6633</v>
      </c>
      <c r="G252" s="10" t="s">
        <v>6537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</row>
    <row r="253" spans="1:40" ht="12.5" x14ac:dyDescent="0.25">
      <c r="A253" s="10" t="s">
        <v>7316</v>
      </c>
      <c r="B253" s="10" t="s">
        <v>7317</v>
      </c>
      <c r="C253" s="10" t="s">
        <v>7318</v>
      </c>
      <c r="D253" s="10"/>
      <c r="E253" s="10" t="s">
        <v>7317</v>
      </c>
      <c r="F253" s="10" t="s">
        <v>6633</v>
      </c>
      <c r="G253" s="10" t="s">
        <v>6531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</row>
    <row r="254" spans="1:40" ht="12.5" x14ac:dyDescent="0.25">
      <c r="A254" s="10" t="s">
        <v>7319</v>
      </c>
      <c r="B254" s="10" t="s">
        <v>7320</v>
      </c>
      <c r="C254" s="10" t="s">
        <v>7321</v>
      </c>
      <c r="D254" s="10"/>
      <c r="E254" s="10" t="s">
        <v>7321</v>
      </c>
      <c r="F254" s="10" t="s">
        <v>6633</v>
      </c>
      <c r="G254" s="10" t="s">
        <v>6591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 spans="1:40" ht="12.5" x14ac:dyDescent="0.25">
      <c r="A255" s="10" t="s">
        <v>7322</v>
      </c>
      <c r="B255" s="10" t="s">
        <v>7323</v>
      </c>
      <c r="C255" s="10" t="s">
        <v>7324</v>
      </c>
      <c r="D255" s="10"/>
      <c r="E255" s="10" t="s">
        <v>7325</v>
      </c>
      <c r="F255" s="10" t="s">
        <v>6633</v>
      </c>
      <c r="G255" s="10" t="s">
        <v>6610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</row>
    <row r="256" spans="1:40" ht="12.5" x14ac:dyDescent="0.25">
      <c r="A256" s="10" t="s">
        <v>7326</v>
      </c>
      <c r="B256" s="10" t="s">
        <v>7327</v>
      </c>
      <c r="C256" s="10" t="s">
        <v>7328</v>
      </c>
      <c r="D256" s="10"/>
      <c r="E256" s="10" t="s">
        <v>7328</v>
      </c>
      <c r="F256" s="10" t="s">
        <v>6633</v>
      </c>
      <c r="G256" s="10" t="s">
        <v>6557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</row>
    <row r="257" spans="1:40" ht="12.5" x14ac:dyDescent="0.25">
      <c r="A257" s="10" t="s">
        <v>7329</v>
      </c>
      <c r="B257" s="10" t="s">
        <v>7330</v>
      </c>
      <c r="C257" s="10" t="s">
        <v>7331</v>
      </c>
      <c r="D257" s="10"/>
      <c r="E257" s="10" t="s">
        <v>7331</v>
      </c>
      <c r="F257" s="10" t="s">
        <v>6633</v>
      </c>
      <c r="G257" s="10" t="s">
        <v>6614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</row>
    <row r="258" spans="1:40" ht="12.5" x14ac:dyDescent="0.25">
      <c r="A258" s="10" t="s">
        <v>7332</v>
      </c>
      <c r="B258" s="10" t="s">
        <v>7333</v>
      </c>
      <c r="C258" s="10" t="s">
        <v>7334</v>
      </c>
      <c r="D258" s="10"/>
      <c r="E258" s="10" t="s">
        <v>7334</v>
      </c>
      <c r="F258" s="10" t="s">
        <v>6633</v>
      </c>
      <c r="G258" s="10" t="s">
        <v>6604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</row>
    <row r="259" spans="1:40" ht="12.5" x14ac:dyDescent="0.25">
      <c r="A259" s="10" t="s">
        <v>7335</v>
      </c>
      <c r="B259" s="10" t="s">
        <v>7336</v>
      </c>
      <c r="C259" s="10" t="s">
        <v>7337</v>
      </c>
      <c r="D259" s="10"/>
      <c r="E259" s="10" t="s">
        <v>7337</v>
      </c>
      <c r="F259" s="10" t="s">
        <v>6633</v>
      </c>
      <c r="G259" s="10" t="s">
        <v>6606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</row>
    <row r="260" spans="1:40" ht="12.5" x14ac:dyDescent="0.25">
      <c r="A260" s="10" t="s">
        <v>7338</v>
      </c>
      <c r="B260" s="10" t="s">
        <v>7339</v>
      </c>
      <c r="C260" s="10" t="s">
        <v>7340</v>
      </c>
      <c r="D260" s="10"/>
      <c r="E260" s="10" t="s">
        <v>7341</v>
      </c>
      <c r="F260" s="10" t="s">
        <v>6633</v>
      </c>
      <c r="G260" s="10" t="s">
        <v>6599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</row>
    <row r="261" spans="1:40" ht="12.5" x14ac:dyDescent="0.25">
      <c r="A261" s="10" t="s">
        <v>7342</v>
      </c>
      <c r="B261" s="10" t="s">
        <v>7343</v>
      </c>
      <c r="C261" s="10" t="s">
        <v>7344</v>
      </c>
      <c r="D261" s="10"/>
      <c r="E261" s="10" t="s">
        <v>7345</v>
      </c>
      <c r="F261" s="10" t="s">
        <v>6633</v>
      </c>
      <c r="G261" s="10" t="s">
        <v>6517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</row>
    <row r="262" spans="1:40" ht="12.5" x14ac:dyDescent="0.25">
      <c r="A262" s="10" t="s">
        <v>7346</v>
      </c>
      <c r="B262" s="10" t="s">
        <v>7347</v>
      </c>
      <c r="C262" s="10" t="s">
        <v>7348</v>
      </c>
      <c r="D262" s="10"/>
      <c r="E262" s="10" t="s">
        <v>7349</v>
      </c>
      <c r="F262" s="10" t="s">
        <v>6633</v>
      </c>
      <c r="G262" s="10" t="s">
        <v>6513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</row>
    <row r="263" spans="1:40" ht="12.5" x14ac:dyDescent="0.25">
      <c r="A263" s="10" t="s">
        <v>7350</v>
      </c>
      <c r="B263" s="10" t="s">
        <v>7351</v>
      </c>
      <c r="C263" s="10" t="s">
        <v>7352</v>
      </c>
      <c r="D263" s="10"/>
      <c r="E263" s="10" t="s">
        <v>7352</v>
      </c>
      <c r="F263" s="10" t="s">
        <v>6633</v>
      </c>
      <c r="G263" s="10" t="s">
        <v>6614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</row>
    <row r="264" spans="1:40" ht="12.5" x14ac:dyDescent="0.25">
      <c r="A264" s="10" t="s">
        <v>7353</v>
      </c>
      <c r="B264" s="10" t="s">
        <v>7354</v>
      </c>
      <c r="C264" s="10" t="s">
        <v>7355</v>
      </c>
      <c r="D264" s="10"/>
      <c r="E264" s="10" t="s">
        <v>7356</v>
      </c>
      <c r="F264" s="10" t="s">
        <v>6633</v>
      </c>
      <c r="G264" s="10" t="s">
        <v>6539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</row>
    <row r="265" spans="1:40" ht="12.5" x14ac:dyDescent="0.25">
      <c r="A265" s="10" t="s">
        <v>7357</v>
      </c>
      <c r="B265" s="10" t="s">
        <v>7358</v>
      </c>
      <c r="C265" s="10" t="s">
        <v>7359</v>
      </c>
      <c r="D265" s="10"/>
      <c r="E265" s="10" t="s">
        <v>7359</v>
      </c>
      <c r="F265" s="10" t="s">
        <v>6633</v>
      </c>
      <c r="G265" s="10" t="s">
        <v>6606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7"/>
      <c r="AE265" s="10"/>
      <c r="AF265" s="10"/>
      <c r="AG265" s="10"/>
      <c r="AH265" s="10"/>
      <c r="AI265" s="10"/>
      <c r="AJ265" s="10"/>
      <c r="AK265" s="10"/>
      <c r="AL265" s="10"/>
      <c r="AM265" s="17"/>
      <c r="AN265" s="10"/>
    </row>
    <row r="266" spans="1:40" ht="12.5" x14ac:dyDescent="0.25">
      <c r="A266" s="10" t="s">
        <v>7360</v>
      </c>
      <c r="B266" s="10" t="s">
        <v>7361</v>
      </c>
      <c r="C266" s="10" t="s">
        <v>7362</v>
      </c>
      <c r="D266" s="10"/>
      <c r="E266" s="10" t="s">
        <v>7362</v>
      </c>
      <c r="F266" s="10" t="s">
        <v>6633</v>
      </c>
      <c r="G266" s="10" t="s">
        <v>6599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</row>
    <row r="267" spans="1:40" ht="12.5" x14ac:dyDescent="0.25">
      <c r="A267" s="10" t="s">
        <v>7363</v>
      </c>
      <c r="B267" s="10" t="s">
        <v>7364</v>
      </c>
      <c r="C267" s="10" t="s">
        <v>7365</v>
      </c>
      <c r="D267" s="10"/>
      <c r="E267" s="10" t="s">
        <v>7365</v>
      </c>
      <c r="F267" s="10" t="s">
        <v>6633</v>
      </c>
      <c r="G267" s="10" t="s">
        <v>6547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</row>
    <row r="268" spans="1:40" ht="12.5" x14ac:dyDescent="0.25">
      <c r="A268" s="10" t="s">
        <v>7366</v>
      </c>
      <c r="B268" s="10" t="s">
        <v>7367</v>
      </c>
      <c r="C268" s="10" t="s">
        <v>7368</v>
      </c>
      <c r="D268" s="10"/>
      <c r="E268" s="10" t="s">
        <v>7368</v>
      </c>
      <c r="F268" s="10" t="s">
        <v>6633</v>
      </c>
      <c r="G268" s="10" t="s">
        <v>6529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</row>
    <row r="269" spans="1:40" ht="12.5" x14ac:dyDescent="0.25">
      <c r="A269" s="10" t="s">
        <v>7369</v>
      </c>
      <c r="B269" s="10" t="s">
        <v>7370</v>
      </c>
      <c r="C269" s="10" t="s">
        <v>7371</v>
      </c>
      <c r="D269" s="10"/>
      <c r="E269" s="10" t="s">
        <v>7371</v>
      </c>
      <c r="F269" s="10" t="s">
        <v>6633</v>
      </c>
      <c r="G269" s="10" t="s">
        <v>6529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</row>
    <row r="270" spans="1:40" ht="12.5" x14ac:dyDescent="0.25">
      <c r="A270" s="10" t="s">
        <v>7372</v>
      </c>
      <c r="B270" s="10" t="s">
        <v>7373</v>
      </c>
      <c r="C270" s="10" t="s">
        <v>7374</v>
      </c>
      <c r="D270" s="10"/>
      <c r="E270" s="10" t="s">
        <v>7374</v>
      </c>
      <c r="F270" s="10" t="s">
        <v>6633</v>
      </c>
      <c r="G270" s="10" t="s">
        <v>6521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7"/>
    </row>
    <row r="271" spans="1:40" ht="12.5" x14ac:dyDescent="0.25">
      <c r="A271" s="10" t="s">
        <v>7375</v>
      </c>
      <c r="B271" s="10" t="s">
        <v>7376</v>
      </c>
      <c r="C271" s="10" t="s">
        <v>7377</v>
      </c>
      <c r="D271" s="10"/>
      <c r="E271" s="10" t="s">
        <v>7377</v>
      </c>
      <c r="F271" s="10" t="s">
        <v>6633</v>
      </c>
      <c r="G271" s="10" t="s">
        <v>6576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</row>
    <row r="272" spans="1:40" ht="12.5" x14ac:dyDescent="0.25">
      <c r="A272" s="10" t="s">
        <v>7378</v>
      </c>
      <c r="B272" s="10" t="s">
        <v>7379</v>
      </c>
      <c r="C272" s="10" t="s">
        <v>7380</v>
      </c>
      <c r="D272" s="10"/>
      <c r="E272" s="10" t="s">
        <v>7381</v>
      </c>
      <c r="F272" s="10" t="s">
        <v>6633</v>
      </c>
      <c r="G272" s="10" t="s">
        <v>6547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</row>
    <row r="273" spans="1:40" ht="12.5" x14ac:dyDescent="0.25">
      <c r="A273" s="10" t="s">
        <v>7382</v>
      </c>
      <c r="B273" s="10" t="s">
        <v>7383</v>
      </c>
      <c r="C273" s="10" t="s">
        <v>7384</v>
      </c>
      <c r="D273" s="10"/>
      <c r="E273" s="10" t="s">
        <v>7384</v>
      </c>
      <c r="F273" s="10" t="s">
        <v>6633</v>
      </c>
      <c r="G273" s="10" t="s">
        <v>6555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</row>
    <row r="274" spans="1:40" ht="12.5" x14ac:dyDescent="0.25">
      <c r="A274" s="10" t="s">
        <v>7385</v>
      </c>
      <c r="B274" s="10" t="s">
        <v>7386</v>
      </c>
      <c r="C274" s="10" t="s">
        <v>7387</v>
      </c>
      <c r="D274" s="10"/>
      <c r="E274" s="10" t="s">
        <v>7387</v>
      </c>
      <c r="F274" s="10" t="s">
        <v>6633</v>
      </c>
      <c r="G274" s="10" t="s">
        <v>6619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</row>
    <row r="275" spans="1:40" ht="12.5" x14ac:dyDescent="0.25">
      <c r="A275" s="10" t="s">
        <v>7388</v>
      </c>
      <c r="B275" s="10" t="s">
        <v>7389</v>
      </c>
      <c r="C275" s="10" t="s">
        <v>7390</v>
      </c>
      <c r="D275" s="10"/>
      <c r="E275" s="10" t="s">
        <v>7391</v>
      </c>
      <c r="F275" s="10" t="s">
        <v>6633</v>
      </c>
      <c r="G275" s="10" t="s">
        <v>6531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7"/>
    </row>
    <row r="276" spans="1:40" ht="12.5" x14ac:dyDescent="0.25">
      <c r="A276" s="10" t="s">
        <v>7392</v>
      </c>
      <c r="B276" s="10" t="s">
        <v>7393</v>
      </c>
      <c r="C276" s="10" t="s">
        <v>7394</v>
      </c>
      <c r="D276" s="10"/>
      <c r="E276" s="10" t="s">
        <v>7394</v>
      </c>
      <c r="F276" s="10" t="s">
        <v>6633</v>
      </c>
      <c r="G276" s="10" t="s">
        <v>6525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</row>
    <row r="277" spans="1:40" ht="12.5" x14ac:dyDescent="0.25">
      <c r="A277" s="10" t="s">
        <v>7395</v>
      </c>
      <c r="B277" s="10" t="s">
        <v>7396</v>
      </c>
      <c r="C277" s="10" t="s">
        <v>7397</v>
      </c>
      <c r="D277" s="10"/>
      <c r="E277" s="10" t="s">
        <v>7397</v>
      </c>
      <c r="F277" s="10" t="s">
        <v>6633</v>
      </c>
      <c r="G277" s="10" t="s">
        <v>6557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</row>
    <row r="278" spans="1:40" ht="12.5" x14ac:dyDescent="0.25">
      <c r="A278" s="10" t="s">
        <v>7398</v>
      </c>
      <c r="B278" s="10" t="s">
        <v>7399</v>
      </c>
      <c r="C278" s="10" t="s">
        <v>7400</v>
      </c>
      <c r="D278" s="10"/>
      <c r="E278" s="10" t="s">
        <v>7400</v>
      </c>
      <c r="F278" s="10" t="s">
        <v>6633</v>
      </c>
      <c r="G278" s="10" t="s">
        <v>6537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</row>
    <row r="279" spans="1:40" ht="12.5" x14ac:dyDescent="0.25">
      <c r="A279" s="10" t="s">
        <v>7401</v>
      </c>
      <c r="B279" s="10" t="s">
        <v>7402</v>
      </c>
      <c r="C279" s="10" t="s">
        <v>7403</v>
      </c>
      <c r="D279" s="10"/>
      <c r="E279" s="10" t="s">
        <v>7403</v>
      </c>
      <c r="F279" s="10" t="s">
        <v>6633</v>
      </c>
      <c r="G279" s="10" t="s">
        <v>6606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</row>
    <row r="280" spans="1:40" ht="12.5" x14ac:dyDescent="0.25">
      <c r="A280" s="10" t="s">
        <v>7404</v>
      </c>
      <c r="B280" s="10" t="s">
        <v>7405</v>
      </c>
      <c r="C280" s="10" t="s">
        <v>7406</v>
      </c>
      <c r="D280" s="10"/>
      <c r="E280" s="10" t="s">
        <v>7406</v>
      </c>
      <c r="F280" s="10" t="s">
        <v>6633</v>
      </c>
      <c r="G280" s="10" t="s">
        <v>6533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</row>
    <row r="281" spans="1:40" ht="12.5" x14ac:dyDescent="0.25">
      <c r="A281" s="10" t="s">
        <v>7407</v>
      </c>
      <c r="B281" s="10" t="s">
        <v>7408</v>
      </c>
      <c r="C281" s="10" t="s">
        <v>7409</v>
      </c>
      <c r="D281" s="10"/>
      <c r="E281" s="10" t="s">
        <v>7409</v>
      </c>
      <c r="F281" s="10" t="s">
        <v>6633</v>
      </c>
      <c r="G281" s="10" t="s">
        <v>6521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</row>
    <row r="282" spans="1:40" ht="12.5" x14ac:dyDescent="0.25">
      <c r="A282" s="10" t="s">
        <v>7410</v>
      </c>
      <c r="B282" s="10" t="s">
        <v>7411</v>
      </c>
      <c r="C282" s="10" t="s">
        <v>7412</v>
      </c>
      <c r="D282" s="10"/>
      <c r="E282" s="10" t="s">
        <v>7413</v>
      </c>
      <c r="F282" s="10" t="s">
        <v>6633</v>
      </c>
      <c r="G282" s="10" t="s">
        <v>6539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</row>
    <row r="283" spans="1:40" ht="12.5" x14ac:dyDescent="0.25">
      <c r="A283" s="10" t="s">
        <v>7414</v>
      </c>
      <c r="B283" s="10" t="s">
        <v>7415</v>
      </c>
      <c r="C283" s="10" t="s">
        <v>7416</v>
      </c>
      <c r="D283" s="10"/>
      <c r="E283" s="10" t="s">
        <v>7416</v>
      </c>
      <c r="F283" s="10" t="s">
        <v>6633</v>
      </c>
      <c r="G283" s="10" t="s">
        <v>6531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</row>
    <row r="284" spans="1:40" ht="12.5" x14ac:dyDescent="0.25">
      <c r="A284" s="10" t="s">
        <v>7417</v>
      </c>
      <c r="B284" s="10" t="s">
        <v>7418</v>
      </c>
      <c r="C284" s="10" t="s">
        <v>7419</v>
      </c>
      <c r="D284" s="10"/>
      <c r="E284" s="10" t="s">
        <v>7420</v>
      </c>
      <c r="F284" s="10" t="s">
        <v>6633</v>
      </c>
      <c r="G284" s="10" t="s">
        <v>6612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</row>
    <row r="285" spans="1:40" ht="12.5" x14ac:dyDescent="0.25">
      <c r="A285" s="10" t="s">
        <v>7421</v>
      </c>
      <c r="B285" s="10" t="s">
        <v>7422</v>
      </c>
      <c r="C285" s="10" t="s">
        <v>7423</v>
      </c>
      <c r="D285" s="10"/>
      <c r="E285" s="10" t="s">
        <v>7423</v>
      </c>
      <c r="F285" s="10" t="s">
        <v>6633</v>
      </c>
      <c r="G285" s="10" t="s">
        <v>6582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</row>
    <row r="286" spans="1:40" ht="12.5" x14ac:dyDescent="0.25">
      <c r="A286" s="10" t="s">
        <v>7424</v>
      </c>
      <c r="B286" s="10" t="s">
        <v>7425</v>
      </c>
      <c r="C286" s="10" t="s">
        <v>7425</v>
      </c>
      <c r="D286" s="10"/>
      <c r="E286" s="10" t="s">
        <v>7425</v>
      </c>
      <c r="F286" s="10" t="s">
        <v>6633</v>
      </c>
      <c r="G286" s="10" t="s">
        <v>6591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</row>
    <row r="287" spans="1:40" ht="12.5" x14ac:dyDescent="0.25">
      <c r="A287" s="10" t="s">
        <v>7426</v>
      </c>
      <c r="B287" s="10" t="s">
        <v>7427</v>
      </c>
      <c r="C287" s="10" t="s">
        <v>7428</v>
      </c>
      <c r="D287" s="10"/>
      <c r="E287" s="10" t="s">
        <v>7428</v>
      </c>
      <c r="F287" s="10" t="s">
        <v>6633</v>
      </c>
      <c r="G287" s="10" t="s">
        <v>6563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</row>
    <row r="288" spans="1:40" ht="12.5" x14ac:dyDescent="0.25">
      <c r="A288" s="10" t="s">
        <v>7429</v>
      </c>
      <c r="B288" s="10" t="s">
        <v>7430</v>
      </c>
      <c r="C288" s="10" t="s">
        <v>7431</v>
      </c>
      <c r="D288" s="10"/>
      <c r="E288" s="10" t="s">
        <v>7431</v>
      </c>
      <c r="F288" s="10" t="s">
        <v>6633</v>
      </c>
      <c r="G288" s="10" t="s">
        <v>6579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</row>
    <row r="289" spans="1:40" ht="12.5" x14ac:dyDescent="0.25">
      <c r="A289" s="10" t="s">
        <v>7432</v>
      </c>
      <c r="B289" s="10" t="s">
        <v>7433</v>
      </c>
      <c r="C289" s="10" t="s">
        <v>7434</v>
      </c>
      <c r="D289" s="10"/>
      <c r="E289" s="10" t="s">
        <v>7435</v>
      </c>
      <c r="F289" s="10" t="s">
        <v>6633</v>
      </c>
      <c r="G289" s="10" t="s">
        <v>6619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</row>
    <row r="290" spans="1:40" ht="12.5" x14ac:dyDescent="0.25">
      <c r="A290" s="10" t="s">
        <v>7436</v>
      </c>
      <c r="B290" s="10" t="s">
        <v>7437</v>
      </c>
      <c r="C290" s="10" t="s">
        <v>7438</v>
      </c>
      <c r="D290" s="10"/>
      <c r="E290" s="10" t="s">
        <v>7438</v>
      </c>
      <c r="F290" s="10" t="s">
        <v>6633</v>
      </c>
      <c r="G290" s="10" t="s">
        <v>6547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7"/>
      <c r="AH290" s="10"/>
      <c r="AI290" s="10"/>
      <c r="AJ290" s="10"/>
      <c r="AK290" s="10"/>
      <c r="AL290" s="10"/>
      <c r="AM290" s="10"/>
      <c r="AN290" s="10"/>
    </row>
    <row r="291" spans="1:40" ht="12.5" x14ac:dyDescent="0.25">
      <c r="A291" s="10" t="s">
        <v>7439</v>
      </c>
      <c r="B291" s="10" t="s">
        <v>7440</v>
      </c>
      <c r="C291" s="10" t="s">
        <v>7441</v>
      </c>
      <c r="D291" s="10"/>
      <c r="E291" s="10" t="s">
        <v>7441</v>
      </c>
      <c r="F291" s="10" t="s">
        <v>6633</v>
      </c>
      <c r="G291" s="10" t="s">
        <v>6561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</row>
    <row r="292" spans="1:40" ht="12.5" x14ac:dyDescent="0.25">
      <c r="A292" s="10" t="s">
        <v>7442</v>
      </c>
      <c r="B292" s="10" t="s">
        <v>7443</v>
      </c>
      <c r="C292" s="10" t="s">
        <v>7444</v>
      </c>
      <c r="D292" s="10"/>
      <c r="E292" s="10" t="s">
        <v>7445</v>
      </c>
      <c r="F292" s="10" t="s">
        <v>6633</v>
      </c>
      <c r="G292" s="10" t="s">
        <v>6541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</row>
    <row r="293" spans="1:40" ht="12.5" x14ac:dyDescent="0.25">
      <c r="A293" s="10" t="s">
        <v>7446</v>
      </c>
      <c r="B293" s="10" t="s">
        <v>7447</v>
      </c>
      <c r="C293" s="10" t="s">
        <v>7448</v>
      </c>
      <c r="D293" s="10"/>
      <c r="E293" s="10" t="s">
        <v>7448</v>
      </c>
      <c r="F293" s="10" t="s">
        <v>6633</v>
      </c>
      <c r="G293" s="10" t="s">
        <v>6582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</row>
    <row r="294" spans="1:40" ht="12.5" x14ac:dyDescent="0.25">
      <c r="A294" s="10" t="s">
        <v>7449</v>
      </c>
      <c r="B294" s="10" t="s">
        <v>7450</v>
      </c>
      <c r="C294" s="10" t="s">
        <v>7451</v>
      </c>
      <c r="D294" s="10"/>
      <c r="E294" s="10" t="s">
        <v>7451</v>
      </c>
      <c r="F294" s="10" t="s">
        <v>6633</v>
      </c>
      <c r="G294" s="10" t="s">
        <v>6541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</row>
    <row r="295" spans="1:40" ht="12.5" x14ac:dyDescent="0.25">
      <c r="A295" s="10" t="s">
        <v>7452</v>
      </c>
      <c r="B295" s="10" t="s">
        <v>7453</v>
      </c>
      <c r="C295" s="10" t="s">
        <v>7454</v>
      </c>
      <c r="D295" s="10"/>
      <c r="E295" s="10" t="s">
        <v>7454</v>
      </c>
      <c r="F295" s="10" t="s">
        <v>6633</v>
      </c>
      <c r="G295" s="10" t="s">
        <v>6561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7"/>
    </row>
    <row r="296" spans="1:40" ht="12.5" x14ac:dyDescent="0.25">
      <c r="A296" s="10" t="s">
        <v>7455</v>
      </c>
      <c r="B296" s="10" t="s">
        <v>7456</v>
      </c>
      <c r="C296" s="10" t="s">
        <v>7457</v>
      </c>
      <c r="D296" s="10"/>
      <c r="E296" s="10" t="s">
        <v>7457</v>
      </c>
      <c r="F296" s="10" t="s">
        <v>6633</v>
      </c>
      <c r="G296" s="10" t="s">
        <v>6619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</row>
    <row r="297" spans="1:40" ht="12.5" x14ac:dyDescent="0.25">
      <c r="A297" s="10" t="s">
        <v>7458</v>
      </c>
      <c r="B297" s="10" t="s">
        <v>7459</v>
      </c>
      <c r="C297" s="10" t="s">
        <v>7460</v>
      </c>
      <c r="D297" s="10"/>
      <c r="E297" s="10" t="s">
        <v>7460</v>
      </c>
      <c r="F297" s="10" t="s">
        <v>6633</v>
      </c>
      <c r="G297" s="10" t="s">
        <v>6555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</row>
    <row r="298" spans="1:40" ht="12.5" x14ac:dyDescent="0.25">
      <c r="A298" s="10" t="s">
        <v>7461</v>
      </c>
      <c r="B298" s="10" t="s">
        <v>7462</v>
      </c>
      <c r="C298" s="10" t="s">
        <v>7463</v>
      </c>
      <c r="D298" s="10"/>
      <c r="E298" s="10" t="s">
        <v>7463</v>
      </c>
      <c r="F298" s="10" t="s">
        <v>6633</v>
      </c>
      <c r="G298" s="10" t="s">
        <v>6539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</row>
    <row r="299" spans="1:40" ht="12.5" x14ac:dyDescent="0.25">
      <c r="A299" s="10" t="s">
        <v>7464</v>
      </c>
      <c r="B299" s="10" t="s">
        <v>7465</v>
      </c>
      <c r="C299" s="10" t="s">
        <v>7466</v>
      </c>
      <c r="D299" s="10"/>
      <c r="E299" s="10" t="s">
        <v>7466</v>
      </c>
      <c r="F299" s="10" t="s">
        <v>6633</v>
      </c>
      <c r="G299" s="10" t="s">
        <v>6517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</row>
    <row r="300" spans="1:40" ht="12.5" x14ac:dyDescent="0.25">
      <c r="A300" s="10" t="s">
        <v>7467</v>
      </c>
      <c r="B300" s="10" t="s">
        <v>7468</v>
      </c>
      <c r="C300" s="10" t="s">
        <v>7469</v>
      </c>
      <c r="D300" s="10"/>
      <c r="E300" s="10" t="s">
        <v>7469</v>
      </c>
      <c r="F300" s="10" t="s">
        <v>6633</v>
      </c>
      <c r="G300" s="10" t="s">
        <v>6531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</row>
    <row r="301" spans="1:40" ht="12.5" x14ac:dyDescent="0.25">
      <c r="A301" s="10" t="s">
        <v>7470</v>
      </c>
      <c r="B301" s="10" t="s">
        <v>7471</v>
      </c>
      <c r="C301" s="10" t="s">
        <v>7472</v>
      </c>
      <c r="D301" s="10"/>
      <c r="E301" s="10" t="s">
        <v>7472</v>
      </c>
      <c r="F301" s="10" t="s">
        <v>6633</v>
      </c>
      <c r="G301" s="10" t="s">
        <v>6539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</row>
    <row r="302" spans="1:40" ht="12.5" x14ac:dyDescent="0.25">
      <c r="A302" s="10" t="s">
        <v>7473</v>
      </c>
      <c r="B302" s="10" t="s">
        <v>7474</v>
      </c>
      <c r="C302" s="10" t="s">
        <v>7475</v>
      </c>
      <c r="D302" s="10"/>
      <c r="E302" s="10" t="s">
        <v>7475</v>
      </c>
      <c r="F302" s="10" t="s">
        <v>6633</v>
      </c>
      <c r="G302" s="10" t="s">
        <v>6576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</row>
    <row r="303" spans="1:40" ht="12.5" x14ac:dyDescent="0.25">
      <c r="A303" s="10" t="s">
        <v>7476</v>
      </c>
      <c r="B303" s="10" t="s">
        <v>7477</v>
      </c>
      <c r="C303" s="10" t="s">
        <v>7478</v>
      </c>
      <c r="D303" s="10"/>
      <c r="E303" s="10" t="s">
        <v>7478</v>
      </c>
      <c r="F303" s="10" t="s">
        <v>6633</v>
      </c>
      <c r="G303" s="10" t="s">
        <v>6545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</row>
    <row r="304" spans="1:40" ht="12.5" x14ac:dyDescent="0.25">
      <c r="A304" s="10" t="s">
        <v>7479</v>
      </c>
      <c r="B304" s="10" t="s">
        <v>7480</v>
      </c>
      <c r="C304" s="10" t="s">
        <v>7481</v>
      </c>
      <c r="D304" s="10"/>
      <c r="E304" s="10" t="s">
        <v>7481</v>
      </c>
      <c r="F304" s="10" t="s">
        <v>6633</v>
      </c>
      <c r="G304" s="10" t="s">
        <v>6523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</row>
    <row r="305" spans="1:40" ht="12.5" x14ac:dyDescent="0.25">
      <c r="A305" s="10" t="s">
        <v>7482</v>
      </c>
      <c r="B305" s="10" t="s">
        <v>7483</v>
      </c>
      <c r="C305" s="10" t="s">
        <v>7484</v>
      </c>
      <c r="D305" s="10"/>
      <c r="E305" s="10" t="s">
        <v>7484</v>
      </c>
      <c r="F305" s="10" t="s">
        <v>6633</v>
      </c>
      <c r="G305" s="10" t="s">
        <v>6527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</row>
    <row r="306" spans="1:40" ht="12.5" x14ac:dyDescent="0.25">
      <c r="A306" s="10" t="s">
        <v>7485</v>
      </c>
      <c r="B306" s="10" t="s">
        <v>7486</v>
      </c>
      <c r="C306" s="10" t="s">
        <v>7487</v>
      </c>
      <c r="D306" s="10"/>
      <c r="E306" s="10" t="s">
        <v>7487</v>
      </c>
      <c r="F306" s="10" t="s">
        <v>6633</v>
      </c>
      <c r="G306" s="10" t="s">
        <v>6606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</row>
    <row r="307" spans="1:40" ht="12.5" x14ac:dyDescent="0.25">
      <c r="A307" s="10" t="s">
        <v>7488</v>
      </c>
      <c r="B307" s="10" t="s">
        <v>7489</v>
      </c>
      <c r="C307" s="10" t="s">
        <v>7490</v>
      </c>
      <c r="D307" s="10"/>
      <c r="E307" s="10" t="s">
        <v>7491</v>
      </c>
      <c r="F307" s="10" t="s">
        <v>6633</v>
      </c>
      <c r="G307" s="10" t="s">
        <v>6541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</row>
    <row r="308" spans="1:40" ht="12.5" x14ac:dyDescent="0.25">
      <c r="A308" s="10" t="s">
        <v>7492</v>
      </c>
      <c r="B308" s="10" t="s">
        <v>7493</v>
      </c>
      <c r="C308" s="10" t="s">
        <v>7494</v>
      </c>
      <c r="D308" s="10"/>
      <c r="E308" s="10" t="s">
        <v>7495</v>
      </c>
      <c r="F308" s="10" t="s">
        <v>6633</v>
      </c>
      <c r="G308" s="10" t="s">
        <v>6529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</row>
    <row r="309" spans="1:40" ht="12.5" x14ac:dyDescent="0.25">
      <c r="A309" s="10" t="s">
        <v>7496</v>
      </c>
      <c r="B309" s="10" t="s">
        <v>7497</v>
      </c>
      <c r="C309" s="10" t="s">
        <v>7498</v>
      </c>
      <c r="D309" s="10"/>
      <c r="E309" s="10" t="s">
        <v>7499</v>
      </c>
      <c r="F309" s="10" t="s">
        <v>6633</v>
      </c>
      <c r="G309" s="10" t="s">
        <v>6619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</row>
    <row r="310" spans="1:40" ht="12.5" x14ac:dyDescent="0.25">
      <c r="A310" s="10" t="s">
        <v>7500</v>
      </c>
      <c r="B310" s="10" t="s">
        <v>7501</v>
      </c>
      <c r="C310" s="10" t="s">
        <v>7502</v>
      </c>
      <c r="D310" s="10"/>
      <c r="E310" s="10" t="s">
        <v>7502</v>
      </c>
      <c r="F310" s="10" t="s">
        <v>6633</v>
      </c>
      <c r="G310" s="10" t="s">
        <v>6529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</row>
    <row r="311" spans="1:40" ht="12.5" x14ac:dyDescent="0.25">
      <c r="A311" s="10" t="s">
        <v>7503</v>
      </c>
      <c r="B311" s="10" t="s">
        <v>7504</v>
      </c>
      <c r="C311" s="10" t="s">
        <v>7505</v>
      </c>
      <c r="D311" s="10"/>
      <c r="E311" s="10" t="s">
        <v>7505</v>
      </c>
      <c r="F311" s="10" t="s">
        <v>6633</v>
      </c>
      <c r="G311" s="10" t="s">
        <v>6549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7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</row>
    <row r="312" spans="1:40" ht="12.5" x14ac:dyDescent="0.25">
      <c r="A312" s="10" t="s">
        <v>7506</v>
      </c>
      <c r="B312" s="10" t="s">
        <v>7507</v>
      </c>
      <c r="C312" s="10" t="s">
        <v>7508</v>
      </c>
      <c r="D312" s="10"/>
      <c r="E312" s="10" t="s">
        <v>7509</v>
      </c>
      <c r="F312" s="10" t="s">
        <v>6633</v>
      </c>
      <c r="G312" s="10" t="s">
        <v>6513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</row>
    <row r="313" spans="1:40" ht="12.5" x14ac:dyDescent="0.25">
      <c r="A313" s="10" t="s">
        <v>7510</v>
      </c>
      <c r="B313" s="10" t="s">
        <v>7511</v>
      </c>
      <c r="C313" s="10" t="s">
        <v>7511</v>
      </c>
      <c r="D313" s="10"/>
      <c r="E313" s="10" t="s">
        <v>7511</v>
      </c>
      <c r="F313" s="10" t="s">
        <v>6633</v>
      </c>
      <c r="G313" s="10" t="s">
        <v>6555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</row>
    <row r="314" spans="1:40" ht="12.5" x14ac:dyDescent="0.25">
      <c r="A314" s="10" t="s">
        <v>7512</v>
      </c>
      <c r="B314" s="10" t="s">
        <v>7513</v>
      </c>
      <c r="C314" s="10" t="s">
        <v>7514</v>
      </c>
      <c r="D314" s="10"/>
      <c r="E314" s="10" t="s">
        <v>7514</v>
      </c>
      <c r="F314" s="10" t="s">
        <v>6633</v>
      </c>
      <c r="G314" s="10" t="s">
        <v>6606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</row>
    <row r="315" spans="1:40" ht="12.5" x14ac:dyDescent="0.25">
      <c r="A315" s="10" t="s">
        <v>7515</v>
      </c>
      <c r="B315" s="10" t="s">
        <v>7516</v>
      </c>
      <c r="C315" s="10" t="s">
        <v>7517</v>
      </c>
      <c r="D315" s="10"/>
      <c r="E315" s="10" t="s">
        <v>7517</v>
      </c>
      <c r="F315" s="10" t="s">
        <v>6633</v>
      </c>
      <c r="G315" s="10" t="s">
        <v>6555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</row>
    <row r="316" spans="1:40" ht="12.5" x14ac:dyDescent="0.25">
      <c r="A316" s="10" t="s">
        <v>7518</v>
      </c>
      <c r="B316" s="10" t="s">
        <v>7519</v>
      </c>
      <c r="C316" s="10" t="s">
        <v>7520</v>
      </c>
      <c r="D316" s="10"/>
      <c r="E316" s="10" t="s">
        <v>7520</v>
      </c>
      <c r="F316" s="10" t="s">
        <v>6633</v>
      </c>
      <c r="G316" s="10" t="s">
        <v>6582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7"/>
      <c r="AN316" s="10"/>
    </row>
    <row r="317" spans="1:40" ht="12.5" x14ac:dyDescent="0.25">
      <c r="A317" s="10" t="s">
        <v>7521</v>
      </c>
      <c r="B317" s="10" t="s">
        <v>7522</v>
      </c>
      <c r="C317" s="10" t="s">
        <v>7523</v>
      </c>
      <c r="D317" s="10"/>
      <c r="E317" s="10" t="s">
        <v>7524</v>
      </c>
      <c r="F317" s="10" t="s">
        <v>6633</v>
      </c>
      <c r="G317" s="10" t="s">
        <v>6513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</row>
    <row r="318" spans="1:40" ht="12.5" x14ac:dyDescent="0.25">
      <c r="A318" s="10" t="s">
        <v>7525</v>
      </c>
      <c r="B318" s="10" t="s">
        <v>7526</v>
      </c>
      <c r="C318" s="10" t="s">
        <v>7527</v>
      </c>
      <c r="D318" s="10"/>
      <c r="E318" s="10" t="s">
        <v>7527</v>
      </c>
      <c r="F318" s="10" t="s">
        <v>6633</v>
      </c>
      <c r="G318" s="10" t="s">
        <v>6555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</row>
    <row r="319" spans="1:40" ht="12.5" x14ac:dyDescent="0.25">
      <c r="A319" s="10" t="s">
        <v>7528</v>
      </c>
      <c r="B319" s="10" t="s">
        <v>7529</v>
      </c>
      <c r="C319" s="10" t="s">
        <v>7530</v>
      </c>
      <c r="D319" s="10"/>
      <c r="E319" s="10" t="s">
        <v>7530</v>
      </c>
      <c r="F319" s="10" t="s">
        <v>6633</v>
      </c>
      <c r="G319" s="10" t="s">
        <v>6602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</row>
    <row r="320" spans="1:40" ht="12.5" x14ac:dyDescent="0.25">
      <c r="A320" s="10" t="s">
        <v>7531</v>
      </c>
      <c r="B320" s="10" t="s">
        <v>7532</v>
      </c>
      <c r="C320" s="10" t="s">
        <v>7533</v>
      </c>
      <c r="D320" s="10"/>
      <c r="E320" s="10" t="s">
        <v>7533</v>
      </c>
      <c r="F320" s="10" t="s">
        <v>6633</v>
      </c>
      <c r="G320" s="10" t="s">
        <v>6513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</row>
    <row r="321" spans="1:40" ht="12.5" x14ac:dyDescent="0.25">
      <c r="A321" s="10" t="s">
        <v>7534</v>
      </c>
      <c r="B321" s="10" t="s">
        <v>7535</v>
      </c>
      <c r="C321" s="10" t="s">
        <v>7536</v>
      </c>
      <c r="D321" s="10"/>
      <c r="E321" s="10" t="s">
        <v>7537</v>
      </c>
      <c r="F321" s="10" t="s">
        <v>6633</v>
      </c>
      <c r="G321" s="10" t="s">
        <v>6617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</row>
    <row r="322" spans="1:40" ht="12.5" x14ac:dyDescent="0.25">
      <c r="A322" s="10" t="s">
        <v>7538</v>
      </c>
      <c r="B322" s="10" t="s">
        <v>7539</v>
      </c>
      <c r="C322" s="10" t="s">
        <v>7539</v>
      </c>
      <c r="D322" s="10"/>
      <c r="E322" s="10" t="s">
        <v>7539</v>
      </c>
      <c r="F322" s="10" t="s">
        <v>6633</v>
      </c>
      <c r="G322" s="10" t="s">
        <v>6537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</row>
    <row r="323" spans="1:40" ht="12.5" x14ac:dyDescent="0.25">
      <c r="A323" s="10" t="s">
        <v>7540</v>
      </c>
      <c r="B323" s="10" t="s">
        <v>7541</v>
      </c>
      <c r="C323" s="10" t="s">
        <v>7542</v>
      </c>
      <c r="D323" s="10"/>
      <c r="E323" s="10" t="s">
        <v>7542</v>
      </c>
      <c r="F323" s="10" t="s">
        <v>6633</v>
      </c>
      <c r="G323" s="10" t="s">
        <v>6513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</row>
    <row r="324" spans="1:40" ht="12.5" x14ac:dyDescent="0.25">
      <c r="A324" s="10" t="s">
        <v>7543</v>
      </c>
      <c r="B324" s="10" t="s">
        <v>7544</v>
      </c>
      <c r="C324" s="10" t="s">
        <v>7545</v>
      </c>
      <c r="D324" s="10"/>
      <c r="E324" s="10" t="s">
        <v>7545</v>
      </c>
      <c r="F324" s="10" t="s">
        <v>6633</v>
      </c>
      <c r="G324" s="10" t="s">
        <v>6593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</row>
    <row r="325" spans="1:40" ht="12.5" x14ac:dyDescent="0.25">
      <c r="A325" s="10" t="s">
        <v>7546</v>
      </c>
      <c r="B325" s="10" t="s">
        <v>7547</v>
      </c>
      <c r="C325" s="10" t="s">
        <v>7547</v>
      </c>
      <c r="D325" s="10"/>
      <c r="E325" s="10" t="s">
        <v>7548</v>
      </c>
      <c r="F325" s="10" t="s">
        <v>6633</v>
      </c>
      <c r="G325" s="10" t="s">
        <v>6593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</row>
    <row r="326" spans="1:40" ht="12.5" x14ac:dyDescent="0.25">
      <c r="A326" s="10" t="s">
        <v>7549</v>
      </c>
      <c r="B326" s="10" t="s">
        <v>7550</v>
      </c>
      <c r="C326" s="10" t="s">
        <v>7551</v>
      </c>
      <c r="D326" s="10"/>
      <c r="E326" s="10" t="s">
        <v>7551</v>
      </c>
      <c r="F326" s="10" t="s">
        <v>6633</v>
      </c>
      <c r="G326" s="10" t="s">
        <v>6535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</row>
    <row r="327" spans="1:40" ht="12.5" x14ac:dyDescent="0.25">
      <c r="A327" s="10" t="s">
        <v>7552</v>
      </c>
      <c r="B327" s="10" t="s">
        <v>7553</v>
      </c>
      <c r="C327" s="10" t="s">
        <v>7554</v>
      </c>
      <c r="D327" s="10"/>
      <c r="E327" s="10" t="s">
        <v>7554</v>
      </c>
      <c r="F327" s="10" t="s">
        <v>6633</v>
      </c>
      <c r="G327" s="10" t="s">
        <v>6593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</row>
    <row r="328" spans="1:40" ht="12.5" x14ac:dyDescent="0.25">
      <c r="A328" s="10" t="s">
        <v>7555</v>
      </c>
      <c r="B328" s="10" t="s">
        <v>7556</v>
      </c>
      <c r="C328" s="10" t="s">
        <v>7557</v>
      </c>
      <c r="D328" s="10"/>
      <c r="E328" s="10" t="s">
        <v>7557</v>
      </c>
      <c r="F328" s="10" t="s">
        <v>6633</v>
      </c>
      <c r="G328" s="10" t="s">
        <v>6582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</row>
    <row r="329" spans="1:40" ht="12.5" x14ac:dyDescent="0.25">
      <c r="A329" s="10" t="s">
        <v>7558</v>
      </c>
      <c r="B329" s="10" t="s">
        <v>7559</v>
      </c>
      <c r="C329" s="10" t="s">
        <v>7560</v>
      </c>
      <c r="D329" s="10"/>
      <c r="E329" s="10" t="s">
        <v>7560</v>
      </c>
      <c r="F329" s="10" t="s">
        <v>6633</v>
      </c>
      <c r="G329" s="10" t="s">
        <v>6523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</row>
    <row r="330" spans="1:40" ht="12.5" x14ac:dyDescent="0.25">
      <c r="A330" s="10" t="s">
        <v>7561</v>
      </c>
      <c r="B330" s="10" t="s">
        <v>7562</v>
      </c>
      <c r="C330" s="10" t="s">
        <v>7563</v>
      </c>
      <c r="D330" s="10"/>
      <c r="E330" s="10" t="s">
        <v>7564</v>
      </c>
      <c r="F330" s="10" t="s">
        <v>6633</v>
      </c>
      <c r="G330" s="10" t="s">
        <v>6533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</row>
    <row r="331" spans="1:40" ht="12.5" x14ac:dyDescent="0.25">
      <c r="A331" s="10" t="s">
        <v>7565</v>
      </c>
      <c r="B331" s="10" t="s">
        <v>7566</v>
      </c>
      <c r="C331" s="10" t="s">
        <v>7567</v>
      </c>
      <c r="D331" s="10"/>
      <c r="E331" s="10" t="s">
        <v>7567</v>
      </c>
      <c r="F331" s="10" t="s">
        <v>6633</v>
      </c>
      <c r="G331" s="10" t="s">
        <v>6547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</row>
    <row r="332" spans="1:40" ht="12.5" x14ac:dyDescent="0.25">
      <c r="A332" s="10" t="s">
        <v>7568</v>
      </c>
      <c r="B332" s="10" t="s">
        <v>7569</v>
      </c>
      <c r="C332" s="10" t="s">
        <v>7570</v>
      </c>
      <c r="D332" s="10"/>
      <c r="E332" s="10" t="s">
        <v>7570</v>
      </c>
      <c r="F332" s="10" t="s">
        <v>6633</v>
      </c>
      <c r="G332" s="10" t="s">
        <v>6593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</row>
    <row r="333" spans="1:40" ht="12.5" x14ac:dyDescent="0.25">
      <c r="A333" s="10" t="s">
        <v>7571</v>
      </c>
      <c r="B333" s="10" t="s">
        <v>7572</v>
      </c>
      <c r="C333" s="10" t="s">
        <v>7573</v>
      </c>
      <c r="D333" s="10"/>
      <c r="E333" s="10" t="s">
        <v>7573</v>
      </c>
      <c r="F333" s="10" t="s">
        <v>6633</v>
      </c>
      <c r="G333" s="10" t="s">
        <v>6531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</row>
    <row r="334" spans="1:40" ht="12.5" x14ac:dyDescent="0.25">
      <c r="A334" s="10" t="s">
        <v>7574</v>
      </c>
      <c r="B334" s="10" t="s">
        <v>7575</v>
      </c>
      <c r="C334" s="10" t="s">
        <v>7576</v>
      </c>
      <c r="D334" s="10"/>
      <c r="E334" s="10" t="s">
        <v>7576</v>
      </c>
      <c r="F334" s="10" t="s">
        <v>6633</v>
      </c>
      <c r="G334" s="10" t="s">
        <v>6559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</row>
    <row r="335" spans="1:40" ht="12.5" x14ac:dyDescent="0.25">
      <c r="A335" s="10" t="s">
        <v>7577</v>
      </c>
      <c r="B335" s="10" t="s">
        <v>7578</v>
      </c>
      <c r="C335" s="10" t="s">
        <v>7579</v>
      </c>
      <c r="D335" s="10"/>
      <c r="E335" s="10" t="s">
        <v>7579</v>
      </c>
      <c r="F335" s="10" t="s">
        <v>6633</v>
      </c>
      <c r="G335" s="10" t="s">
        <v>6561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</row>
    <row r="336" spans="1:40" ht="12.5" x14ac:dyDescent="0.25">
      <c r="A336" s="10" t="s">
        <v>7580</v>
      </c>
      <c r="B336" s="10" t="s">
        <v>7581</v>
      </c>
      <c r="C336" s="10" t="s">
        <v>7582</v>
      </c>
      <c r="D336" s="10"/>
      <c r="E336" s="10" t="s">
        <v>7582</v>
      </c>
      <c r="F336" s="10" t="s">
        <v>6633</v>
      </c>
      <c r="G336" s="10" t="s">
        <v>6555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</row>
    <row r="337" spans="1:40" ht="12.5" x14ac:dyDescent="0.25">
      <c r="A337" s="10" t="s">
        <v>7583</v>
      </c>
      <c r="B337" s="10" t="s">
        <v>7584</v>
      </c>
      <c r="C337" s="10" t="s">
        <v>7584</v>
      </c>
      <c r="D337" s="10"/>
      <c r="E337" s="10" t="s">
        <v>7585</v>
      </c>
      <c r="F337" s="10" t="s">
        <v>6633</v>
      </c>
      <c r="G337" s="10" t="s">
        <v>6545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</row>
    <row r="338" spans="1:40" ht="12.5" x14ac:dyDescent="0.25">
      <c r="A338" s="10" t="s">
        <v>7586</v>
      </c>
      <c r="B338" s="10" t="s">
        <v>7587</v>
      </c>
      <c r="C338" s="10" t="s">
        <v>7588</v>
      </c>
      <c r="D338" s="10"/>
      <c r="E338" s="10" t="s">
        <v>7588</v>
      </c>
      <c r="F338" s="10" t="s">
        <v>6633</v>
      </c>
      <c r="G338" s="10" t="s">
        <v>6570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</row>
    <row r="339" spans="1:40" ht="12.5" x14ac:dyDescent="0.25">
      <c r="A339" s="10" t="s">
        <v>7589</v>
      </c>
      <c r="B339" s="10" t="s">
        <v>7590</v>
      </c>
      <c r="C339" s="10" t="s">
        <v>7591</v>
      </c>
      <c r="D339" s="10"/>
      <c r="E339" s="10" t="s">
        <v>7592</v>
      </c>
      <c r="F339" s="10" t="s">
        <v>6633</v>
      </c>
      <c r="G339" s="10" t="s">
        <v>6606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</row>
    <row r="340" spans="1:40" ht="12.5" x14ac:dyDescent="0.25">
      <c r="A340" s="10" t="s">
        <v>7593</v>
      </c>
      <c r="B340" s="10" t="s">
        <v>7594</v>
      </c>
      <c r="C340" s="10" t="s">
        <v>7595</v>
      </c>
      <c r="D340" s="10"/>
      <c r="E340" s="10" t="s">
        <v>7595</v>
      </c>
      <c r="F340" s="10" t="s">
        <v>6633</v>
      </c>
      <c r="G340" s="10" t="s">
        <v>6606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</row>
    <row r="341" spans="1:40" ht="12.5" x14ac:dyDescent="0.25">
      <c r="A341" s="10" t="s">
        <v>7596</v>
      </c>
      <c r="B341" s="10" t="s">
        <v>7597</v>
      </c>
      <c r="C341" s="10" t="s">
        <v>7598</v>
      </c>
      <c r="D341" s="10"/>
      <c r="E341" s="10" t="s">
        <v>7598</v>
      </c>
      <c r="F341" s="10" t="s">
        <v>6633</v>
      </c>
      <c r="G341" s="10" t="s">
        <v>6617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</row>
    <row r="342" spans="1:40" ht="12.5" x14ac:dyDescent="0.25">
      <c r="A342" s="10" t="s">
        <v>7599</v>
      </c>
      <c r="B342" s="10" t="s">
        <v>7600</v>
      </c>
      <c r="C342" s="10" t="s">
        <v>7601</v>
      </c>
      <c r="D342" s="10"/>
      <c r="E342" s="10" t="s">
        <v>7601</v>
      </c>
      <c r="F342" s="10" t="s">
        <v>6633</v>
      </c>
      <c r="G342" s="10" t="s">
        <v>6529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</row>
    <row r="343" spans="1:40" ht="12.5" x14ac:dyDescent="0.25">
      <c r="A343" s="10" t="s">
        <v>7602</v>
      </c>
      <c r="B343" s="10" t="s">
        <v>7603</v>
      </c>
      <c r="C343" s="10" t="s">
        <v>7604</v>
      </c>
      <c r="D343" s="10"/>
      <c r="E343" s="10" t="s">
        <v>7603</v>
      </c>
      <c r="F343" s="10" t="s">
        <v>6633</v>
      </c>
      <c r="G343" s="10" t="s">
        <v>6521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</row>
    <row r="344" spans="1:40" ht="12.5" x14ac:dyDescent="0.25">
      <c r="A344" s="10" t="s">
        <v>7605</v>
      </c>
      <c r="B344" s="10" t="s">
        <v>7606</v>
      </c>
      <c r="C344" s="10" t="s">
        <v>7607</v>
      </c>
      <c r="D344" s="10"/>
      <c r="E344" s="10" t="s">
        <v>7607</v>
      </c>
      <c r="F344" s="10" t="s">
        <v>6633</v>
      </c>
      <c r="G344" s="10" t="s">
        <v>6593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</row>
    <row r="345" spans="1:40" ht="12.5" x14ac:dyDescent="0.25">
      <c r="A345" s="10" t="s">
        <v>7608</v>
      </c>
      <c r="B345" s="10" t="s">
        <v>7609</v>
      </c>
      <c r="C345" s="10" t="s">
        <v>7610</v>
      </c>
      <c r="D345" s="10"/>
      <c r="E345" s="10" t="s">
        <v>7610</v>
      </c>
      <c r="F345" s="10" t="s">
        <v>6633</v>
      </c>
      <c r="G345" s="10" t="s">
        <v>6521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</row>
    <row r="346" spans="1:40" ht="12.5" x14ac:dyDescent="0.25">
      <c r="A346" s="10" t="s">
        <v>7611</v>
      </c>
      <c r="B346" s="10" t="s">
        <v>7612</v>
      </c>
      <c r="C346" s="10" t="s">
        <v>7613</v>
      </c>
      <c r="D346" s="10"/>
      <c r="E346" s="10" t="s">
        <v>7613</v>
      </c>
      <c r="F346" s="10" t="s">
        <v>6633</v>
      </c>
      <c r="G346" s="10" t="s">
        <v>6606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</row>
    <row r="347" spans="1:40" ht="12.5" x14ac:dyDescent="0.25">
      <c r="A347" s="10" t="s">
        <v>7614</v>
      </c>
      <c r="B347" s="10" t="s">
        <v>7615</v>
      </c>
      <c r="C347" s="10" t="s">
        <v>7616</v>
      </c>
      <c r="D347" s="10"/>
      <c r="E347" s="10" t="s">
        <v>7617</v>
      </c>
      <c r="F347" s="10" t="s">
        <v>6633</v>
      </c>
      <c r="G347" s="10" t="s">
        <v>6619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</row>
    <row r="348" spans="1:40" ht="12.5" x14ac:dyDescent="0.25">
      <c r="A348" s="10" t="s">
        <v>7618</v>
      </c>
      <c r="B348" s="10" t="s">
        <v>7619</v>
      </c>
      <c r="C348" s="10" t="s">
        <v>7620</v>
      </c>
      <c r="D348" s="10"/>
      <c r="E348" s="10" t="s">
        <v>7620</v>
      </c>
      <c r="F348" s="10" t="s">
        <v>6633</v>
      </c>
      <c r="G348" s="10" t="s">
        <v>6553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</row>
    <row r="349" spans="1:40" ht="12.5" x14ac:dyDescent="0.25">
      <c r="A349" s="10" t="s">
        <v>7621</v>
      </c>
      <c r="B349" s="10" t="s">
        <v>7622</v>
      </c>
      <c r="C349" s="10" t="s">
        <v>7623</v>
      </c>
      <c r="D349" s="10"/>
      <c r="E349" s="10" t="s">
        <v>7624</v>
      </c>
      <c r="F349" s="10" t="s">
        <v>6633</v>
      </c>
      <c r="G349" s="10" t="s">
        <v>6619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</row>
    <row r="350" spans="1:40" ht="12.5" x14ac:dyDescent="0.25">
      <c r="A350" s="10" t="s">
        <v>7625</v>
      </c>
      <c r="B350" s="10" t="s">
        <v>7626</v>
      </c>
      <c r="C350" s="10" t="s">
        <v>7627</v>
      </c>
      <c r="D350" s="10"/>
      <c r="E350" s="10" t="s">
        <v>7627</v>
      </c>
      <c r="F350" s="10" t="s">
        <v>6633</v>
      </c>
      <c r="G350" s="10" t="s">
        <v>6585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</row>
    <row r="351" spans="1:40" ht="12.5" x14ac:dyDescent="0.25">
      <c r="A351" s="10" t="s">
        <v>7628</v>
      </c>
      <c r="B351" s="10" t="s">
        <v>7629</v>
      </c>
      <c r="C351" s="10" t="s">
        <v>7630</v>
      </c>
      <c r="D351" s="10"/>
      <c r="E351" s="10" t="s">
        <v>7630</v>
      </c>
      <c r="F351" s="10" t="s">
        <v>6633</v>
      </c>
      <c r="G351" s="10" t="s">
        <v>6587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</row>
    <row r="352" spans="1:40" ht="12.5" x14ac:dyDescent="0.25">
      <c r="A352" s="10" t="s">
        <v>7631</v>
      </c>
      <c r="B352" s="10" t="s">
        <v>7632</v>
      </c>
      <c r="C352" s="10" t="s">
        <v>7633</v>
      </c>
      <c r="D352" s="10"/>
      <c r="E352" s="10" t="s">
        <v>7633</v>
      </c>
      <c r="F352" s="10" t="s">
        <v>6633</v>
      </c>
      <c r="G352" s="10" t="s">
        <v>6555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</row>
    <row r="353" spans="1:40" ht="12.5" x14ac:dyDescent="0.25">
      <c r="A353" s="10" t="s">
        <v>7634</v>
      </c>
      <c r="B353" s="10" t="s">
        <v>7635</v>
      </c>
      <c r="C353" s="10" t="s">
        <v>7636</v>
      </c>
      <c r="D353" s="10"/>
      <c r="E353" s="10" t="s">
        <v>7636</v>
      </c>
      <c r="F353" s="10" t="s">
        <v>6633</v>
      </c>
      <c r="G353" s="10" t="s">
        <v>6593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</row>
    <row r="354" spans="1:40" ht="12.5" x14ac:dyDescent="0.25">
      <c r="A354" s="10" t="s">
        <v>7637</v>
      </c>
      <c r="B354" s="10" t="s">
        <v>7638</v>
      </c>
      <c r="C354" s="10" t="s">
        <v>7639</v>
      </c>
      <c r="D354" s="10"/>
      <c r="E354" s="10" t="s">
        <v>7639</v>
      </c>
      <c r="F354" s="10" t="s">
        <v>6633</v>
      </c>
      <c r="G354" s="10" t="s">
        <v>6559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7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</row>
    <row r="355" spans="1:40" ht="12.5" x14ac:dyDescent="0.25">
      <c r="A355" s="10" t="s">
        <v>7640</v>
      </c>
      <c r="B355" s="10" t="s">
        <v>7641</v>
      </c>
      <c r="C355" s="10" t="s">
        <v>7642</v>
      </c>
      <c r="D355" s="10"/>
      <c r="E355" s="10" t="s">
        <v>7643</v>
      </c>
      <c r="F355" s="10" t="s">
        <v>6633</v>
      </c>
      <c r="G355" s="10" t="s">
        <v>6579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</row>
    <row r="356" spans="1:40" ht="12.5" x14ac:dyDescent="0.25">
      <c r="A356" s="10" t="s">
        <v>7644</v>
      </c>
      <c r="B356" s="10" t="s">
        <v>7645</v>
      </c>
      <c r="C356" s="10" t="s">
        <v>7646</v>
      </c>
      <c r="D356" s="10"/>
      <c r="E356" s="10" t="s">
        <v>7646</v>
      </c>
      <c r="F356" s="10" t="s">
        <v>6633</v>
      </c>
      <c r="G356" s="10" t="s">
        <v>6608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</row>
    <row r="357" spans="1:40" ht="12.5" x14ac:dyDescent="0.25">
      <c r="A357" s="10" t="s">
        <v>7647</v>
      </c>
      <c r="B357" s="10" t="s">
        <v>7648</v>
      </c>
      <c r="C357" s="10" t="s">
        <v>7648</v>
      </c>
      <c r="D357" s="10"/>
      <c r="E357" s="10" t="s">
        <v>7649</v>
      </c>
      <c r="F357" s="10" t="s">
        <v>6633</v>
      </c>
      <c r="G357" s="10" t="s">
        <v>6537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</row>
    <row r="358" spans="1:40" ht="12.5" x14ac:dyDescent="0.25">
      <c r="A358" s="10" t="s">
        <v>7650</v>
      </c>
      <c r="B358" s="10" t="s">
        <v>7651</v>
      </c>
      <c r="C358" s="10" t="s">
        <v>7652</v>
      </c>
      <c r="D358" s="10"/>
      <c r="E358" s="10" t="s">
        <v>7652</v>
      </c>
      <c r="F358" s="10" t="s">
        <v>6633</v>
      </c>
      <c r="G358" s="10" t="s">
        <v>6531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</row>
    <row r="359" spans="1:40" ht="12.5" x14ac:dyDescent="0.25">
      <c r="A359" s="10" t="s">
        <v>7653</v>
      </c>
      <c r="B359" s="10" t="s">
        <v>7654</v>
      </c>
      <c r="C359" s="10" t="s">
        <v>7655</v>
      </c>
      <c r="D359" s="10"/>
      <c r="E359" s="10" t="s">
        <v>7655</v>
      </c>
      <c r="F359" s="10" t="s">
        <v>6633</v>
      </c>
      <c r="G359" s="10" t="s">
        <v>6521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7"/>
      <c r="AN359" s="10"/>
    </row>
    <row r="360" spans="1:40" ht="12.5" x14ac:dyDescent="0.25">
      <c r="A360" s="10" t="s">
        <v>7656</v>
      </c>
      <c r="B360" s="10" t="s">
        <v>7657</v>
      </c>
      <c r="C360" s="10" t="s">
        <v>7658</v>
      </c>
      <c r="D360" s="10"/>
      <c r="E360" s="10" t="s">
        <v>7658</v>
      </c>
      <c r="F360" s="10" t="s">
        <v>6633</v>
      </c>
      <c r="G360" s="10" t="s">
        <v>6593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</row>
    <row r="361" spans="1:40" ht="12.5" x14ac:dyDescent="0.25">
      <c r="A361" s="10" t="s">
        <v>7659</v>
      </c>
      <c r="B361" s="10" t="s">
        <v>7660</v>
      </c>
      <c r="C361" s="10" t="s">
        <v>7661</v>
      </c>
      <c r="D361" s="10"/>
      <c r="E361" s="10" t="s">
        <v>7661</v>
      </c>
      <c r="F361" s="10" t="s">
        <v>6633</v>
      </c>
      <c r="G361" s="10" t="s">
        <v>6579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7"/>
      <c r="AF361" s="10"/>
      <c r="AG361" s="10"/>
      <c r="AH361" s="10"/>
      <c r="AI361" s="10"/>
      <c r="AJ361" s="10"/>
      <c r="AK361" s="10"/>
      <c r="AL361" s="10"/>
      <c r="AM361" s="10"/>
      <c r="AN361" s="10"/>
    </row>
    <row r="362" spans="1:40" ht="12.5" x14ac:dyDescent="0.25">
      <c r="A362" s="10" t="s">
        <v>7662</v>
      </c>
      <c r="B362" s="10" t="s">
        <v>7663</v>
      </c>
      <c r="C362" s="10" t="s">
        <v>7663</v>
      </c>
      <c r="D362" s="10"/>
      <c r="E362" s="10" t="s">
        <v>7664</v>
      </c>
      <c r="F362" s="10" t="s">
        <v>6633</v>
      </c>
      <c r="G362" s="10" t="s">
        <v>6573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</row>
    <row r="363" spans="1:40" ht="12.5" x14ac:dyDescent="0.25">
      <c r="A363" s="10" t="s">
        <v>7665</v>
      </c>
      <c r="B363" s="10" t="s">
        <v>7666</v>
      </c>
      <c r="C363" s="10" t="s">
        <v>7667</v>
      </c>
      <c r="D363" s="10"/>
      <c r="E363" s="10" t="s">
        <v>7668</v>
      </c>
      <c r="F363" s="10" t="s">
        <v>6633</v>
      </c>
      <c r="G363" s="10" t="s">
        <v>6612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</row>
    <row r="364" spans="1:40" ht="12.5" x14ac:dyDescent="0.25">
      <c r="A364" s="10" t="s">
        <v>7669</v>
      </c>
      <c r="B364" s="10" t="s">
        <v>7670</v>
      </c>
      <c r="C364" s="10" t="s">
        <v>7671</v>
      </c>
      <c r="D364" s="10"/>
      <c r="E364" s="10" t="s">
        <v>7672</v>
      </c>
      <c r="F364" s="10" t="s">
        <v>6633</v>
      </c>
      <c r="G364" s="10" t="s">
        <v>6549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</row>
    <row r="365" spans="1:40" ht="12.5" x14ac:dyDescent="0.25">
      <c r="A365" s="10" t="s">
        <v>7673</v>
      </c>
      <c r="B365" s="10" t="s">
        <v>7674</v>
      </c>
      <c r="C365" s="10" t="s">
        <v>7675</v>
      </c>
      <c r="D365" s="10"/>
      <c r="E365" s="10" t="s">
        <v>7676</v>
      </c>
      <c r="F365" s="10" t="s">
        <v>6633</v>
      </c>
      <c r="G365" s="10" t="s">
        <v>6617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</row>
    <row r="366" spans="1:40" ht="12.5" x14ac:dyDescent="0.25">
      <c r="A366" s="10" t="s">
        <v>7677</v>
      </c>
      <c r="B366" s="10" t="s">
        <v>7678</v>
      </c>
      <c r="C366" s="10" t="s">
        <v>7679</v>
      </c>
      <c r="D366" s="10"/>
      <c r="E366" s="10" t="s">
        <v>7679</v>
      </c>
      <c r="F366" s="10" t="s">
        <v>6633</v>
      </c>
      <c r="G366" s="10" t="s">
        <v>6521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</row>
    <row r="367" spans="1:40" ht="12.5" x14ac:dyDescent="0.25">
      <c r="A367" s="10" t="s">
        <v>7680</v>
      </c>
      <c r="B367" s="10" t="s">
        <v>7681</v>
      </c>
      <c r="C367" s="10" t="s">
        <v>7682</v>
      </c>
      <c r="D367" s="10"/>
      <c r="E367" s="10" t="s">
        <v>7682</v>
      </c>
      <c r="F367" s="10" t="s">
        <v>6633</v>
      </c>
      <c r="G367" s="10" t="s">
        <v>6582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</row>
    <row r="368" spans="1:40" ht="12.5" x14ac:dyDescent="0.25">
      <c r="A368" s="10" t="s">
        <v>7683</v>
      </c>
      <c r="B368" s="10" t="s">
        <v>7684</v>
      </c>
      <c r="C368" s="10" t="s">
        <v>7685</v>
      </c>
      <c r="D368" s="10"/>
      <c r="E368" s="10" t="s">
        <v>7685</v>
      </c>
      <c r="F368" s="10" t="s">
        <v>6633</v>
      </c>
      <c r="G368" s="10" t="s">
        <v>6604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</row>
    <row r="369" spans="1:40" ht="12.5" x14ac:dyDescent="0.25">
      <c r="A369" s="10" t="s">
        <v>7686</v>
      </c>
      <c r="B369" s="10"/>
      <c r="C369" s="10" t="s">
        <v>7687</v>
      </c>
      <c r="D369" s="10"/>
      <c r="E369" s="10" t="s">
        <v>7687</v>
      </c>
      <c r="F369" s="10" t="s">
        <v>6633</v>
      </c>
      <c r="G369" s="10" t="s">
        <v>6545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</row>
    <row r="370" spans="1:40" ht="12.5" x14ac:dyDescent="0.25">
      <c r="A370" s="10" t="s">
        <v>7688</v>
      </c>
      <c r="B370" s="10" t="s">
        <v>7689</v>
      </c>
      <c r="C370" s="10" t="s">
        <v>7690</v>
      </c>
      <c r="D370" s="10"/>
      <c r="E370" s="10" t="s">
        <v>7690</v>
      </c>
      <c r="F370" s="10" t="s">
        <v>6633</v>
      </c>
      <c r="G370" s="10" t="s">
        <v>6617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</row>
    <row r="371" spans="1:40" ht="12.5" x14ac:dyDescent="0.25">
      <c r="A371" s="10" t="s">
        <v>7691</v>
      </c>
      <c r="B371" s="10" t="s">
        <v>7692</v>
      </c>
      <c r="C371" s="10" t="s">
        <v>7693</v>
      </c>
      <c r="D371" s="10"/>
      <c r="E371" s="10" t="s">
        <v>7693</v>
      </c>
      <c r="F371" s="10" t="s">
        <v>6633</v>
      </c>
      <c r="G371" s="10" t="s">
        <v>6519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</row>
    <row r="372" spans="1:40" ht="12.5" x14ac:dyDescent="0.25">
      <c r="A372" s="10" t="s">
        <v>7694</v>
      </c>
      <c r="B372" s="10" t="s">
        <v>7695</v>
      </c>
      <c r="C372" s="10" t="s">
        <v>7696</v>
      </c>
      <c r="D372" s="10"/>
      <c r="E372" s="10" t="s">
        <v>7696</v>
      </c>
      <c r="F372" s="10" t="s">
        <v>6633</v>
      </c>
      <c r="G372" s="10" t="s">
        <v>6582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</row>
    <row r="373" spans="1:40" ht="12.5" x14ac:dyDescent="0.25">
      <c r="A373" s="10" t="s">
        <v>7697</v>
      </c>
      <c r="B373" s="10" t="s">
        <v>7698</v>
      </c>
      <c r="C373" s="10" t="s">
        <v>7699</v>
      </c>
      <c r="D373" s="10"/>
      <c r="E373" s="10" t="s">
        <v>7700</v>
      </c>
      <c r="F373" s="10" t="s">
        <v>6633</v>
      </c>
      <c r="G373" s="10" t="s">
        <v>6517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</row>
    <row r="374" spans="1:40" ht="12.5" x14ac:dyDescent="0.25">
      <c r="A374" s="10" t="s">
        <v>7701</v>
      </c>
      <c r="B374" s="10" t="s">
        <v>7702</v>
      </c>
      <c r="C374" s="10" t="s">
        <v>7703</v>
      </c>
      <c r="D374" s="10"/>
      <c r="E374" s="10" t="s">
        <v>7703</v>
      </c>
      <c r="F374" s="10" t="s">
        <v>6633</v>
      </c>
      <c r="G374" s="10" t="s">
        <v>6612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</row>
    <row r="375" spans="1:40" ht="12.5" x14ac:dyDescent="0.25">
      <c r="A375" s="10" t="s">
        <v>7704</v>
      </c>
      <c r="B375" s="10" t="s">
        <v>7705</v>
      </c>
      <c r="C375" s="10" t="s">
        <v>7706</v>
      </c>
      <c r="D375" s="10"/>
      <c r="E375" s="10" t="s">
        <v>7706</v>
      </c>
      <c r="F375" s="10" t="s">
        <v>6633</v>
      </c>
      <c r="G375" s="10" t="s">
        <v>6531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</row>
    <row r="376" spans="1:40" ht="12.5" x14ac:dyDescent="0.25">
      <c r="A376" s="10" t="s">
        <v>7707</v>
      </c>
      <c r="B376" s="10" t="s">
        <v>7708</v>
      </c>
      <c r="C376" s="10" t="s">
        <v>7709</v>
      </c>
      <c r="D376" s="10"/>
      <c r="E376" s="10" t="s">
        <v>7709</v>
      </c>
      <c r="F376" s="10" t="s">
        <v>6633</v>
      </c>
      <c r="G376" s="10" t="s">
        <v>6563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</row>
    <row r="377" spans="1:40" ht="12.5" x14ac:dyDescent="0.25">
      <c r="A377" s="10" t="s">
        <v>7710</v>
      </c>
      <c r="B377" s="10" t="s">
        <v>7711</v>
      </c>
      <c r="C377" s="10" t="s">
        <v>7712</v>
      </c>
      <c r="D377" s="10"/>
      <c r="E377" s="10" t="s">
        <v>7712</v>
      </c>
      <c r="F377" s="10" t="s">
        <v>6633</v>
      </c>
      <c r="G377" s="10" t="s">
        <v>6547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</row>
    <row r="378" spans="1:40" ht="12.5" x14ac:dyDescent="0.25">
      <c r="A378" s="10" t="s">
        <v>7713</v>
      </c>
      <c r="B378" s="10" t="s">
        <v>7714</v>
      </c>
      <c r="C378" s="10" t="s">
        <v>7715</v>
      </c>
      <c r="D378" s="10"/>
      <c r="E378" s="10" t="s">
        <v>7715</v>
      </c>
      <c r="F378" s="10" t="s">
        <v>6633</v>
      </c>
      <c r="G378" s="10" t="s">
        <v>6517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</row>
    <row r="379" spans="1:40" ht="12.5" x14ac:dyDescent="0.25">
      <c r="A379" s="10" t="s">
        <v>7716</v>
      </c>
      <c r="B379" s="10" t="s">
        <v>7717</v>
      </c>
      <c r="C379" s="10" t="s">
        <v>7718</v>
      </c>
      <c r="D379" s="10"/>
      <c r="E379" s="10" t="s">
        <v>7718</v>
      </c>
      <c r="F379" s="10" t="s">
        <v>6633</v>
      </c>
      <c r="G379" s="10" t="s">
        <v>6589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</row>
    <row r="380" spans="1:40" ht="12.5" x14ac:dyDescent="0.25">
      <c r="A380" s="10" t="s">
        <v>7719</v>
      </c>
      <c r="B380" s="10" t="s">
        <v>7720</v>
      </c>
      <c r="C380" s="10" t="s">
        <v>7721</v>
      </c>
      <c r="D380" s="10"/>
      <c r="E380" s="10" t="s">
        <v>7722</v>
      </c>
      <c r="F380" s="10" t="s">
        <v>6633</v>
      </c>
      <c r="G380" s="10" t="s">
        <v>6606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</row>
    <row r="381" spans="1:40" ht="12.5" x14ac:dyDescent="0.25">
      <c r="A381" s="10" t="s">
        <v>7723</v>
      </c>
      <c r="B381" s="10" t="s">
        <v>7724</v>
      </c>
      <c r="C381" s="10" t="s">
        <v>7725</v>
      </c>
      <c r="D381" s="10"/>
      <c r="E381" s="10" t="s">
        <v>7725</v>
      </c>
      <c r="F381" s="10" t="s">
        <v>6633</v>
      </c>
      <c r="G381" s="10" t="s">
        <v>6535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</row>
    <row r="382" spans="1:40" ht="12.5" x14ac:dyDescent="0.25">
      <c r="A382" s="10" t="s">
        <v>7726</v>
      </c>
      <c r="B382" s="10" t="s">
        <v>7727</v>
      </c>
      <c r="C382" s="10" t="s">
        <v>7728</v>
      </c>
      <c r="D382" s="10"/>
      <c r="E382" s="10" t="s">
        <v>7728</v>
      </c>
      <c r="F382" s="10" t="s">
        <v>6633</v>
      </c>
      <c r="G382" s="10" t="s">
        <v>6582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</row>
    <row r="383" spans="1:40" ht="12.5" x14ac:dyDescent="0.25">
      <c r="A383" s="10" t="s">
        <v>7729</v>
      </c>
      <c r="B383" s="10" t="s">
        <v>7730</v>
      </c>
      <c r="C383" s="10" t="s">
        <v>7731</v>
      </c>
      <c r="D383" s="10"/>
      <c r="E383" s="10" t="s">
        <v>7732</v>
      </c>
      <c r="F383" s="10" t="s">
        <v>6633</v>
      </c>
      <c r="G383" s="10" t="s">
        <v>6614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</row>
    <row r="384" spans="1:40" ht="12.5" x14ac:dyDescent="0.25">
      <c r="A384" s="10" t="s">
        <v>7733</v>
      </c>
      <c r="B384" s="10" t="s">
        <v>7734</v>
      </c>
      <c r="C384" s="10" t="s">
        <v>7735</v>
      </c>
      <c r="D384" s="10"/>
      <c r="E384" s="10" t="s">
        <v>7735</v>
      </c>
      <c r="F384" s="10" t="s">
        <v>6633</v>
      </c>
      <c r="G384" s="10" t="s">
        <v>6612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</row>
    <row r="385" spans="1:40" ht="12.5" x14ac:dyDescent="0.25">
      <c r="A385" s="10" t="s">
        <v>7736</v>
      </c>
      <c r="B385" s="10" t="s">
        <v>7737</v>
      </c>
      <c r="C385" s="10" t="s">
        <v>7738</v>
      </c>
      <c r="D385" s="10"/>
      <c r="E385" s="10" t="s">
        <v>7738</v>
      </c>
      <c r="F385" s="10" t="s">
        <v>6633</v>
      </c>
      <c r="G385" s="10" t="s">
        <v>6587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</row>
    <row r="386" spans="1:40" ht="12.5" x14ac:dyDescent="0.25">
      <c r="A386" s="10" t="s">
        <v>7739</v>
      </c>
      <c r="B386" s="10" t="s">
        <v>7740</v>
      </c>
      <c r="C386" s="10" t="s">
        <v>7741</v>
      </c>
      <c r="D386" s="10"/>
      <c r="E386" s="10" t="s">
        <v>7742</v>
      </c>
      <c r="F386" s="10" t="s">
        <v>6633</v>
      </c>
      <c r="G386" s="10" t="s">
        <v>6561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</row>
    <row r="387" spans="1:40" ht="12.5" x14ac:dyDescent="0.25">
      <c r="A387" s="10" t="s">
        <v>7743</v>
      </c>
      <c r="B387" s="10" t="s">
        <v>7744</v>
      </c>
      <c r="C387" s="10" t="s">
        <v>7745</v>
      </c>
      <c r="D387" s="10"/>
      <c r="E387" s="10" t="s">
        <v>7745</v>
      </c>
      <c r="F387" s="10" t="s">
        <v>6633</v>
      </c>
      <c r="G387" s="10" t="s">
        <v>6593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</row>
    <row r="388" spans="1:40" ht="12.5" x14ac:dyDescent="0.25">
      <c r="A388" s="10" t="s">
        <v>7746</v>
      </c>
      <c r="B388" s="10" t="s">
        <v>7747</v>
      </c>
      <c r="C388" s="10" t="s">
        <v>7748</v>
      </c>
      <c r="D388" s="10"/>
      <c r="E388" s="10" t="s">
        <v>7748</v>
      </c>
      <c r="F388" s="10" t="s">
        <v>6633</v>
      </c>
      <c r="G388" s="10" t="s">
        <v>6543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</row>
    <row r="389" spans="1:40" ht="12.5" x14ac:dyDescent="0.25">
      <c r="A389" s="10" t="s">
        <v>7749</v>
      </c>
      <c r="B389" s="10" t="s">
        <v>7750</v>
      </c>
      <c r="C389" s="10" t="s">
        <v>7751</v>
      </c>
      <c r="D389" s="10"/>
      <c r="E389" s="10" t="s">
        <v>7751</v>
      </c>
      <c r="F389" s="10" t="s">
        <v>6633</v>
      </c>
      <c r="G389" s="10" t="s">
        <v>6619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</row>
    <row r="390" spans="1:40" ht="12.5" x14ac:dyDescent="0.25">
      <c r="A390" s="10" t="s">
        <v>7752</v>
      </c>
      <c r="B390" s="10" t="s">
        <v>7753</v>
      </c>
      <c r="C390" s="10" t="s">
        <v>7754</v>
      </c>
      <c r="D390" s="10"/>
      <c r="E390" s="10"/>
      <c r="F390" s="10" t="s">
        <v>6633</v>
      </c>
      <c r="G390" s="10" t="s">
        <v>6591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</row>
    <row r="391" spans="1:40" ht="12.5" x14ac:dyDescent="0.25">
      <c r="A391" s="10" t="s">
        <v>7755</v>
      </c>
      <c r="B391" s="10" t="s">
        <v>7756</v>
      </c>
      <c r="C391" s="10" t="s">
        <v>7757</v>
      </c>
      <c r="D391" s="10"/>
      <c r="E391" s="10" t="s">
        <v>7757</v>
      </c>
      <c r="F391" s="10" t="s">
        <v>6633</v>
      </c>
      <c r="G391" s="10" t="s">
        <v>6545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</row>
    <row r="392" spans="1:40" ht="12.5" x14ac:dyDescent="0.25">
      <c r="A392" s="10" t="s">
        <v>7758</v>
      </c>
      <c r="B392" s="10"/>
      <c r="C392" s="10" t="s">
        <v>7759</v>
      </c>
      <c r="D392" s="10"/>
      <c r="E392" s="10"/>
      <c r="F392" s="10" t="s">
        <v>6633</v>
      </c>
      <c r="G392" s="10" t="s">
        <v>6582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</row>
    <row r="393" spans="1:40" ht="12.5" x14ac:dyDescent="0.25">
      <c r="A393" s="10" t="s">
        <v>7760</v>
      </c>
      <c r="B393" s="10" t="s">
        <v>7761</v>
      </c>
      <c r="C393" s="10" t="s">
        <v>7762</v>
      </c>
      <c r="D393" s="10"/>
      <c r="E393" s="10" t="s">
        <v>7762</v>
      </c>
      <c r="F393" s="10" t="s">
        <v>6633</v>
      </c>
      <c r="G393" s="10" t="s">
        <v>6604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7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</row>
    <row r="394" spans="1:40" ht="12.5" x14ac:dyDescent="0.25">
      <c r="A394" s="10" t="s">
        <v>7763</v>
      </c>
      <c r="B394" s="10" t="s">
        <v>7764</v>
      </c>
      <c r="C394" s="10" t="s">
        <v>7765</v>
      </c>
      <c r="D394" s="10"/>
      <c r="E394" s="10" t="s">
        <v>7765</v>
      </c>
      <c r="F394" s="10" t="s">
        <v>6633</v>
      </c>
      <c r="G394" s="10" t="s">
        <v>6606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</row>
    <row r="395" spans="1:40" ht="12.5" x14ac:dyDescent="0.25">
      <c r="A395" s="10" t="s">
        <v>7766</v>
      </c>
      <c r="B395" s="10" t="s">
        <v>7767</v>
      </c>
      <c r="C395" s="10" t="s">
        <v>7768</v>
      </c>
      <c r="D395" s="10"/>
      <c r="E395" s="10" t="s">
        <v>7768</v>
      </c>
      <c r="F395" s="10" t="s">
        <v>6633</v>
      </c>
      <c r="G395" s="10" t="s">
        <v>6539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</row>
    <row r="396" spans="1:40" ht="12.5" x14ac:dyDescent="0.25">
      <c r="A396" s="10" t="s">
        <v>7769</v>
      </c>
      <c r="B396" s="10" t="s">
        <v>7770</v>
      </c>
      <c r="C396" s="10" t="s">
        <v>7771</v>
      </c>
      <c r="D396" s="10"/>
      <c r="E396" s="10" t="s">
        <v>7771</v>
      </c>
      <c r="F396" s="10" t="s">
        <v>6633</v>
      </c>
      <c r="G396" s="10" t="s">
        <v>6531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</row>
    <row r="397" spans="1:40" ht="12.5" x14ac:dyDescent="0.25">
      <c r="A397" s="10" t="s">
        <v>7772</v>
      </c>
      <c r="B397" s="10" t="s">
        <v>7773</v>
      </c>
      <c r="C397" s="10" t="s">
        <v>7774</v>
      </c>
      <c r="D397" s="10"/>
      <c r="E397" s="10" t="s">
        <v>7773</v>
      </c>
      <c r="F397" s="10" t="s">
        <v>6633</v>
      </c>
      <c r="G397" s="10" t="s">
        <v>6513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</row>
    <row r="398" spans="1:40" ht="12.5" x14ac:dyDescent="0.25">
      <c r="A398" s="10" t="s">
        <v>7775</v>
      </c>
      <c r="B398" s="10" t="s">
        <v>7776</v>
      </c>
      <c r="C398" s="10" t="s">
        <v>7777</v>
      </c>
      <c r="D398" s="10"/>
      <c r="E398" s="10" t="s">
        <v>7777</v>
      </c>
      <c r="F398" s="10" t="s">
        <v>6633</v>
      </c>
      <c r="G398" s="10" t="s">
        <v>6591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</row>
    <row r="399" spans="1:40" ht="12.5" x14ac:dyDescent="0.25">
      <c r="A399" s="10" t="s">
        <v>7778</v>
      </c>
      <c r="B399" s="10" t="s">
        <v>7779</v>
      </c>
      <c r="C399" s="10" t="s">
        <v>7780</v>
      </c>
      <c r="D399" s="10"/>
      <c r="E399" s="10" t="s">
        <v>7780</v>
      </c>
      <c r="F399" s="10" t="s">
        <v>6633</v>
      </c>
      <c r="G399" s="10" t="s">
        <v>6604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</row>
    <row r="400" spans="1:40" ht="12.5" x14ac:dyDescent="0.25">
      <c r="A400" s="10" t="s">
        <v>7781</v>
      </c>
      <c r="B400" s="10" t="s">
        <v>7782</v>
      </c>
      <c r="C400" s="10" t="s">
        <v>7783</v>
      </c>
      <c r="D400" s="10"/>
      <c r="E400" s="10" t="s">
        <v>7784</v>
      </c>
      <c r="F400" s="10" t="s">
        <v>6633</v>
      </c>
      <c r="G400" s="10" t="s">
        <v>6579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</row>
    <row r="401" spans="1:40" ht="12.5" x14ac:dyDescent="0.25">
      <c r="A401" s="10" t="s">
        <v>7785</v>
      </c>
      <c r="B401" s="10" t="s">
        <v>7786</v>
      </c>
      <c r="C401" s="10" t="s">
        <v>7786</v>
      </c>
      <c r="D401" s="10"/>
      <c r="E401" s="10" t="s">
        <v>7786</v>
      </c>
      <c r="F401" s="10" t="s">
        <v>6633</v>
      </c>
      <c r="G401" s="10" t="s">
        <v>6521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</row>
    <row r="402" spans="1:40" ht="12.5" x14ac:dyDescent="0.25">
      <c r="A402" s="10" t="s">
        <v>7787</v>
      </c>
      <c r="B402" s="10" t="s">
        <v>7788</v>
      </c>
      <c r="C402" s="10" t="s">
        <v>7789</v>
      </c>
      <c r="D402" s="10"/>
      <c r="E402" s="10" t="s">
        <v>7789</v>
      </c>
      <c r="F402" s="10" t="s">
        <v>6633</v>
      </c>
      <c r="G402" s="10" t="s">
        <v>6612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</row>
    <row r="403" spans="1:40" ht="12.5" x14ac:dyDescent="0.25">
      <c r="A403" s="10" t="s">
        <v>7790</v>
      </c>
      <c r="B403" s="10" t="s">
        <v>7791</v>
      </c>
      <c r="C403" s="10" t="s">
        <v>7792</v>
      </c>
      <c r="D403" s="10"/>
      <c r="E403" s="10" t="s">
        <v>7792</v>
      </c>
      <c r="F403" s="10" t="s">
        <v>6633</v>
      </c>
      <c r="G403" s="10" t="s">
        <v>6537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7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</row>
    <row r="404" spans="1:40" ht="12.5" x14ac:dyDescent="0.25">
      <c r="A404" s="10" t="s">
        <v>7793</v>
      </c>
      <c r="B404" s="10" t="s">
        <v>7794</v>
      </c>
      <c r="C404" s="10" t="s">
        <v>7795</v>
      </c>
      <c r="D404" s="10"/>
      <c r="E404" s="10" t="s">
        <v>7796</v>
      </c>
      <c r="F404" s="10" t="s">
        <v>6633</v>
      </c>
      <c r="G404" s="10" t="s">
        <v>6549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</row>
    <row r="405" spans="1:40" ht="12.5" x14ac:dyDescent="0.25">
      <c r="A405" s="10" t="s">
        <v>7797</v>
      </c>
      <c r="B405" s="10" t="s">
        <v>7798</v>
      </c>
      <c r="C405" s="10" t="s">
        <v>7799</v>
      </c>
      <c r="D405" s="10"/>
      <c r="E405" s="10" t="s">
        <v>7800</v>
      </c>
      <c r="F405" s="10" t="s">
        <v>6633</v>
      </c>
      <c r="G405" s="10" t="s">
        <v>6617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</row>
    <row r="406" spans="1:40" ht="12.5" x14ac:dyDescent="0.25">
      <c r="A406" s="10" t="s">
        <v>7801</v>
      </c>
      <c r="B406" s="10" t="s">
        <v>7802</v>
      </c>
      <c r="C406" s="10" t="s">
        <v>7803</v>
      </c>
      <c r="D406" s="10"/>
      <c r="E406" s="10" t="s">
        <v>7803</v>
      </c>
      <c r="F406" s="10" t="s">
        <v>6633</v>
      </c>
      <c r="G406" s="10" t="s">
        <v>6555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</row>
    <row r="407" spans="1:40" ht="12.5" x14ac:dyDescent="0.25">
      <c r="A407" s="10" t="s">
        <v>7804</v>
      </c>
      <c r="B407" s="10" t="s">
        <v>7805</v>
      </c>
      <c r="C407" s="10" t="s">
        <v>7806</v>
      </c>
      <c r="D407" s="10"/>
      <c r="E407" s="10" t="s">
        <v>7806</v>
      </c>
      <c r="F407" s="10" t="s">
        <v>6633</v>
      </c>
      <c r="G407" s="10" t="s">
        <v>6555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</row>
    <row r="408" spans="1:40" ht="12.5" x14ac:dyDescent="0.25">
      <c r="A408" s="10" t="s">
        <v>7807</v>
      </c>
      <c r="B408" s="10" t="s">
        <v>7808</v>
      </c>
      <c r="C408" s="10" t="s">
        <v>7809</v>
      </c>
      <c r="D408" s="10"/>
      <c r="E408" s="10" t="s">
        <v>7809</v>
      </c>
      <c r="F408" s="10" t="s">
        <v>6633</v>
      </c>
      <c r="G408" s="10" t="s">
        <v>6614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7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</row>
    <row r="409" spans="1:40" ht="12.5" x14ac:dyDescent="0.25">
      <c r="A409" s="10" t="s">
        <v>7810</v>
      </c>
      <c r="B409" s="10" t="s">
        <v>7811</v>
      </c>
      <c r="C409" s="10" t="s">
        <v>7812</v>
      </c>
      <c r="D409" s="10"/>
      <c r="E409" s="10" t="s">
        <v>7812</v>
      </c>
      <c r="F409" s="10" t="s">
        <v>6633</v>
      </c>
      <c r="G409" s="10" t="s">
        <v>6604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</row>
    <row r="410" spans="1:40" ht="12.5" x14ac:dyDescent="0.25">
      <c r="A410" s="10" t="s">
        <v>7813</v>
      </c>
      <c r="B410" s="10" t="s">
        <v>7814</v>
      </c>
      <c r="C410" s="10" t="s">
        <v>7815</v>
      </c>
      <c r="D410" s="10"/>
      <c r="E410" s="10" t="s">
        <v>7815</v>
      </c>
      <c r="F410" s="10" t="s">
        <v>6633</v>
      </c>
      <c r="G410" s="10" t="s">
        <v>6587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</row>
    <row r="411" spans="1:40" ht="12.5" x14ac:dyDescent="0.25">
      <c r="A411" s="10" t="s">
        <v>7816</v>
      </c>
      <c r="B411" s="10" t="s">
        <v>7817</v>
      </c>
      <c r="C411" s="10" t="s">
        <v>7818</v>
      </c>
      <c r="D411" s="10"/>
      <c r="E411" s="10" t="s">
        <v>7819</v>
      </c>
      <c r="F411" s="10" t="s">
        <v>6633</v>
      </c>
      <c r="G411" s="10" t="s">
        <v>6529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7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</row>
    <row r="412" spans="1:40" ht="12.5" x14ac:dyDescent="0.25">
      <c r="A412" s="10" t="s">
        <v>7820</v>
      </c>
      <c r="B412" s="10" t="s">
        <v>7821</v>
      </c>
      <c r="C412" s="10" t="s">
        <v>7822</v>
      </c>
      <c r="D412" s="10"/>
      <c r="E412" s="10" t="s">
        <v>7823</v>
      </c>
      <c r="F412" s="10" t="s">
        <v>6633</v>
      </c>
      <c r="G412" s="10" t="s">
        <v>6585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</row>
    <row r="413" spans="1:40" ht="12.5" x14ac:dyDescent="0.25">
      <c r="A413" s="10" t="s">
        <v>7824</v>
      </c>
      <c r="B413" s="10" t="s">
        <v>7825</v>
      </c>
      <c r="C413" s="10" t="s">
        <v>7826</v>
      </c>
      <c r="D413" s="10"/>
      <c r="E413" s="10" t="s">
        <v>7827</v>
      </c>
      <c r="F413" s="10" t="s">
        <v>6633</v>
      </c>
      <c r="G413" s="10" t="s">
        <v>6521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</row>
    <row r="414" spans="1:40" ht="12.5" x14ac:dyDescent="0.25">
      <c r="A414" s="10" t="s">
        <v>7828</v>
      </c>
      <c r="B414" s="10" t="s">
        <v>7829</v>
      </c>
      <c r="C414" s="10" t="s">
        <v>7830</v>
      </c>
      <c r="D414" s="10"/>
      <c r="E414" s="10" t="s">
        <v>7831</v>
      </c>
      <c r="F414" s="10" t="s">
        <v>6633</v>
      </c>
      <c r="G414" s="10" t="s">
        <v>6539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</row>
    <row r="415" spans="1:40" ht="12.5" x14ac:dyDescent="0.25">
      <c r="A415" s="10" t="s">
        <v>7832</v>
      </c>
      <c r="B415" s="10" t="s">
        <v>7833</v>
      </c>
      <c r="C415" s="10" t="s">
        <v>7834</v>
      </c>
      <c r="D415" s="10"/>
      <c r="E415" s="10" t="s">
        <v>7834</v>
      </c>
      <c r="F415" s="10" t="s">
        <v>6633</v>
      </c>
      <c r="G415" s="10" t="s">
        <v>6587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</row>
    <row r="416" spans="1:40" ht="12.5" x14ac:dyDescent="0.25">
      <c r="A416" s="10" t="s">
        <v>7835</v>
      </c>
      <c r="B416" s="10" t="s">
        <v>7836</v>
      </c>
      <c r="C416" s="10" t="s">
        <v>7837</v>
      </c>
      <c r="D416" s="10"/>
      <c r="E416" s="10" t="s">
        <v>7837</v>
      </c>
      <c r="F416" s="10" t="s">
        <v>6633</v>
      </c>
      <c r="G416" s="10" t="s">
        <v>6563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</row>
    <row r="417" spans="1:40" ht="12.5" x14ac:dyDescent="0.25">
      <c r="A417" s="10" t="s">
        <v>7838</v>
      </c>
      <c r="B417" s="10" t="s">
        <v>7839</v>
      </c>
      <c r="C417" s="10" t="s">
        <v>7840</v>
      </c>
      <c r="D417" s="10"/>
      <c r="E417" s="10" t="s">
        <v>7841</v>
      </c>
      <c r="F417" s="10" t="s">
        <v>6633</v>
      </c>
      <c r="G417" s="10" t="s">
        <v>6608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</row>
    <row r="418" spans="1:40" ht="12.5" x14ac:dyDescent="0.25">
      <c r="A418" s="10" t="s">
        <v>7842</v>
      </c>
      <c r="B418" s="10" t="s">
        <v>7843</v>
      </c>
      <c r="C418" s="10" t="s">
        <v>7844</v>
      </c>
      <c r="D418" s="10"/>
      <c r="E418" s="10" t="s">
        <v>7844</v>
      </c>
      <c r="F418" s="10" t="s">
        <v>6633</v>
      </c>
      <c r="G418" s="10" t="s">
        <v>6576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</row>
    <row r="419" spans="1:40" ht="12.5" x14ac:dyDescent="0.25">
      <c r="A419" s="10" t="s">
        <v>7845</v>
      </c>
      <c r="B419" s="10" t="s">
        <v>7846</v>
      </c>
      <c r="C419" s="10" t="s">
        <v>7847</v>
      </c>
      <c r="D419" s="10"/>
      <c r="E419" s="10" t="s">
        <v>7847</v>
      </c>
      <c r="F419" s="10" t="s">
        <v>6633</v>
      </c>
      <c r="G419" s="10" t="s">
        <v>6519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</row>
    <row r="420" spans="1:40" ht="12.5" x14ac:dyDescent="0.25">
      <c r="A420" s="10" t="s">
        <v>7848</v>
      </c>
      <c r="B420" s="10" t="s">
        <v>7849</v>
      </c>
      <c r="C420" s="10" t="s">
        <v>7850</v>
      </c>
      <c r="D420" s="10"/>
      <c r="E420" s="10" t="s">
        <v>7851</v>
      </c>
      <c r="F420" s="10" t="s">
        <v>6633</v>
      </c>
      <c r="G420" s="10" t="s">
        <v>6521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</row>
    <row r="421" spans="1:40" ht="12.5" x14ac:dyDescent="0.25">
      <c r="A421" s="10" t="s">
        <v>7852</v>
      </c>
      <c r="B421" s="10" t="s">
        <v>7853</v>
      </c>
      <c r="C421" s="10" t="s">
        <v>7854</v>
      </c>
      <c r="D421" s="10"/>
      <c r="E421" s="10" t="s">
        <v>7855</v>
      </c>
      <c r="F421" s="10" t="s">
        <v>6633</v>
      </c>
      <c r="G421" s="10" t="s">
        <v>6545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</row>
    <row r="422" spans="1:40" ht="12.5" x14ac:dyDescent="0.25">
      <c r="A422" s="10" t="s">
        <v>7856</v>
      </c>
      <c r="B422" s="10" t="s">
        <v>7857</v>
      </c>
      <c r="C422" s="10" t="s">
        <v>7858</v>
      </c>
      <c r="D422" s="10"/>
      <c r="E422" s="10" t="s">
        <v>7858</v>
      </c>
      <c r="F422" s="10" t="s">
        <v>6633</v>
      </c>
      <c r="G422" s="10" t="s">
        <v>6619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</row>
    <row r="423" spans="1:40" ht="12.5" x14ac:dyDescent="0.25">
      <c r="A423" s="10" t="s">
        <v>7859</v>
      </c>
      <c r="B423" s="10" t="s">
        <v>7860</v>
      </c>
      <c r="C423" s="10" t="s">
        <v>7861</v>
      </c>
      <c r="D423" s="10"/>
      <c r="E423" s="10" t="s">
        <v>7861</v>
      </c>
      <c r="F423" s="10" t="s">
        <v>6633</v>
      </c>
      <c r="G423" s="10" t="s">
        <v>6513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</row>
    <row r="424" spans="1:40" ht="12.5" x14ac:dyDescent="0.25">
      <c r="A424" s="10" t="s">
        <v>7862</v>
      </c>
      <c r="B424" s="10" t="s">
        <v>7863</v>
      </c>
      <c r="C424" s="10" t="s">
        <v>7864</v>
      </c>
      <c r="D424" s="10"/>
      <c r="E424" s="10" t="s">
        <v>7865</v>
      </c>
      <c r="F424" s="10" t="s">
        <v>6633</v>
      </c>
      <c r="G424" s="10" t="s">
        <v>6579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</row>
    <row r="425" spans="1:40" ht="12.5" x14ac:dyDescent="0.25">
      <c r="A425" s="10" t="s">
        <v>7866</v>
      </c>
      <c r="B425" s="10" t="s">
        <v>7867</v>
      </c>
      <c r="C425" s="10" t="s">
        <v>7868</v>
      </c>
      <c r="D425" s="10"/>
      <c r="E425" s="10" t="s">
        <v>7868</v>
      </c>
      <c r="F425" s="10" t="s">
        <v>6633</v>
      </c>
      <c r="G425" s="10" t="s">
        <v>6599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</row>
    <row r="426" spans="1:40" ht="12.5" x14ac:dyDescent="0.25">
      <c r="A426" s="10" t="s">
        <v>7869</v>
      </c>
      <c r="B426" s="10" t="s">
        <v>7870</v>
      </c>
      <c r="C426" s="10" t="s">
        <v>7871</v>
      </c>
      <c r="D426" s="10"/>
      <c r="E426" s="10" t="s">
        <v>7871</v>
      </c>
      <c r="F426" s="10" t="s">
        <v>6633</v>
      </c>
      <c r="G426" s="10" t="s">
        <v>6579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</row>
    <row r="427" spans="1:40" ht="12.5" x14ac:dyDescent="0.25">
      <c r="A427" s="10" t="s">
        <v>7872</v>
      </c>
      <c r="B427" s="10" t="s">
        <v>7873</v>
      </c>
      <c r="C427" s="10" t="s">
        <v>7874</v>
      </c>
      <c r="D427" s="10"/>
      <c r="E427" s="10" t="s">
        <v>7874</v>
      </c>
      <c r="F427" s="10" t="s">
        <v>6633</v>
      </c>
      <c r="G427" s="10" t="s">
        <v>6559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</row>
    <row r="428" spans="1:40" ht="12.5" x14ac:dyDescent="0.25">
      <c r="A428" s="10" t="s">
        <v>7875</v>
      </c>
      <c r="B428" s="10" t="s">
        <v>7876</v>
      </c>
      <c r="C428" s="10" t="s">
        <v>7877</v>
      </c>
      <c r="D428" s="10"/>
      <c r="E428" s="10" t="s">
        <v>7877</v>
      </c>
      <c r="F428" s="10" t="s">
        <v>6633</v>
      </c>
      <c r="G428" s="10" t="s">
        <v>6614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</row>
    <row r="429" spans="1:40" ht="12.5" x14ac:dyDescent="0.25">
      <c r="A429" s="10" t="s">
        <v>7878</v>
      </c>
      <c r="B429" s="10" t="s">
        <v>7879</v>
      </c>
      <c r="C429" s="10" t="s">
        <v>7880</v>
      </c>
      <c r="D429" s="10"/>
      <c r="E429" s="10" t="s">
        <v>7881</v>
      </c>
      <c r="F429" s="10" t="s">
        <v>6633</v>
      </c>
      <c r="G429" s="10" t="s">
        <v>6545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7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</row>
    <row r="430" spans="1:40" ht="12.5" x14ac:dyDescent="0.25">
      <c r="A430" s="10" t="s">
        <v>7882</v>
      </c>
      <c r="B430" s="10" t="s">
        <v>7883</v>
      </c>
      <c r="C430" s="10" t="s">
        <v>7884</v>
      </c>
      <c r="D430" s="10"/>
      <c r="E430" s="10" t="s">
        <v>7885</v>
      </c>
      <c r="F430" s="10" t="s">
        <v>6633</v>
      </c>
      <c r="G430" s="10" t="s">
        <v>6582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</row>
    <row r="431" spans="1:40" ht="12.5" x14ac:dyDescent="0.25">
      <c r="A431" s="10" t="s">
        <v>7886</v>
      </c>
      <c r="B431" s="10" t="s">
        <v>7887</v>
      </c>
      <c r="C431" s="10" t="s">
        <v>7888</v>
      </c>
      <c r="D431" s="10"/>
      <c r="E431" s="10" t="s">
        <v>7888</v>
      </c>
      <c r="F431" s="10" t="s">
        <v>6633</v>
      </c>
      <c r="G431" s="10" t="s">
        <v>6563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</row>
    <row r="432" spans="1:40" ht="12.5" x14ac:dyDescent="0.25">
      <c r="A432" s="10" t="s">
        <v>7889</v>
      </c>
      <c r="B432" s="10" t="s">
        <v>7890</v>
      </c>
      <c r="C432" s="10" t="s">
        <v>7891</v>
      </c>
      <c r="D432" s="10"/>
      <c r="E432" s="10" t="s">
        <v>7891</v>
      </c>
      <c r="F432" s="10" t="s">
        <v>6633</v>
      </c>
      <c r="G432" s="10" t="s">
        <v>6619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</row>
    <row r="433" spans="1:40" ht="12.5" x14ac:dyDescent="0.25">
      <c r="A433" s="10" t="s">
        <v>7892</v>
      </c>
      <c r="B433" s="10" t="s">
        <v>7893</v>
      </c>
      <c r="C433" s="10" t="s">
        <v>7894</v>
      </c>
      <c r="D433" s="10"/>
      <c r="E433" s="10" t="s">
        <v>7894</v>
      </c>
      <c r="F433" s="10" t="s">
        <v>6633</v>
      </c>
      <c r="G433" s="10" t="s">
        <v>6537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</row>
    <row r="434" spans="1:40" ht="12.5" x14ac:dyDescent="0.25">
      <c r="A434" s="10" t="s">
        <v>7895</v>
      </c>
      <c r="B434" s="10" t="s">
        <v>7896</v>
      </c>
      <c r="C434" s="10" t="s">
        <v>7897</v>
      </c>
      <c r="D434" s="10"/>
      <c r="E434" s="10" t="s">
        <v>7897</v>
      </c>
      <c r="F434" s="10" t="s">
        <v>6633</v>
      </c>
      <c r="G434" s="10" t="s">
        <v>6621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</row>
    <row r="435" spans="1:40" ht="12.5" x14ac:dyDescent="0.25">
      <c r="A435" s="10" t="s">
        <v>7898</v>
      </c>
      <c r="B435" s="10" t="s">
        <v>7899</v>
      </c>
      <c r="C435" s="10" t="s">
        <v>7900</v>
      </c>
      <c r="D435" s="10"/>
      <c r="E435" s="10" t="s">
        <v>7900</v>
      </c>
      <c r="F435" s="10" t="s">
        <v>6633</v>
      </c>
      <c r="G435" s="10" t="s">
        <v>6579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</row>
    <row r="436" spans="1:40" ht="12.5" x14ac:dyDescent="0.25">
      <c r="A436" s="10" t="s">
        <v>7901</v>
      </c>
      <c r="B436" s="10" t="s">
        <v>7902</v>
      </c>
      <c r="C436" s="10" t="s">
        <v>7903</v>
      </c>
      <c r="D436" s="10"/>
      <c r="E436" s="10" t="s">
        <v>7904</v>
      </c>
      <c r="F436" s="10" t="s">
        <v>6633</v>
      </c>
      <c r="G436" s="10" t="s">
        <v>6604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</row>
    <row r="437" spans="1:40" ht="12.5" x14ac:dyDescent="0.25">
      <c r="A437" s="10" t="s">
        <v>7905</v>
      </c>
      <c r="B437" s="10" t="s">
        <v>7906</v>
      </c>
      <c r="C437" s="10" t="s">
        <v>7907</v>
      </c>
      <c r="D437" s="10"/>
      <c r="E437" s="10" t="s">
        <v>7907</v>
      </c>
      <c r="F437" s="10" t="s">
        <v>6633</v>
      </c>
      <c r="G437" s="10" t="s">
        <v>6587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</row>
    <row r="438" spans="1:40" ht="12.5" x14ac:dyDescent="0.25">
      <c r="A438" s="10" t="s">
        <v>7908</v>
      </c>
      <c r="B438" s="10" t="s">
        <v>7909</v>
      </c>
      <c r="C438" s="10" t="s">
        <v>7910</v>
      </c>
      <c r="D438" s="10"/>
      <c r="E438" s="10" t="s">
        <v>7911</v>
      </c>
      <c r="F438" s="10" t="s">
        <v>6633</v>
      </c>
      <c r="G438" s="10" t="s">
        <v>6551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</row>
    <row r="439" spans="1:40" ht="12.5" x14ac:dyDescent="0.25">
      <c r="A439" s="10" t="s">
        <v>7912</v>
      </c>
      <c r="B439" s="10" t="s">
        <v>7913</v>
      </c>
      <c r="C439" s="10" t="s">
        <v>7914</v>
      </c>
      <c r="D439" s="10"/>
      <c r="E439" s="10" t="s">
        <v>7914</v>
      </c>
      <c r="F439" s="10" t="s">
        <v>6633</v>
      </c>
      <c r="G439" s="10" t="s">
        <v>6573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</row>
    <row r="440" spans="1:40" ht="12.5" x14ac:dyDescent="0.25">
      <c r="A440" s="10" t="s">
        <v>7915</v>
      </c>
      <c r="B440" s="10" t="s">
        <v>7916</v>
      </c>
      <c r="C440" s="10" t="s">
        <v>7917</v>
      </c>
      <c r="D440" s="10"/>
      <c r="E440" s="10" t="s">
        <v>7918</v>
      </c>
      <c r="F440" s="10" t="s">
        <v>6633</v>
      </c>
      <c r="G440" s="10" t="s">
        <v>6551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</row>
    <row r="441" spans="1:40" ht="12.5" x14ac:dyDescent="0.25">
      <c r="A441" s="10" t="s">
        <v>7919</v>
      </c>
      <c r="B441" s="10" t="s">
        <v>7920</v>
      </c>
      <c r="C441" s="10" t="s">
        <v>7921</v>
      </c>
      <c r="D441" s="10"/>
      <c r="E441" s="10" t="s">
        <v>7922</v>
      </c>
      <c r="F441" s="10" t="s">
        <v>6633</v>
      </c>
      <c r="G441" s="10" t="s">
        <v>6561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</row>
    <row r="442" spans="1:40" ht="12.5" x14ac:dyDescent="0.25">
      <c r="A442" s="10" t="s">
        <v>7923</v>
      </c>
      <c r="B442" s="10" t="s">
        <v>7924</v>
      </c>
      <c r="C442" s="10" t="s">
        <v>7925</v>
      </c>
      <c r="D442" s="10"/>
      <c r="E442" s="10" t="s">
        <v>7926</v>
      </c>
      <c r="F442" s="10" t="s">
        <v>6633</v>
      </c>
      <c r="G442" s="10" t="s">
        <v>6617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</row>
    <row r="443" spans="1:40" ht="12.5" x14ac:dyDescent="0.25">
      <c r="A443" s="10" t="s">
        <v>7927</v>
      </c>
      <c r="B443" s="10" t="s">
        <v>7928</v>
      </c>
      <c r="C443" s="10" t="s">
        <v>7929</v>
      </c>
      <c r="D443" s="10"/>
      <c r="E443" s="10" t="s">
        <v>7929</v>
      </c>
      <c r="F443" s="10" t="s">
        <v>6633</v>
      </c>
      <c r="G443" s="10" t="s">
        <v>6557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</row>
    <row r="444" spans="1:40" ht="12.5" x14ac:dyDescent="0.25">
      <c r="A444" s="10" t="s">
        <v>7930</v>
      </c>
      <c r="B444" s="10" t="s">
        <v>7931</v>
      </c>
      <c r="C444" s="10" t="s">
        <v>7932</v>
      </c>
      <c r="D444" s="10"/>
      <c r="E444" s="10" t="s">
        <v>7932</v>
      </c>
      <c r="F444" s="10" t="s">
        <v>6633</v>
      </c>
      <c r="G444" s="10" t="s">
        <v>6593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</row>
    <row r="445" spans="1:40" ht="12.5" x14ac:dyDescent="0.25">
      <c r="A445" s="10" t="s">
        <v>7933</v>
      </c>
      <c r="B445" s="10" t="s">
        <v>7934</v>
      </c>
      <c r="C445" s="10" t="s">
        <v>7935</v>
      </c>
      <c r="D445" s="10"/>
      <c r="E445" s="10" t="s">
        <v>7935</v>
      </c>
      <c r="F445" s="10" t="s">
        <v>6633</v>
      </c>
      <c r="G445" s="10" t="s">
        <v>6541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</row>
    <row r="446" spans="1:40" ht="12.5" x14ac:dyDescent="0.25">
      <c r="A446" s="10" t="s">
        <v>7936</v>
      </c>
      <c r="B446" s="10" t="s">
        <v>7937</v>
      </c>
      <c r="C446" s="10" t="s">
        <v>7938</v>
      </c>
      <c r="D446" s="10"/>
      <c r="E446" s="10" t="s">
        <v>7938</v>
      </c>
      <c r="F446" s="10" t="s">
        <v>6633</v>
      </c>
      <c r="G446" s="10" t="s">
        <v>6617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7"/>
      <c r="AF446" s="10"/>
      <c r="AG446" s="10"/>
      <c r="AH446" s="10"/>
      <c r="AI446" s="10"/>
      <c r="AJ446" s="10"/>
      <c r="AK446" s="10"/>
      <c r="AL446" s="10"/>
      <c r="AM446" s="10"/>
      <c r="AN446" s="10"/>
    </row>
    <row r="447" spans="1:40" ht="12.5" x14ac:dyDescent="0.25">
      <c r="A447" s="10" t="s">
        <v>7939</v>
      </c>
      <c r="B447" s="10" t="s">
        <v>7940</v>
      </c>
      <c r="C447" s="10" t="s">
        <v>7941</v>
      </c>
      <c r="D447" s="10"/>
      <c r="E447" s="10" t="s">
        <v>7941</v>
      </c>
      <c r="F447" s="10" t="s">
        <v>6633</v>
      </c>
      <c r="G447" s="10" t="s">
        <v>6593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</row>
    <row r="448" spans="1:40" ht="12.5" x14ac:dyDescent="0.25">
      <c r="A448" s="10" t="s">
        <v>7942</v>
      </c>
      <c r="B448" s="10" t="s">
        <v>7943</v>
      </c>
      <c r="C448" s="10" t="s">
        <v>7944</v>
      </c>
      <c r="D448" s="10"/>
      <c r="E448" s="10" t="s">
        <v>7944</v>
      </c>
      <c r="F448" s="10" t="s">
        <v>6633</v>
      </c>
      <c r="G448" s="10" t="s">
        <v>6535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</row>
    <row r="449" spans="1:40" ht="12.5" x14ac:dyDescent="0.25">
      <c r="A449" s="10" t="s">
        <v>7945</v>
      </c>
      <c r="B449" s="10" t="s">
        <v>7946</v>
      </c>
      <c r="C449" s="10" t="s">
        <v>7947</v>
      </c>
      <c r="D449" s="10"/>
      <c r="E449" s="10" t="s">
        <v>7947</v>
      </c>
      <c r="F449" s="10" t="s">
        <v>6633</v>
      </c>
      <c r="G449" s="10" t="s">
        <v>6582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</row>
    <row r="450" spans="1:40" ht="12.5" x14ac:dyDescent="0.25">
      <c r="A450" s="10" t="s">
        <v>7948</v>
      </c>
      <c r="B450" s="10" t="s">
        <v>7949</v>
      </c>
      <c r="C450" s="10" t="s">
        <v>7949</v>
      </c>
      <c r="D450" s="10"/>
      <c r="E450" s="10" t="s">
        <v>7949</v>
      </c>
      <c r="F450" s="10" t="s">
        <v>6633</v>
      </c>
      <c r="G450" s="10" t="s">
        <v>6587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</row>
    <row r="451" spans="1:40" ht="12.5" x14ac:dyDescent="0.25">
      <c r="A451" s="10" t="s">
        <v>7950</v>
      </c>
      <c r="B451" s="10" t="s">
        <v>7951</v>
      </c>
      <c r="C451" s="10" t="s">
        <v>7951</v>
      </c>
      <c r="D451" s="10"/>
      <c r="E451" s="10" t="s">
        <v>7951</v>
      </c>
      <c r="F451" s="10" t="s">
        <v>6633</v>
      </c>
      <c r="G451" s="10" t="s">
        <v>6557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</row>
    <row r="452" spans="1:40" ht="12.5" x14ac:dyDescent="0.25">
      <c r="A452" s="10" t="s">
        <v>7952</v>
      </c>
      <c r="B452" s="10" t="s">
        <v>7953</v>
      </c>
      <c r="C452" s="10" t="s">
        <v>7954</v>
      </c>
      <c r="D452" s="10"/>
      <c r="E452" s="10" t="s">
        <v>7954</v>
      </c>
      <c r="F452" s="10" t="s">
        <v>6633</v>
      </c>
      <c r="G452" s="10" t="s">
        <v>6604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</row>
    <row r="453" spans="1:40" ht="12.5" x14ac:dyDescent="0.25">
      <c r="A453" s="10" t="s">
        <v>7955</v>
      </c>
      <c r="B453" s="10" t="s">
        <v>7956</v>
      </c>
      <c r="C453" s="10" t="s">
        <v>7957</v>
      </c>
      <c r="D453" s="10"/>
      <c r="E453" s="10" t="s">
        <v>7957</v>
      </c>
      <c r="F453" s="10" t="s">
        <v>6633</v>
      </c>
      <c r="G453" s="10" t="s">
        <v>6606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</row>
    <row r="454" spans="1:40" ht="12.5" x14ac:dyDescent="0.25">
      <c r="A454" s="10" t="s">
        <v>7958</v>
      </c>
      <c r="B454" s="10" t="s">
        <v>7959</v>
      </c>
      <c r="C454" s="10" t="s">
        <v>7960</v>
      </c>
      <c r="D454" s="10"/>
      <c r="E454" s="10" t="s">
        <v>7960</v>
      </c>
      <c r="F454" s="10" t="s">
        <v>6633</v>
      </c>
      <c r="G454" s="10" t="s">
        <v>6555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</row>
    <row r="455" spans="1:40" ht="12.5" x14ac:dyDescent="0.25">
      <c r="A455" s="10" t="s">
        <v>7961</v>
      </c>
      <c r="B455" s="10" t="s">
        <v>7962</v>
      </c>
      <c r="C455" s="10" t="s">
        <v>7963</v>
      </c>
      <c r="D455" s="10"/>
      <c r="E455" s="10" t="s">
        <v>7963</v>
      </c>
      <c r="F455" s="10" t="s">
        <v>6633</v>
      </c>
      <c r="G455" s="10" t="s">
        <v>6599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</row>
    <row r="456" spans="1:40" ht="12.5" x14ac:dyDescent="0.25">
      <c r="A456" s="10" t="s">
        <v>7964</v>
      </c>
      <c r="B456" s="10" t="s">
        <v>7965</v>
      </c>
      <c r="C456" s="10" t="s">
        <v>7966</v>
      </c>
      <c r="D456" s="10"/>
      <c r="E456" s="10" t="s">
        <v>7967</v>
      </c>
      <c r="F456" s="10" t="s">
        <v>6633</v>
      </c>
      <c r="G456" s="10" t="s">
        <v>6587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</row>
    <row r="457" spans="1:40" ht="12.5" x14ac:dyDescent="0.25">
      <c r="A457" s="10" t="s">
        <v>7968</v>
      </c>
      <c r="B457" s="10" t="s">
        <v>7969</v>
      </c>
      <c r="C457" s="10" t="s">
        <v>7970</v>
      </c>
      <c r="D457" s="10"/>
      <c r="E457" s="10" t="s">
        <v>7970</v>
      </c>
      <c r="F457" s="10" t="s">
        <v>6633</v>
      </c>
      <c r="G457" s="10" t="s">
        <v>6515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</row>
    <row r="458" spans="1:40" ht="12.5" x14ac:dyDescent="0.25">
      <c r="A458" s="10" t="s">
        <v>7971</v>
      </c>
      <c r="B458" s="10" t="s">
        <v>7972</v>
      </c>
      <c r="C458" s="10" t="s">
        <v>7973</v>
      </c>
      <c r="D458" s="10"/>
      <c r="E458" s="10" t="s">
        <v>7973</v>
      </c>
      <c r="F458" s="10" t="s">
        <v>6633</v>
      </c>
      <c r="G458" s="10" t="s">
        <v>6517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</row>
    <row r="459" spans="1:40" ht="12.5" x14ac:dyDescent="0.25">
      <c r="A459" s="10" t="s">
        <v>7974</v>
      </c>
      <c r="B459" s="10" t="s">
        <v>7975</v>
      </c>
      <c r="C459" s="10" t="s">
        <v>7976</v>
      </c>
      <c r="D459" s="10"/>
      <c r="E459" s="10" t="s">
        <v>7976</v>
      </c>
      <c r="F459" s="10" t="s">
        <v>6633</v>
      </c>
      <c r="G459" s="10" t="s">
        <v>6541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</row>
    <row r="460" spans="1:40" ht="12.5" x14ac:dyDescent="0.25">
      <c r="A460" s="10" t="s">
        <v>7977</v>
      </c>
      <c r="B460" s="10" t="s">
        <v>7978</v>
      </c>
      <c r="C460" s="10" t="s">
        <v>7979</v>
      </c>
      <c r="D460" s="10"/>
      <c r="E460" s="10" t="s">
        <v>7979</v>
      </c>
      <c r="F460" s="10" t="s">
        <v>6633</v>
      </c>
      <c r="G460" s="10" t="s">
        <v>6593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7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</row>
    <row r="461" spans="1:40" ht="12.5" x14ac:dyDescent="0.25">
      <c r="A461" s="10" t="s">
        <v>7980</v>
      </c>
      <c r="B461" s="10" t="s">
        <v>7981</v>
      </c>
      <c r="C461" s="10" t="s">
        <v>7982</v>
      </c>
      <c r="D461" s="10"/>
      <c r="E461" s="10" t="s">
        <v>7982</v>
      </c>
      <c r="F461" s="10" t="s">
        <v>6633</v>
      </c>
      <c r="G461" s="10" t="s">
        <v>6513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7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</row>
    <row r="462" spans="1:40" ht="12.5" x14ac:dyDescent="0.25">
      <c r="A462" s="10" t="s">
        <v>7983</v>
      </c>
      <c r="B462" s="10" t="s">
        <v>7984</v>
      </c>
      <c r="C462" s="10" t="s">
        <v>7985</v>
      </c>
      <c r="D462" s="10"/>
      <c r="E462" s="10" t="s">
        <v>7985</v>
      </c>
      <c r="F462" s="10" t="s">
        <v>6633</v>
      </c>
      <c r="G462" s="10" t="s">
        <v>6591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</row>
    <row r="463" spans="1:40" ht="12.5" x14ac:dyDescent="0.25">
      <c r="A463" s="10" t="s">
        <v>7986</v>
      </c>
      <c r="B463" s="10" t="s">
        <v>7987</v>
      </c>
      <c r="C463" s="10" t="s">
        <v>7988</v>
      </c>
      <c r="D463" s="10"/>
      <c r="E463" s="10" t="s">
        <v>7988</v>
      </c>
      <c r="F463" s="10" t="s">
        <v>6633</v>
      </c>
      <c r="G463" s="10" t="s">
        <v>6543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</row>
    <row r="464" spans="1:40" ht="12.5" x14ac:dyDescent="0.25">
      <c r="A464" s="10" t="s">
        <v>7989</v>
      </c>
      <c r="B464" s="10" t="s">
        <v>7990</v>
      </c>
      <c r="C464" s="10" t="s">
        <v>7991</v>
      </c>
      <c r="D464" s="10"/>
      <c r="E464" s="10" t="s">
        <v>7992</v>
      </c>
      <c r="F464" s="10" t="s">
        <v>6633</v>
      </c>
      <c r="G464" s="10" t="s">
        <v>6513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</row>
    <row r="465" spans="1:40" ht="12.5" x14ac:dyDescent="0.25">
      <c r="A465" s="10" t="s">
        <v>7993</v>
      </c>
      <c r="B465" s="10" t="s">
        <v>7994</v>
      </c>
      <c r="C465" s="10" t="s">
        <v>7995</v>
      </c>
      <c r="D465" s="10"/>
      <c r="E465" s="10" t="s">
        <v>7995</v>
      </c>
      <c r="F465" s="10" t="s">
        <v>6633</v>
      </c>
      <c r="G465" s="10" t="s">
        <v>6521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</row>
    <row r="466" spans="1:40" ht="12.5" x14ac:dyDescent="0.25">
      <c r="A466" s="10" t="s">
        <v>7996</v>
      </c>
      <c r="B466" s="10" t="s">
        <v>7997</v>
      </c>
      <c r="C466" s="10" t="s">
        <v>7998</v>
      </c>
      <c r="D466" s="10"/>
      <c r="E466" s="10" t="s">
        <v>7998</v>
      </c>
      <c r="F466" s="10" t="s">
        <v>6633</v>
      </c>
      <c r="G466" s="10" t="s">
        <v>6591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</row>
    <row r="467" spans="1:40" ht="12.5" x14ac:dyDescent="0.25">
      <c r="A467" s="10" t="s">
        <v>7999</v>
      </c>
      <c r="B467" s="10" t="s">
        <v>8000</v>
      </c>
      <c r="C467" s="10" t="s">
        <v>8001</v>
      </c>
      <c r="D467" s="10"/>
      <c r="E467" s="10" t="s">
        <v>8001</v>
      </c>
      <c r="F467" s="10" t="s">
        <v>6633</v>
      </c>
      <c r="G467" s="10" t="s">
        <v>6531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</row>
    <row r="468" spans="1:40" ht="12.5" x14ac:dyDescent="0.25">
      <c r="A468" s="10" t="s">
        <v>8002</v>
      </c>
      <c r="B468" s="10" t="s">
        <v>8003</v>
      </c>
      <c r="C468" s="10" t="s">
        <v>8004</v>
      </c>
      <c r="D468" s="10"/>
      <c r="E468" s="10" t="s">
        <v>8004</v>
      </c>
      <c r="F468" s="10" t="s">
        <v>6633</v>
      </c>
      <c r="G468" s="10" t="s">
        <v>6561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</row>
    <row r="469" spans="1:40" ht="12.5" x14ac:dyDescent="0.25">
      <c r="A469" s="10" t="s">
        <v>8005</v>
      </c>
      <c r="B469" s="10" t="s">
        <v>8006</v>
      </c>
      <c r="C469" s="10" t="s">
        <v>8007</v>
      </c>
      <c r="D469" s="10"/>
      <c r="E469" s="10" t="s">
        <v>8007</v>
      </c>
      <c r="F469" s="10" t="s">
        <v>6633</v>
      </c>
      <c r="G469" s="10" t="s">
        <v>6579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</row>
    <row r="470" spans="1:40" ht="12.5" x14ac:dyDescent="0.25">
      <c r="A470" s="10" t="s">
        <v>8008</v>
      </c>
      <c r="B470" s="10" t="s">
        <v>8009</v>
      </c>
      <c r="C470" s="10" t="s">
        <v>8010</v>
      </c>
      <c r="D470" s="10"/>
      <c r="E470" s="10" t="s">
        <v>8010</v>
      </c>
      <c r="F470" s="10" t="s">
        <v>6633</v>
      </c>
      <c r="G470" s="10" t="s">
        <v>6529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</row>
    <row r="471" spans="1:40" ht="12.5" x14ac:dyDescent="0.25">
      <c r="A471" s="10" t="s">
        <v>8011</v>
      </c>
      <c r="B471" s="10" t="s">
        <v>8012</v>
      </c>
      <c r="C471" s="10" t="s">
        <v>8013</v>
      </c>
      <c r="D471" s="10"/>
      <c r="E471" s="10" t="s">
        <v>8013</v>
      </c>
      <c r="F471" s="10" t="s">
        <v>6633</v>
      </c>
      <c r="G471" s="10" t="s">
        <v>6599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</row>
    <row r="472" spans="1:40" ht="12.5" x14ac:dyDescent="0.25">
      <c r="A472" s="10" t="s">
        <v>8014</v>
      </c>
      <c r="B472" s="10" t="s">
        <v>8015</v>
      </c>
      <c r="C472" s="10" t="s">
        <v>8016</v>
      </c>
      <c r="D472" s="10"/>
      <c r="E472" s="10" t="s">
        <v>8016</v>
      </c>
      <c r="F472" s="10" t="s">
        <v>6633</v>
      </c>
      <c r="G472" s="10" t="s">
        <v>6563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</row>
    <row r="473" spans="1:40" ht="12.5" x14ac:dyDescent="0.25">
      <c r="A473" s="10" t="s">
        <v>8017</v>
      </c>
      <c r="B473" s="10" t="s">
        <v>8018</v>
      </c>
      <c r="C473" s="10" t="s">
        <v>8019</v>
      </c>
      <c r="D473" s="10"/>
      <c r="E473" s="10" t="s">
        <v>8019</v>
      </c>
      <c r="F473" s="10" t="s">
        <v>6633</v>
      </c>
      <c r="G473" s="10" t="s">
        <v>6587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</row>
    <row r="474" spans="1:40" ht="12.5" x14ac:dyDescent="0.25">
      <c r="A474" s="10" t="s">
        <v>8020</v>
      </c>
      <c r="B474" s="10" t="s">
        <v>8021</v>
      </c>
      <c r="C474" s="10" t="s">
        <v>8022</v>
      </c>
      <c r="D474" s="10"/>
      <c r="E474" s="10" t="s">
        <v>8022</v>
      </c>
      <c r="F474" s="10" t="s">
        <v>6633</v>
      </c>
      <c r="G474" s="10" t="s">
        <v>6539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</row>
    <row r="475" spans="1:40" ht="12.5" x14ac:dyDescent="0.25">
      <c r="A475" s="10" t="s">
        <v>8023</v>
      </c>
      <c r="B475" s="10" t="s">
        <v>8024</v>
      </c>
      <c r="C475" s="10" t="s">
        <v>8025</v>
      </c>
      <c r="D475" s="10"/>
      <c r="E475" s="10" t="s">
        <v>8025</v>
      </c>
      <c r="F475" s="10" t="s">
        <v>6633</v>
      </c>
      <c r="G475" s="10" t="s">
        <v>6593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</row>
    <row r="476" spans="1:40" ht="12.5" x14ac:dyDescent="0.25">
      <c r="A476" s="10" t="s">
        <v>8026</v>
      </c>
      <c r="B476" s="10" t="s">
        <v>8027</v>
      </c>
      <c r="C476" s="10" t="s">
        <v>8028</v>
      </c>
      <c r="D476" s="10"/>
      <c r="E476" s="10" t="s">
        <v>8028</v>
      </c>
      <c r="F476" s="10" t="s">
        <v>6633</v>
      </c>
      <c r="G476" s="10" t="s">
        <v>6593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</row>
    <row r="477" spans="1:40" ht="12.5" x14ac:dyDescent="0.25">
      <c r="A477" s="10" t="s">
        <v>8029</v>
      </c>
      <c r="B477" s="10" t="s">
        <v>8030</v>
      </c>
      <c r="C477" s="10" t="s">
        <v>8031</v>
      </c>
      <c r="D477" s="10"/>
      <c r="E477" s="10" t="s">
        <v>8032</v>
      </c>
      <c r="F477" s="10" t="s">
        <v>6633</v>
      </c>
      <c r="G477" s="10" t="s">
        <v>6593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</row>
    <row r="478" spans="1:40" ht="12.5" x14ac:dyDescent="0.25">
      <c r="A478" s="10" t="s">
        <v>8033</v>
      </c>
      <c r="B478" s="10" t="s">
        <v>8034</v>
      </c>
      <c r="C478" s="10" t="s">
        <v>8035</v>
      </c>
      <c r="D478" s="10"/>
      <c r="E478" s="10" t="s">
        <v>8035</v>
      </c>
      <c r="F478" s="10" t="s">
        <v>6633</v>
      </c>
      <c r="G478" s="10" t="s">
        <v>6619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</row>
    <row r="479" spans="1:40" ht="12.5" x14ac:dyDescent="0.25">
      <c r="A479" s="10" t="s">
        <v>8036</v>
      </c>
      <c r="B479" s="10" t="s">
        <v>8037</v>
      </c>
      <c r="C479" s="10" t="s">
        <v>8038</v>
      </c>
      <c r="D479" s="10"/>
      <c r="E479" s="10" t="s">
        <v>8038</v>
      </c>
      <c r="F479" s="10" t="s">
        <v>6633</v>
      </c>
      <c r="G479" s="10" t="s">
        <v>6519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</row>
    <row r="480" spans="1:40" ht="12.5" x14ac:dyDescent="0.25">
      <c r="A480" s="10" t="s">
        <v>8039</v>
      </c>
      <c r="B480" s="10" t="s">
        <v>8040</v>
      </c>
      <c r="C480" s="10" t="s">
        <v>8041</v>
      </c>
      <c r="D480" s="10"/>
      <c r="E480" s="10" t="s">
        <v>8041</v>
      </c>
      <c r="F480" s="10" t="s">
        <v>6633</v>
      </c>
      <c r="G480" s="10" t="s">
        <v>6614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</row>
    <row r="481" spans="1:40" ht="12.5" x14ac:dyDescent="0.25">
      <c r="A481" s="10" t="s">
        <v>8042</v>
      </c>
      <c r="B481" s="10" t="s">
        <v>8043</v>
      </c>
      <c r="C481" s="10" t="s">
        <v>8044</v>
      </c>
      <c r="D481" s="10"/>
      <c r="E481" s="10" t="s">
        <v>8044</v>
      </c>
      <c r="F481" s="10" t="s">
        <v>6633</v>
      </c>
      <c r="G481" s="10" t="s">
        <v>6619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</row>
    <row r="482" spans="1:40" ht="12.5" x14ac:dyDescent="0.25">
      <c r="A482" s="10" t="s">
        <v>8045</v>
      </c>
      <c r="B482" s="10" t="s">
        <v>8046</v>
      </c>
      <c r="C482" s="10" t="s">
        <v>8047</v>
      </c>
      <c r="D482" s="10"/>
      <c r="E482" s="10" t="s">
        <v>8047</v>
      </c>
      <c r="F482" s="10" t="s">
        <v>6633</v>
      </c>
      <c r="G482" s="10" t="s">
        <v>6621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</row>
    <row r="483" spans="1:40" ht="12.5" x14ac:dyDescent="0.25">
      <c r="A483" s="10" t="s">
        <v>8048</v>
      </c>
      <c r="B483" s="10" t="s">
        <v>8049</v>
      </c>
      <c r="C483" s="10" t="s">
        <v>8050</v>
      </c>
      <c r="D483" s="10"/>
      <c r="E483" s="10" t="s">
        <v>8050</v>
      </c>
      <c r="F483" s="10" t="s">
        <v>6633</v>
      </c>
      <c r="G483" s="10" t="s">
        <v>6555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7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</row>
    <row r="484" spans="1:40" ht="12.5" x14ac:dyDescent="0.25">
      <c r="A484" s="10" t="s">
        <v>8051</v>
      </c>
      <c r="B484" s="10" t="s">
        <v>8052</v>
      </c>
      <c r="C484" s="10" t="s">
        <v>8053</v>
      </c>
      <c r="D484" s="10"/>
      <c r="E484" s="10" t="s">
        <v>8053</v>
      </c>
      <c r="F484" s="10" t="s">
        <v>6633</v>
      </c>
      <c r="G484" s="10" t="s">
        <v>6585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</row>
    <row r="485" spans="1:40" ht="12.5" x14ac:dyDescent="0.25">
      <c r="A485" s="10" t="s">
        <v>8054</v>
      </c>
      <c r="B485" s="10" t="s">
        <v>8055</v>
      </c>
      <c r="C485" s="10" t="s">
        <v>8056</v>
      </c>
      <c r="D485" s="10"/>
      <c r="E485" s="10" t="s">
        <v>8056</v>
      </c>
      <c r="F485" s="10" t="s">
        <v>6633</v>
      </c>
      <c r="G485" s="10" t="s">
        <v>6563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</row>
    <row r="486" spans="1:40" ht="12.5" x14ac:dyDescent="0.25">
      <c r="A486" s="10" t="s">
        <v>8057</v>
      </c>
      <c r="B486" s="10" t="s">
        <v>8058</v>
      </c>
      <c r="C486" s="10" t="s">
        <v>8059</v>
      </c>
      <c r="D486" s="10"/>
      <c r="E486" s="10" t="s">
        <v>8059</v>
      </c>
      <c r="F486" s="10" t="s">
        <v>6633</v>
      </c>
      <c r="G486" s="10" t="s">
        <v>6565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</row>
    <row r="487" spans="1:40" ht="12.5" x14ac:dyDescent="0.25">
      <c r="A487" s="10" t="s">
        <v>8060</v>
      </c>
      <c r="B487" s="10" t="s">
        <v>8061</v>
      </c>
      <c r="C487" s="10" t="s">
        <v>8062</v>
      </c>
      <c r="D487" s="10"/>
      <c r="E487" s="10" t="s">
        <v>8063</v>
      </c>
      <c r="F487" s="10" t="s">
        <v>6633</v>
      </c>
      <c r="G487" s="10" t="s">
        <v>6619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</row>
    <row r="488" spans="1:40" ht="12.5" x14ac:dyDescent="0.25">
      <c r="A488" s="10" t="s">
        <v>8064</v>
      </c>
      <c r="B488" s="10" t="s">
        <v>8065</v>
      </c>
      <c r="C488" s="10" t="s">
        <v>8066</v>
      </c>
      <c r="D488" s="10"/>
      <c r="E488" s="10" t="s">
        <v>8066</v>
      </c>
      <c r="F488" s="10" t="s">
        <v>6633</v>
      </c>
      <c r="G488" s="10" t="s">
        <v>6614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</row>
    <row r="489" spans="1:40" ht="12.5" x14ac:dyDescent="0.25">
      <c r="A489" s="10" t="s">
        <v>8067</v>
      </c>
      <c r="B489" s="10" t="s">
        <v>8068</v>
      </c>
      <c r="C489" s="10" t="s">
        <v>8069</v>
      </c>
      <c r="D489" s="10"/>
      <c r="E489" s="10" t="s">
        <v>8069</v>
      </c>
      <c r="F489" s="10" t="s">
        <v>6633</v>
      </c>
      <c r="G489" s="10" t="s">
        <v>6547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</row>
    <row r="490" spans="1:40" ht="12.5" x14ac:dyDescent="0.25">
      <c r="A490" s="10" t="s">
        <v>8070</v>
      </c>
      <c r="B490" s="10" t="s">
        <v>8071</v>
      </c>
      <c r="C490" s="10" t="s">
        <v>8072</v>
      </c>
      <c r="D490" s="10"/>
      <c r="E490" s="10" t="s">
        <v>8072</v>
      </c>
      <c r="F490" s="10" t="s">
        <v>6633</v>
      </c>
      <c r="G490" s="10" t="s">
        <v>6513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</row>
    <row r="491" spans="1:40" ht="12.5" x14ac:dyDescent="0.25">
      <c r="A491" s="10" t="s">
        <v>8073</v>
      </c>
      <c r="B491" s="10" t="s">
        <v>8074</v>
      </c>
      <c r="C491" s="10" t="s">
        <v>8075</v>
      </c>
      <c r="D491" s="10"/>
      <c r="E491" s="10" t="s">
        <v>8075</v>
      </c>
      <c r="F491" s="10" t="s">
        <v>6633</v>
      </c>
      <c r="G491" s="10" t="s">
        <v>6519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</row>
    <row r="492" spans="1:40" ht="12.5" x14ac:dyDescent="0.25">
      <c r="A492" s="10" t="s">
        <v>8076</v>
      </c>
      <c r="B492" s="10" t="s">
        <v>8077</v>
      </c>
      <c r="C492" s="10" t="s">
        <v>8078</v>
      </c>
      <c r="D492" s="10"/>
      <c r="E492" s="10" t="s">
        <v>8078</v>
      </c>
      <c r="F492" s="10" t="s">
        <v>6633</v>
      </c>
      <c r="G492" s="10" t="s">
        <v>6582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</row>
    <row r="493" spans="1:40" ht="12.5" x14ac:dyDescent="0.25">
      <c r="A493" s="10" t="s">
        <v>8079</v>
      </c>
      <c r="B493" s="10" t="s">
        <v>8080</v>
      </c>
      <c r="C493" s="10" t="s">
        <v>8081</v>
      </c>
      <c r="D493" s="10"/>
      <c r="E493" s="10" t="s">
        <v>8081</v>
      </c>
      <c r="F493" s="10" t="s">
        <v>6633</v>
      </c>
      <c r="G493" s="10" t="s">
        <v>6559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</row>
    <row r="494" spans="1:40" ht="12.5" x14ac:dyDescent="0.25">
      <c r="A494" s="10" t="s">
        <v>8082</v>
      </c>
      <c r="B494" s="10" t="s">
        <v>8083</v>
      </c>
      <c r="C494" s="10" t="s">
        <v>8084</v>
      </c>
      <c r="D494" s="10"/>
      <c r="E494" s="10" t="s">
        <v>8084</v>
      </c>
      <c r="F494" s="10" t="s">
        <v>6633</v>
      </c>
      <c r="G494" s="10" t="s">
        <v>6614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</row>
    <row r="495" spans="1:40" ht="12.5" x14ac:dyDescent="0.25">
      <c r="A495" s="10" t="s">
        <v>8085</v>
      </c>
      <c r="B495" s="10" t="s">
        <v>8086</v>
      </c>
      <c r="C495" s="10" t="s">
        <v>8087</v>
      </c>
      <c r="D495" s="10"/>
      <c r="E495" s="10" t="s">
        <v>8087</v>
      </c>
      <c r="F495" s="10" t="s">
        <v>6633</v>
      </c>
      <c r="G495" s="10" t="s">
        <v>6579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</row>
    <row r="496" spans="1:40" ht="12.5" x14ac:dyDescent="0.25">
      <c r="A496" s="10" t="s">
        <v>8088</v>
      </c>
      <c r="B496" s="10" t="s">
        <v>8089</v>
      </c>
      <c r="C496" s="10" t="s">
        <v>8090</v>
      </c>
      <c r="D496" s="10"/>
      <c r="E496" s="10" t="s">
        <v>8090</v>
      </c>
      <c r="F496" s="10" t="s">
        <v>6633</v>
      </c>
      <c r="G496" s="10" t="s">
        <v>6593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</row>
    <row r="497" spans="1:40" ht="12.5" x14ac:dyDescent="0.25">
      <c r="A497" s="10" t="s">
        <v>8091</v>
      </c>
      <c r="B497" s="10" t="s">
        <v>8092</v>
      </c>
      <c r="C497" s="10" t="s">
        <v>8093</v>
      </c>
      <c r="D497" s="10"/>
      <c r="E497" s="10" t="s">
        <v>8093</v>
      </c>
      <c r="F497" s="10" t="s">
        <v>6633</v>
      </c>
      <c r="G497" s="10" t="s">
        <v>6606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</row>
    <row r="498" spans="1:40" ht="12.5" x14ac:dyDescent="0.25">
      <c r="A498" s="10" t="s">
        <v>8094</v>
      </c>
      <c r="B498" s="10" t="s">
        <v>8095</v>
      </c>
      <c r="C498" s="10" t="s">
        <v>8096</v>
      </c>
      <c r="D498" s="10"/>
      <c r="E498" s="10" t="s">
        <v>8096</v>
      </c>
      <c r="F498" s="10" t="s">
        <v>6633</v>
      </c>
      <c r="G498" s="10" t="s">
        <v>6579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</row>
    <row r="499" spans="1:40" ht="12.5" x14ac:dyDescent="0.25">
      <c r="A499" s="10" t="s">
        <v>8097</v>
      </c>
      <c r="B499" s="10" t="s">
        <v>8098</v>
      </c>
      <c r="C499" s="10" t="s">
        <v>8099</v>
      </c>
      <c r="D499" s="10"/>
      <c r="E499" s="10" t="s">
        <v>8099</v>
      </c>
      <c r="F499" s="10" t="s">
        <v>6633</v>
      </c>
      <c r="G499" s="10" t="s">
        <v>6589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</row>
    <row r="500" spans="1:40" ht="12.5" x14ac:dyDescent="0.25">
      <c r="A500" s="10" t="s">
        <v>8100</v>
      </c>
      <c r="B500" s="10" t="s">
        <v>8101</v>
      </c>
      <c r="C500" s="10" t="s">
        <v>8102</v>
      </c>
      <c r="D500" s="10"/>
      <c r="E500" s="10" t="s">
        <v>8102</v>
      </c>
      <c r="F500" s="10" t="s">
        <v>6633</v>
      </c>
      <c r="G500" s="10" t="s">
        <v>6606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</row>
    <row r="501" spans="1:40" ht="12.5" x14ac:dyDescent="0.25">
      <c r="A501" s="10" t="s">
        <v>8103</v>
      </c>
      <c r="B501" s="10" t="s">
        <v>8104</v>
      </c>
      <c r="C501" s="10" t="s">
        <v>8105</v>
      </c>
      <c r="D501" s="10"/>
      <c r="E501" s="10" t="s">
        <v>8106</v>
      </c>
      <c r="F501" s="10" t="s">
        <v>6633</v>
      </c>
      <c r="G501" s="10" t="s">
        <v>6619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</row>
    <row r="502" spans="1:40" ht="12.5" x14ac:dyDescent="0.25">
      <c r="A502" s="10" t="s">
        <v>8107</v>
      </c>
      <c r="B502" s="10" t="s">
        <v>8108</v>
      </c>
      <c r="C502" s="10" t="s">
        <v>8109</v>
      </c>
      <c r="D502" s="10"/>
      <c r="E502" s="10" t="s">
        <v>8109</v>
      </c>
      <c r="F502" s="10" t="s">
        <v>6633</v>
      </c>
      <c r="G502" s="10" t="s">
        <v>6539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7"/>
      <c r="AI502" s="10"/>
      <c r="AJ502" s="10"/>
      <c r="AK502" s="10"/>
      <c r="AL502" s="10"/>
      <c r="AM502" s="10"/>
      <c r="AN502" s="10"/>
    </row>
    <row r="503" spans="1:40" ht="12.5" x14ac:dyDescent="0.25">
      <c r="A503" s="10" t="s">
        <v>8110</v>
      </c>
      <c r="B503" s="10" t="s">
        <v>8111</v>
      </c>
      <c r="C503" s="10" t="s">
        <v>8112</v>
      </c>
      <c r="D503" s="10"/>
      <c r="E503" s="10" t="s">
        <v>8112</v>
      </c>
      <c r="F503" s="10" t="s">
        <v>6633</v>
      </c>
      <c r="G503" s="10" t="s">
        <v>6537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</row>
    <row r="504" spans="1:40" ht="12.5" x14ac:dyDescent="0.25">
      <c r="A504" s="10" t="s">
        <v>8113</v>
      </c>
      <c r="B504" s="10" t="s">
        <v>8114</v>
      </c>
      <c r="C504" s="10" t="s">
        <v>8115</v>
      </c>
      <c r="D504" s="10"/>
      <c r="E504" s="10" t="s">
        <v>8115</v>
      </c>
      <c r="F504" s="10" t="s">
        <v>6633</v>
      </c>
      <c r="G504" s="10" t="s">
        <v>6587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</row>
    <row r="505" spans="1:40" ht="12.5" x14ac:dyDescent="0.25">
      <c r="A505" s="10" t="s">
        <v>8116</v>
      </c>
      <c r="B505" s="10" t="s">
        <v>8117</v>
      </c>
      <c r="C505" s="10" t="s">
        <v>8118</v>
      </c>
      <c r="D505" s="10"/>
      <c r="E505" s="10" t="s">
        <v>8119</v>
      </c>
      <c r="F505" s="10" t="s">
        <v>6633</v>
      </c>
      <c r="G505" s="10" t="s">
        <v>6591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</row>
    <row r="506" spans="1:40" ht="12.5" x14ac:dyDescent="0.25">
      <c r="A506" s="10" t="s">
        <v>8120</v>
      </c>
      <c r="B506" s="10" t="s">
        <v>8121</v>
      </c>
      <c r="C506" s="10" t="s">
        <v>8122</v>
      </c>
      <c r="D506" s="10"/>
      <c r="E506" s="10" t="s">
        <v>8123</v>
      </c>
      <c r="F506" s="10" t="s">
        <v>6633</v>
      </c>
      <c r="G506" s="10" t="s">
        <v>6537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</row>
    <row r="507" spans="1:40" ht="12.5" x14ac:dyDescent="0.25">
      <c r="A507" s="10" t="s">
        <v>8124</v>
      </c>
      <c r="B507" s="10" t="s">
        <v>8125</v>
      </c>
      <c r="C507" s="10" t="s">
        <v>8126</v>
      </c>
      <c r="D507" s="10"/>
      <c r="E507" s="10" t="s">
        <v>8126</v>
      </c>
      <c r="F507" s="10" t="s">
        <v>6633</v>
      </c>
      <c r="G507" s="10" t="s">
        <v>6579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</row>
    <row r="508" spans="1:40" ht="12.5" x14ac:dyDescent="0.25">
      <c r="A508" s="10" t="s">
        <v>8127</v>
      </c>
      <c r="B508" s="10" t="s">
        <v>8128</v>
      </c>
      <c r="C508" s="10" t="s">
        <v>8129</v>
      </c>
      <c r="D508" s="10"/>
      <c r="E508" s="10" t="s">
        <v>8129</v>
      </c>
      <c r="F508" s="10" t="s">
        <v>6633</v>
      </c>
      <c r="G508" s="10" t="s">
        <v>6599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</row>
    <row r="509" spans="1:40" ht="12.5" x14ac:dyDescent="0.25">
      <c r="A509" s="10" t="s">
        <v>8130</v>
      </c>
      <c r="B509" s="10" t="s">
        <v>8131</v>
      </c>
      <c r="C509" s="10" t="s">
        <v>8132</v>
      </c>
      <c r="D509" s="10"/>
      <c r="E509" s="10" t="s">
        <v>8132</v>
      </c>
      <c r="F509" s="10" t="s">
        <v>6633</v>
      </c>
      <c r="G509" s="10" t="s">
        <v>6535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</row>
    <row r="510" spans="1:40" ht="12.5" x14ac:dyDescent="0.25">
      <c r="A510" s="10" t="s">
        <v>8133</v>
      </c>
      <c r="B510" s="10" t="s">
        <v>8134</v>
      </c>
      <c r="C510" s="10" t="s">
        <v>8135</v>
      </c>
      <c r="D510" s="10"/>
      <c r="E510" s="10" t="s">
        <v>8135</v>
      </c>
      <c r="F510" s="10" t="s">
        <v>6633</v>
      </c>
      <c r="G510" s="10" t="s">
        <v>6587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</row>
    <row r="511" spans="1:40" ht="12.5" x14ac:dyDescent="0.25">
      <c r="A511" s="10" t="s">
        <v>8136</v>
      </c>
      <c r="B511" s="10" t="s">
        <v>8137</v>
      </c>
      <c r="C511" s="10" t="s">
        <v>8138</v>
      </c>
      <c r="D511" s="10"/>
      <c r="E511" s="10" t="s">
        <v>8138</v>
      </c>
      <c r="F511" s="10" t="s">
        <v>6633</v>
      </c>
      <c r="G511" s="10" t="s">
        <v>6582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</row>
    <row r="512" spans="1:40" ht="12.5" x14ac:dyDescent="0.25">
      <c r="A512" s="10" t="s">
        <v>8139</v>
      </c>
      <c r="B512" s="10" t="s">
        <v>8140</v>
      </c>
      <c r="C512" s="10" t="s">
        <v>8141</v>
      </c>
      <c r="D512" s="10"/>
      <c r="E512" s="10"/>
      <c r="F512" s="10" t="s">
        <v>6633</v>
      </c>
      <c r="G512" s="10" t="s">
        <v>6553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</row>
    <row r="513" spans="1:40" ht="12.5" x14ac:dyDescent="0.25">
      <c r="A513" s="10" t="s">
        <v>8142</v>
      </c>
      <c r="B513" s="10" t="s">
        <v>8143</v>
      </c>
      <c r="C513" s="10" t="s">
        <v>8144</v>
      </c>
      <c r="D513" s="10"/>
      <c r="E513" s="10" t="s">
        <v>8144</v>
      </c>
      <c r="F513" s="10" t="s">
        <v>6633</v>
      </c>
      <c r="G513" s="10" t="s">
        <v>6593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</row>
    <row r="514" spans="1:40" ht="12.5" x14ac:dyDescent="0.25">
      <c r="A514" s="10" t="s">
        <v>8145</v>
      </c>
      <c r="B514" s="10" t="s">
        <v>8146</v>
      </c>
      <c r="C514" s="10" t="s">
        <v>8147</v>
      </c>
      <c r="D514" s="10"/>
      <c r="E514" s="10" t="s">
        <v>8147</v>
      </c>
      <c r="F514" s="10" t="s">
        <v>6633</v>
      </c>
      <c r="G514" s="10" t="s">
        <v>6570</v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</row>
    <row r="515" spans="1:40" ht="12.5" x14ac:dyDescent="0.25">
      <c r="A515" s="10" t="s">
        <v>8148</v>
      </c>
      <c r="B515" s="10" t="s">
        <v>8149</v>
      </c>
      <c r="C515" s="10" t="s">
        <v>8150</v>
      </c>
      <c r="D515" s="10"/>
      <c r="E515" s="10" t="s">
        <v>8150</v>
      </c>
      <c r="F515" s="10" t="s">
        <v>6633</v>
      </c>
      <c r="G515" s="10" t="s">
        <v>6614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</row>
    <row r="516" spans="1:40" ht="12.5" x14ac:dyDescent="0.25">
      <c r="A516" s="10" t="s">
        <v>8151</v>
      </c>
      <c r="B516" s="10" t="s">
        <v>8152</v>
      </c>
      <c r="C516" s="10" t="s">
        <v>8153</v>
      </c>
      <c r="D516" s="10"/>
      <c r="E516" s="10" t="s">
        <v>8153</v>
      </c>
      <c r="F516" s="10" t="s">
        <v>6633</v>
      </c>
      <c r="G516" s="10" t="s">
        <v>6539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</row>
    <row r="517" spans="1:40" ht="12.5" x14ac:dyDescent="0.25">
      <c r="A517" s="10" t="s">
        <v>8154</v>
      </c>
      <c r="B517" s="10" t="s">
        <v>8155</v>
      </c>
      <c r="C517" s="10" t="s">
        <v>8156</v>
      </c>
      <c r="D517" s="10"/>
      <c r="E517" s="10" t="s">
        <v>8156</v>
      </c>
      <c r="F517" s="10" t="s">
        <v>6633</v>
      </c>
      <c r="G517" s="10" t="s">
        <v>6582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</row>
    <row r="518" spans="1:40" ht="12.5" x14ac:dyDescent="0.25">
      <c r="A518" s="10" t="s">
        <v>8157</v>
      </c>
      <c r="B518" s="10" t="s">
        <v>8158</v>
      </c>
      <c r="C518" s="10" t="s">
        <v>8159</v>
      </c>
      <c r="D518" s="10"/>
      <c r="E518" s="10" t="s">
        <v>8159</v>
      </c>
      <c r="F518" s="10" t="s">
        <v>6633</v>
      </c>
      <c r="G518" s="10" t="s">
        <v>6519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7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</row>
    <row r="519" spans="1:40" ht="12.5" x14ac:dyDescent="0.25">
      <c r="A519" s="10" t="s">
        <v>8160</v>
      </c>
      <c r="B519" s="10" t="s">
        <v>8161</v>
      </c>
      <c r="C519" s="10" t="s">
        <v>8162</v>
      </c>
      <c r="D519" s="10"/>
      <c r="E519" s="10" t="s">
        <v>8162</v>
      </c>
      <c r="F519" s="10" t="s">
        <v>6633</v>
      </c>
      <c r="G519" s="10" t="s">
        <v>6545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</row>
    <row r="520" spans="1:40" ht="12.5" x14ac:dyDescent="0.25">
      <c r="A520" s="10" t="s">
        <v>8163</v>
      </c>
      <c r="B520" s="10" t="s">
        <v>8164</v>
      </c>
      <c r="C520" s="10" t="s">
        <v>8165</v>
      </c>
      <c r="D520" s="10"/>
      <c r="E520" s="10" t="s">
        <v>8165</v>
      </c>
      <c r="F520" s="10" t="s">
        <v>6633</v>
      </c>
      <c r="G520" s="10" t="s">
        <v>6531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</row>
    <row r="521" spans="1:40" ht="12.5" x14ac:dyDescent="0.25">
      <c r="A521" s="10" t="s">
        <v>8166</v>
      </c>
      <c r="B521" s="10" t="s">
        <v>8167</v>
      </c>
      <c r="C521" s="10" t="s">
        <v>8168</v>
      </c>
      <c r="D521" s="10"/>
      <c r="E521" s="10" t="s">
        <v>8168</v>
      </c>
      <c r="F521" s="10" t="s">
        <v>6633</v>
      </c>
      <c r="G521" s="10" t="s">
        <v>6587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</row>
    <row r="522" spans="1:40" ht="12.5" x14ac:dyDescent="0.25">
      <c r="A522" s="10" t="s">
        <v>8169</v>
      </c>
      <c r="B522" s="10" t="s">
        <v>8170</v>
      </c>
      <c r="C522" s="10" t="s">
        <v>8171</v>
      </c>
      <c r="D522" s="10"/>
      <c r="E522" s="10" t="s">
        <v>8171</v>
      </c>
      <c r="F522" s="10" t="s">
        <v>6633</v>
      </c>
      <c r="G522" s="10" t="s">
        <v>6582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</row>
    <row r="523" spans="1:40" ht="12.5" x14ac:dyDescent="0.25">
      <c r="A523" s="10" t="s">
        <v>8172</v>
      </c>
      <c r="B523" s="10" t="s">
        <v>8173</v>
      </c>
      <c r="C523" s="10" t="s">
        <v>8174</v>
      </c>
      <c r="D523" s="10"/>
      <c r="E523" s="10" t="s">
        <v>8174</v>
      </c>
      <c r="F523" s="10" t="s">
        <v>6633</v>
      </c>
      <c r="G523" s="10" t="s">
        <v>6523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</row>
    <row r="524" spans="1:40" ht="12.5" x14ac:dyDescent="0.25">
      <c r="A524" s="10" t="s">
        <v>8175</v>
      </c>
      <c r="B524" s="10" t="s">
        <v>8176</v>
      </c>
      <c r="C524" s="10" t="s">
        <v>8177</v>
      </c>
      <c r="D524" s="10"/>
      <c r="E524" s="10" t="s">
        <v>8177</v>
      </c>
      <c r="F524" s="10" t="s">
        <v>6633</v>
      </c>
      <c r="G524" s="10" t="s">
        <v>6587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</row>
    <row r="525" spans="1:40" ht="12.5" x14ac:dyDescent="0.25">
      <c r="A525" s="10" t="s">
        <v>8178</v>
      </c>
      <c r="B525" s="10" t="s">
        <v>8179</v>
      </c>
      <c r="C525" s="10" t="s">
        <v>8180</v>
      </c>
      <c r="D525" s="10"/>
      <c r="E525" s="10" t="s">
        <v>8181</v>
      </c>
      <c r="F525" s="10" t="s">
        <v>6633</v>
      </c>
      <c r="G525" s="10" t="s">
        <v>6619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</row>
    <row r="526" spans="1:40" ht="12.5" x14ac:dyDescent="0.25">
      <c r="A526" s="10" t="s">
        <v>8182</v>
      </c>
      <c r="B526" s="10" t="s">
        <v>8183</v>
      </c>
      <c r="C526" s="10" t="s">
        <v>8184</v>
      </c>
      <c r="D526" s="10"/>
      <c r="E526" s="10" t="s">
        <v>8184</v>
      </c>
      <c r="F526" s="10" t="s">
        <v>6633</v>
      </c>
      <c r="G526" s="10" t="s">
        <v>6612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</row>
    <row r="527" spans="1:40" ht="12.5" x14ac:dyDescent="0.25">
      <c r="A527" s="10" t="s">
        <v>8185</v>
      </c>
      <c r="B527" s="10" t="s">
        <v>8186</v>
      </c>
      <c r="C527" s="10" t="s">
        <v>8187</v>
      </c>
      <c r="D527" s="10"/>
      <c r="E527" s="10" t="s">
        <v>8187</v>
      </c>
      <c r="F527" s="10" t="s">
        <v>6633</v>
      </c>
      <c r="G527" s="10" t="s">
        <v>6619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</row>
    <row r="528" spans="1:40" ht="12.5" x14ac:dyDescent="0.25">
      <c r="A528" s="10" t="s">
        <v>8188</v>
      </c>
      <c r="B528" s="10" t="s">
        <v>8189</v>
      </c>
      <c r="C528" s="10" t="s">
        <v>8190</v>
      </c>
      <c r="D528" s="10"/>
      <c r="E528" s="10" t="s">
        <v>8190</v>
      </c>
      <c r="F528" s="10" t="s">
        <v>6633</v>
      </c>
      <c r="G528" s="10" t="s">
        <v>6529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</row>
    <row r="529" spans="1:40" ht="12.5" x14ac:dyDescent="0.25">
      <c r="A529" s="10" t="s">
        <v>8191</v>
      </c>
      <c r="B529" s="10" t="s">
        <v>8192</v>
      </c>
      <c r="C529" s="10" t="s">
        <v>8193</v>
      </c>
      <c r="D529" s="10"/>
      <c r="E529" s="10" t="s">
        <v>8193</v>
      </c>
      <c r="F529" s="10" t="s">
        <v>6633</v>
      </c>
      <c r="G529" s="10" t="s">
        <v>6555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</row>
    <row r="530" spans="1:40" ht="12.5" x14ac:dyDescent="0.25">
      <c r="A530" s="10" t="s">
        <v>8194</v>
      </c>
      <c r="B530" s="10" t="s">
        <v>8195</v>
      </c>
      <c r="C530" s="10" t="s">
        <v>8196</v>
      </c>
      <c r="D530" s="10"/>
      <c r="E530" s="10" t="s">
        <v>8196</v>
      </c>
      <c r="F530" s="10" t="s">
        <v>6633</v>
      </c>
      <c r="G530" s="10" t="s">
        <v>6582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</row>
    <row r="531" spans="1:40" ht="12.5" x14ac:dyDescent="0.25">
      <c r="A531" s="10" t="s">
        <v>8197</v>
      </c>
      <c r="B531" s="10" t="s">
        <v>8198</v>
      </c>
      <c r="C531" s="10" t="s">
        <v>8199</v>
      </c>
      <c r="D531" s="10"/>
      <c r="E531" s="10" t="s">
        <v>8199</v>
      </c>
      <c r="F531" s="10" t="s">
        <v>6633</v>
      </c>
      <c r="G531" s="10" t="s">
        <v>6614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</row>
    <row r="532" spans="1:40" ht="12.5" x14ac:dyDescent="0.25">
      <c r="A532" s="10" t="s">
        <v>8200</v>
      </c>
      <c r="B532" s="10" t="s">
        <v>8201</v>
      </c>
      <c r="C532" s="10" t="s">
        <v>8202</v>
      </c>
      <c r="D532" s="10"/>
      <c r="E532" s="10" t="s">
        <v>8202</v>
      </c>
      <c r="F532" s="10" t="s">
        <v>6633</v>
      </c>
      <c r="G532" s="10" t="s">
        <v>6604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</row>
    <row r="533" spans="1:40" ht="12.5" x14ac:dyDescent="0.25">
      <c r="A533" s="10" t="s">
        <v>8203</v>
      </c>
      <c r="B533" s="10" t="s">
        <v>8204</v>
      </c>
      <c r="C533" s="10" t="s">
        <v>8205</v>
      </c>
      <c r="D533" s="10"/>
      <c r="E533" s="10" t="s">
        <v>8205</v>
      </c>
      <c r="F533" s="10" t="s">
        <v>6633</v>
      </c>
      <c r="G533" s="10" t="s">
        <v>6606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</row>
    <row r="534" spans="1:40" ht="12.5" x14ac:dyDescent="0.25">
      <c r="A534" s="10" t="s">
        <v>8206</v>
      </c>
      <c r="B534" s="10" t="s">
        <v>8207</v>
      </c>
      <c r="C534" s="10" t="s">
        <v>8208</v>
      </c>
      <c r="D534" s="10"/>
      <c r="E534" s="10" t="s">
        <v>8208</v>
      </c>
      <c r="F534" s="10" t="s">
        <v>6633</v>
      </c>
      <c r="G534" s="10" t="s">
        <v>6591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7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</row>
    <row r="535" spans="1:40" ht="12.5" x14ac:dyDescent="0.25">
      <c r="A535" s="10" t="s">
        <v>8209</v>
      </c>
      <c r="B535" s="10" t="s">
        <v>8210</v>
      </c>
      <c r="C535" s="10" t="s">
        <v>8211</v>
      </c>
      <c r="D535" s="10"/>
      <c r="E535" s="10" t="s">
        <v>8211</v>
      </c>
      <c r="F535" s="10" t="s">
        <v>6633</v>
      </c>
      <c r="G535" s="10" t="s">
        <v>6589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</row>
    <row r="536" spans="1:40" ht="12.5" x14ac:dyDescent="0.25">
      <c r="A536" s="10" t="s">
        <v>8212</v>
      </c>
      <c r="B536" s="10" t="s">
        <v>8213</v>
      </c>
      <c r="C536" s="10" t="s">
        <v>8214</v>
      </c>
      <c r="D536" s="10"/>
      <c r="E536" s="10" t="s">
        <v>8214</v>
      </c>
      <c r="F536" s="10" t="s">
        <v>6633</v>
      </c>
      <c r="G536" s="10" t="s">
        <v>6591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</row>
    <row r="537" spans="1:40" ht="12.5" x14ac:dyDescent="0.25">
      <c r="A537" s="10" t="s">
        <v>8215</v>
      </c>
      <c r="B537" s="10" t="s">
        <v>8216</v>
      </c>
      <c r="C537" s="10" t="s">
        <v>8217</v>
      </c>
      <c r="D537" s="10"/>
      <c r="E537" s="10" t="s">
        <v>8217</v>
      </c>
      <c r="F537" s="10" t="s">
        <v>6633</v>
      </c>
      <c r="G537" s="10" t="s">
        <v>6582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</row>
    <row r="538" spans="1:40" ht="12.5" x14ac:dyDescent="0.25">
      <c r="A538" s="10" t="s">
        <v>8218</v>
      </c>
      <c r="B538" s="10" t="s">
        <v>8219</v>
      </c>
      <c r="C538" s="10" t="s">
        <v>8220</v>
      </c>
      <c r="D538" s="10"/>
      <c r="E538" s="10"/>
      <c r="F538" s="10" t="s">
        <v>6633</v>
      </c>
      <c r="G538" s="10" t="s">
        <v>6555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</row>
    <row r="539" spans="1:40" ht="12.5" x14ac:dyDescent="0.25">
      <c r="A539" s="10" t="s">
        <v>8221</v>
      </c>
      <c r="B539" s="10" t="s">
        <v>8222</v>
      </c>
      <c r="C539" s="10" t="s">
        <v>8223</v>
      </c>
      <c r="D539" s="10"/>
      <c r="E539" s="10" t="s">
        <v>8223</v>
      </c>
      <c r="F539" s="10" t="s">
        <v>6633</v>
      </c>
      <c r="G539" s="10" t="s">
        <v>6539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</row>
    <row r="540" spans="1:40" ht="12.5" x14ac:dyDescent="0.25">
      <c r="A540" s="10" t="s">
        <v>8224</v>
      </c>
      <c r="B540" s="10" t="s">
        <v>8225</v>
      </c>
      <c r="C540" s="10" t="s">
        <v>8226</v>
      </c>
      <c r="D540" s="10"/>
      <c r="E540" s="10" t="s">
        <v>8226</v>
      </c>
      <c r="F540" s="10" t="s">
        <v>6633</v>
      </c>
      <c r="G540" s="10" t="s">
        <v>6539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</row>
    <row r="541" spans="1:40" ht="12.5" x14ac:dyDescent="0.25">
      <c r="A541" s="10" t="s">
        <v>8227</v>
      </c>
      <c r="B541" s="10" t="s">
        <v>8228</v>
      </c>
      <c r="C541" s="10" t="s">
        <v>8229</v>
      </c>
      <c r="D541" s="10"/>
      <c r="E541" s="10" t="s">
        <v>8229</v>
      </c>
      <c r="F541" s="10" t="s">
        <v>6633</v>
      </c>
      <c r="G541" s="10" t="s">
        <v>6589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</row>
    <row r="542" spans="1:40" ht="12.5" x14ac:dyDescent="0.25">
      <c r="A542" s="10" t="s">
        <v>8230</v>
      </c>
      <c r="B542" s="10" t="s">
        <v>8231</v>
      </c>
      <c r="C542" s="10" t="s">
        <v>8232</v>
      </c>
      <c r="D542" s="10"/>
      <c r="E542" s="10" t="s">
        <v>8233</v>
      </c>
      <c r="F542" s="10" t="s">
        <v>6633</v>
      </c>
      <c r="G542" s="10" t="s">
        <v>6535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</row>
    <row r="543" spans="1:40" ht="12.5" x14ac:dyDescent="0.25">
      <c r="A543" s="10" t="s">
        <v>8234</v>
      </c>
      <c r="B543" s="10" t="s">
        <v>8235</v>
      </c>
      <c r="C543" s="10" t="s">
        <v>8236</v>
      </c>
      <c r="D543" s="10"/>
      <c r="E543" s="10" t="s">
        <v>8236</v>
      </c>
      <c r="F543" s="10" t="s">
        <v>6633</v>
      </c>
      <c r="G543" s="10" t="s">
        <v>6521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</row>
    <row r="544" spans="1:40" ht="12.5" x14ac:dyDescent="0.25">
      <c r="A544" s="10" t="s">
        <v>8237</v>
      </c>
      <c r="B544" s="10" t="s">
        <v>8238</v>
      </c>
      <c r="C544" s="10" t="s">
        <v>8239</v>
      </c>
      <c r="D544" s="10"/>
      <c r="E544" s="10" t="s">
        <v>8239</v>
      </c>
      <c r="F544" s="10" t="s">
        <v>6633</v>
      </c>
      <c r="G544" s="10" t="s">
        <v>6619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</row>
    <row r="545" spans="1:40" ht="12.5" x14ac:dyDescent="0.25">
      <c r="A545" s="10" t="s">
        <v>8240</v>
      </c>
      <c r="B545" s="10" t="s">
        <v>8241</v>
      </c>
      <c r="C545" s="10" t="s">
        <v>8242</v>
      </c>
      <c r="D545" s="10"/>
      <c r="E545" s="10" t="s">
        <v>8242</v>
      </c>
      <c r="F545" s="10" t="s">
        <v>6633</v>
      </c>
      <c r="G545" s="10" t="s">
        <v>6545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</row>
    <row r="546" spans="1:40" ht="12.5" x14ac:dyDescent="0.25">
      <c r="A546" s="10" t="s">
        <v>8243</v>
      </c>
      <c r="B546" s="10" t="s">
        <v>8244</v>
      </c>
      <c r="C546" s="10" t="s">
        <v>8245</v>
      </c>
      <c r="D546" s="10"/>
      <c r="E546" s="10" t="s">
        <v>8245</v>
      </c>
      <c r="F546" s="10" t="s">
        <v>6633</v>
      </c>
      <c r="G546" s="10" t="s">
        <v>6555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</row>
    <row r="547" spans="1:40" ht="12.5" x14ac:dyDescent="0.25">
      <c r="A547" s="10" t="s">
        <v>8246</v>
      </c>
      <c r="B547" s="10" t="s">
        <v>8247</v>
      </c>
      <c r="C547" s="10" t="s">
        <v>8248</v>
      </c>
      <c r="D547" s="10"/>
      <c r="E547" s="10" t="s">
        <v>8247</v>
      </c>
      <c r="F547" s="10" t="s">
        <v>6633</v>
      </c>
      <c r="G547" s="10" t="s">
        <v>6531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</row>
    <row r="548" spans="1:40" ht="12.5" x14ac:dyDescent="0.25">
      <c r="A548" s="10" t="s">
        <v>8249</v>
      </c>
      <c r="B548" s="10" t="s">
        <v>8250</v>
      </c>
      <c r="C548" s="10" t="s">
        <v>8251</v>
      </c>
      <c r="D548" s="10"/>
      <c r="E548" s="10" t="s">
        <v>8251</v>
      </c>
      <c r="F548" s="10" t="s">
        <v>6633</v>
      </c>
      <c r="G548" s="10" t="s">
        <v>6531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</row>
    <row r="549" spans="1:40" ht="12.5" x14ac:dyDescent="0.25">
      <c r="A549" s="10" t="s">
        <v>8252</v>
      </c>
      <c r="B549" s="10" t="s">
        <v>8253</v>
      </c>
      <c r="C549" s="10" t="s">
        <v>8254</v>
      </c>
      <c r="D549" s="10"/>
      <c r="E549" s="10" t="s">
        <v>8254</v>
      </c>
      <c r="F549" s="10" t="s">
        <v>6633</v>
      </c>
      <c r="G549" s="10" t="s">
        <v>6579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</row>
    <row r="550" spans="1:40" ht="12.5" x14ac:dyDescent="0.25">
      <c r="A550" s="10" t="s">
        <v>8255</v>
      </c>
      <c r="B550" s="10" t="s">
        <v>8256</v>
      </c>
      <c r="C550" s="10" t="s">
        <v>8257</v>
      </c>
      <c r="D550" s="10"/>
      <c r="E550" s="10" t="s">
        <v>8257</v>
      </c>
      <c r="F550" s="10" t="s">
        <v>6633</v>
      </c>
      <c r="G550" s="10" t="s">
        <v>6587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</row>
    <row r="551" spans="1:40" ht="12.5" x14ac:dyDescent="0.25">
      <c r="A551" s="10" t="s">
        <v>8258</v>
      </c>
      <c r="B551" s="10" t="s">
        <v>8259</v>
      </c>
      <c r="C551" s="10" t="s">
        <v>8260</v>
      </c>
      <c r="D551" s="10"/>
      <c r="E551" s="10" t="s">
        <v>8260</v>
      </c>
      <c r="F551" s="10" t="s">
        <v>6633</v>
      </c>
      <c r="G551" s="10" t="s">
        <v>6589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</row>
    <row r="552" spans="1:40" ht="12.5" x14ac:dyDescent="0.25">
      <c r="A552" s="10" t="s">
        <v>8261</v>
      </c>
      <c r="B552" s="10" t="s">
        <v>8262</v>
      </c>
      <c r="C552" s="10" t="s">
        <v>8263</v>
      </c>
      <c r="D552" s="10"/>
      <c r="E552" s="10" t="s">
        <v>8263</v>
      </c>
      <c r="F552" s="10" t="s">
        <v>6633</v>
      </c>
      <c r="G552" s="10" t="s">
        <v>6610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</row>
    <row r="553" spans="1:40" ht="12.5" x14ac:dyDescent="0.25">
      <c r="A553" s="10" t="s">
        <v>8264</v>
      </c>
      <c r="B553" s="10" t="s">
        <v>8265</v>
      </c>
      <c r="C553" s="10" t="s">
        <v>8266</v>
      </c>
      <c r="D553" s="10"/>
      <c r="E553" s="10" t="s">
        <v>8266</v>
      </c>
      <c r="F553" s="10" t="s">
        <v>6633</v>
      </c>
      <c r="G553" s="10" t="s">
        <v>6543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</row>
    <row r="554" spans="1:40" ht="12.5" x14ac:dyDescent="0.25">
      <c r="A554" s="10" t="s">
        <v>8267</v>
      </c>
      <c r="B554" s="10" t="s">
        <v>8268</v>
      </c>
      <c r="C554" s="10" t="s">
        <v>8269</v>
      </c>
      <c r="D554" s="10"/>
      <c r="E554" s="10" t="s">
        <v>8270</v>
      </c>
      <c r="F554" s="10" t="s">
        <v>6633</v>
      </c>
      <c r="G554" s="10" t="s">
        <v>6537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</row>
    <row r="555" spans="1:40" ht="12.5" x14ac:dyDescent="0.25">
      <c r="A555" s="10" t="s">
        <v>8271</v>
      </c>
      <c r="B555" s="10" t="s">
        <v>8272</v>
      </c>
      <c r="C555" s="10" t="s">
        <v>8272</v>
      </c>
      <c r="D555" s="10"/>
      <c r="E555" s="10" t="s">
        <v>8272</v>
      </c>
      <c r="F555" s="10" t="s">
        <v>6633</v>
      </c>
      <c r="G555" s="10" t="s">
        <v>6599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</row>
    <row r="556" spans="1:40" ht="12.5" x14ac:dyDescent="0.25">
      <c r="A556" s="10" t="s">
        <v>8273</v>
      </c>
      <c r="B556" s="10" t="s">
        <v>8274</v>
      </c>
      <c r="C556" s="10" t="s">
        <v>8275</v>
      </c>
      <c r="D556" s="10"/>
      <c r="E556" s="10" t="s">
        <v>8275</v>
      </c>
      <c r="F556" s="10" t="s">
        <v>6633</v>
      </c>
      <c r="G556" s="10" t="s">
        <v>6529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</row>
    <row r="557" spans="1:40" ht="12.5" x14ac:dyDescent="0.25">
      <c r="A557" s="10" t="s">
        <v>8276</v>
      </c>
      <c r="B557" s="10" t="s">
        <v>8277</v>
      </c>
      <c r="C557" s="10" t="s">
        <v>8277</v>
      </c>
      <c r="D557" s="10"/>
      <c r="E557" s="10" t="s">
        <v>8278</v>
      </c>
      <c r="F557" s="10" t="s">
        <v>6633</v>
      </c>
      <c r="G557" s="10" t="s">
        <v>6541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</row>
    <row r="558" spans="1:40" ht="12.5" x14ac:dyDescent="0.25">
      <c r="A558" s="10" t="s">
        <v>8279</v>
      </c>
      <c r="B558" s="10" t="s">
        <v>8280</v>
      </c>
      <c r="C558" s="10" t="s">
        <v>8281</v>
      </c>
      <c r="D558" s="10"/>
      <c r="E558" s="10" t="s">
        <v>8281</v>
      </c>
      <c r="F558" s="10" t="s">
        <v>6633</v>
      </c>
      <c r="G558" s="10" t="s">
        <v>6576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spans="1:40" ht="12.5" x14ac:dyDescent="0.25">
      <c r="A559" s="10" t="s">
        <v>8282</v>
      </c>
      <c r="B559" s="10"/>
      <c r="C559" s="10" t="s">
        <v>8283</v>
      </c>
      <c r="D559" s="10"/>
      <c r="E559" s="10"/>
      <c r="F559" s="10" t="s">
        <v>6633</v>
      </c>
      <c r="G559" s="10" t="s">
        <v>6606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</row>
    <row r="560" spans="1:40" ht="12.5" x14ac:dyDescent="0.25">
      <c r="A560" s="10" t="s">
        <v>8284</v>
      </c>
      <c r="B560" s="10" t="s">
        <v>8285</v>
      </c>
      <c r="C560" s="10" t="s">
        <v>8286</v>
      </c>
      <c r="D560" s="10"/>
      <c r="E560" s="10" t="s">
        <v>8286</v>
      </c>
      <c r="F560" s="10" t="s">
        <v>6633</v>
      </c>
      <c r="G560" s="10" t="s">
        <v>6570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</row>
    <row r="561" spans="1:40" ht="12.5" x14ac:dyDescent="0.25">
      <c r="A561" s="10" t="s">
        <v>8287</v>
      </c>
      <c r="B561" s="10" t="s">
        <v>8288</v>
      </c>
      <c r="C561" s="10" t="s">
        <v>8289</v>
      </c>
      <c r="D561" s="10"/>
      <c r="E561" s="10" t="s">
        <v>8289</v>
      </c>
      <c r="F561" s="10" t="s">
        <v>6633</v>
      </c>
      <c r="G561" s="10" t="s">
        <v>6604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</row>
    <row r="562" spans="1:40" ht="12.5" x14ac:dyDescent="0.25">
      <c r="A562" s="10" t="s">
        <v>8290</v>
      </c>
      <c r="B562" s="10" t="s">
        <v>8291</v>
      </c>
      <c r="C562" s="10" t="s">
        <v>8292</v>
      </c>
      <c r="D562" s="10"/>
      <c r="E562" s="10" t="s">
        <v>8292</v>
      </c>
      <c r="F562" s="10" t="s">
        <v>6633</v>
      </c>
      <c r="G562" s="10" t="s">
        <v>6610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</row>
    <row r="563" spans="1:40" ht="12.5" x14ac:dyDescent="0.25">
      <c r="A563" s="10" t="s">
        <v>8293</v>
      </c>
      <c r="B563" s="10" t="s">
        <v>8294</v>
      </c>
      <c r="C563" s="10" t="s">
        <v>8295</v>
      </c>
      <c r="D563" s="10"/>
      <c r="E563" s="10" t="s">
        <v>8295</v>
      </c>
      <c r="F563" s="10" t="s">
        <v>6633</v>
      </c>
      <c r="G563" s="10" t="s">
        <v>6593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</row>
    <row r="564" spans="1:40" ht="12.5" x14ac:dyDescent="0.25">
      <c r="A564" s="10" t="s">
        <v>8296</v>
      </c>
      <c r="B564" s="10" t="s">
        <v>8297</v>
      </c>
      <c r="C564" s="10" t="s">
        <v>8298</v>
      </c>
      <c r="D564" s="10"/>
      <c r="E564" s="10" t="s">
        <v>8298</v>
      </c>
      <c r="F564" s="10" t="s">
        <v>6633</v>
      </c>
      <c r="G564" s="10" t="s">
        <v>6543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</row>
    <row r="565" spans="1:40" ht="12.5" x14ac:dyDescent="0.25">
      <c r="A565" s="10" t="s">
        <v>8299</v>
      </c>
      <c r="B565" s="10" t="s">
        <v>8300</v>
      </c>
      <c r="C565" s="10" t="s">
        <v>8301</v>
      </c>
      <c r="D565" s="10"/>
      <c r="E565" s="10" t="s">
        <v>8301</v>
      </c>
      <c r="F565" s="10" t="s">
        <v>6633</v>
      </c>
      <c r="G565" s="10" t="s">
        <v>6533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</row>
    <row r="566" spans="1:40" ht="12.5" x14ac:dyDescent="0.25">
      <c r="A566" s="10" t="s">
        <v>8302</v>
      </c>
      <c r="B566" s="10" t="s">
        <v>8303</v>
      </c>
      <c r="C566" s="10" t="s">
        <v>8304</v>
      </c>
      <c r="D566" s="10"/>
      <c r="E566" s="10" t="s">
        <v>8304</v>
      </c>
      <c r="F566" s="10" t="s">
        <v>6633</v>
      </c>
      <c r="G566" s="10" t="s">
        <v>6557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</row>
    <row r="567" spans="1:40" ht="12.5" x14ac:dyDescent="0.25">
      <c r="A567" s="10" t="s">
        <v>8305</v>
      </c>
      <c r="B567" s="10" t="s">
        <v>8306</v>
      </c>
      <c r="C567" s="10" t="s">
        <v>8307</v>
      </c>
      <c r="D567" s="10"/>
      <c r="E567" s="10" t="s">
        <v>8307</v>
      </c>
      <c r="F567" s="10" t="s">
        <v>6633</v>
      </c>
      <c r="G567" s="10" t="s">
        <v>6576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7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</row>
    <row r="568" spans="1:40" ht="12.5" x14ac:dyDescent="0.25">
      <c r="A568" s="10" t="s">
        <v>8308</v>
      </c>
      <c r="B568" s="10" t="s">
        <v>8309</v>
      </c>
      <c r="C568" s="10" t="s">
        <v>8310</v>
      </c>
      <c r="D568" s="10"/>
      <c r="E568" s="10" t="s">
        <v>8310</v>
      </c>
      <c r="F568" s="10" t="s">
        <v>6633</v>
      </c>
      <c r="G568" s="10" t="s">
        <v>6606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</row>
    <row r="569" spans="1:40" ht="12.5" x14ac:dyDescent="0.25">
      <c r="A569" s="10" t="s">
        <v>8311</v>
      </c>
      <c r="B569" s="10" t="s">
        <v>8312</v>
      </c>
      <c r="C569" s="10" t="s">
        <v>8313</v>
      </c>
      <c r="D569" s="10"/>
      <c r="E569" s="10" t="s">
        <v>8313</v>
      </c>
      <c r="F569" s="10" t="s">
        <v>6633</v>
      </c>
      <c r="G569" s="10" t="s">
        <v>6614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</row>
    <row r="570" spans="1:40" ht="12.5" x14ac:dyDescent="0.25">
      <c r="A570" s="10" t="s">
        <v>8314</v>
      </c>
      <c r="B570" s="10" t="s">
        <v>8315</v>
      </c>
      <c r="C570" s="10" t="s">
        <v>8316</v>
      </c>
      <c r="D570" s="10"/>
      <c r="E570" s="10" t="s">
        <v>8316</v>
      </c>
      <c r="F570" s="10" t="s">
        <v>6633</v>
      </c>
      <c r="G570" s="10" t="s">
        <v>6614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</row>
    <row r="571" spans="1:40" ht="12.5" x14ac:dyDescent="0.25">
      <c r="A571" s="10" t="s">
        <v>8317</v>
      </c>
      <c r="B571" s="10" t="s">
        <v>8318</v>
      </c>
      <c r="C571" s="10" t="s">
        <v>8319</v>
      </c>
      <c r="D571" s="10"/>
      <c r="E571" s="10" t="s">
        <v>8319</v>
      </c>
      <c r="F571" s="10" t="s">
        <v>6633</v>
      </c>
      <c r="G571" s="10" t="s">
        <v>6579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</row>
    <row r="572" spans="1:40" ht="12.5" x14ac:dyDescent="0.25">
      <c r="A572" s="10" t="s">
        <v>8320</v>
      </c>
      <c r="B572" s="10" t="s">
        <v>8321</v>
      </c>
      <c r="C572" s="10" t="s">
        <v>8322</v>
      </c>
      <c r="D572" s="10"/>
      <c r="E572" s="10" t="s">
        <v>8322</v>
      </c>
      <c r="F572" s="10" t="s">
        <v>6633</v>
      </c>
      <c r="G572" s="10" t="s">
        <v>6561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</row>
    <row r="573" spans="1:40" ht="12.5" x14ac:dyDescent="0.25">
      <c r="A573" s="10" t="s">
        <v>8323</v>
      </c>
      <c r="B573" s="10" t="s">
        <v>8324</v>
      </c>
      <c r="C573" s="10" t="s">
        <v>8325</v>
      </c>
      <c r="D573" s="10"/>
      <c r="E573" s="10" t="s">
        <v>8325</v>
      </c>
      <c r="F573" s="10" t="s">
        <v>6633</v>
      </c>
      <c r="G573" s="10" t="s">
        <v>6582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</row>
    <row r="574" spans="1:40" ht="12.5" x14ac:dyDescent="0.25">
      <c r="A574" s="10" t="s">
        <v>8326</v>
      </c>
      <c r="B574" s="10" t="s">
        <v>8327</v>
      </c>
      <c r="C574" s="10" t="s">
        <v>8328</v>
      </c>
      <c r="D574" s="10"/>
      <c r="E574" s="10" t="s">
        <v>8328</v>
      </c>
      <c r="F574" s="10" t="s">
        <v>6633</v>
      </c>
      <c r="G574" s="10" t="s">
        <v>6587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</row>
    <row r="575" spans="1:40" ht="12.5" x14ac:dyDescent="0.25">
      <c r="A575" s="10" t="s">
        <v>8329</v>
      </c>
      <c r="B575" s="10" t="s">
        <v>8330</v>
      </c>
      <c r="C575" s="10" t="s">
        <v>8331</v>
      </c>
      <c r="D575" s="10"/>
      <c r="E575" s="10" t="s">
        <v>8331</v>
      </c>
      <c r="F575" s="10" t="s">
        <v>6633</v>
      </c>
      <c r="G575" s="10" t="s">
        <v>6617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</row>
    <row r="576" spans="1:40" ht="12.5" x14ac:dyDescent="0.25">
      <c r="A576" s="10" t="s">
        <v>8332</v>
      </c>
      <c r="B576" s="10" t="s">
        <v>8333</v>
      </c>
      <c r="C576" s="10" t="s">
        <v>8334</v>
      </c>
      <c r="D576" s="10"/>
      <c r="E576" s="10" t="s">
        <v>8334</v>
      </c>
      <c r="F576" s="10" t="s">
        <v>6633</v>
      </c>
      <c r="G576" s="10" t="s">
        <v>6587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</row>
    <row r="577" spans="1:40" ht="12.5" x14ac:dyDescent="0.25">
      <c r="A577" s="10" t="s">
        <v>8335</v>
      </c>
      <c r="B577" s="10" t="s">
        <v>8336</v>
      </c>
      <c r="C577" s="10" t="s">
        <v>8337</v>
      </c>
      <c r="D577" s="10"/>
      <c r="E577" s="10" t="s">
        <v>8337</v>
      </c>
      <c r="F577" s="10" t="s">
        <v>6633</v>
      </c>
      <c r="G577" s="10" t="s">
        <v>6582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7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</row>
    <row r="578" spans="1:40" ht="12.5" x14ac:dyDescent="0.25">
      <c r="A578" s="10" t="s">
        <v>8338</v>
      </c>
      <c r="B578" s="10" t="s">
        <v>8339</v>
      </c>
      <c r="C578" s="10" t="s">
        <v>8340</v>
      </c>
      <c r="D578" s="10"/>
      <c r="E578" s="10" t="s">
        <v>8340</v>
      </c>
      <c r="F578" s="10" t="s">
        <v>6633</v>
      </c>
      <c r="G578" s="10" t="s">
        <v>6587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</row>
    <row r="579" spans="1:40" ht="12.5" x14ac:dyDescent="0.25">
      <c r="A579" s="10" t="s">
        <v>8341</v>
      </c>
      <c r="B579" s="10" t="s">
        <v>8342</v>
      </c>
      <c r="C579" s="10" t="s">
        <v>8343</v>
      </c>
      <c r="D579" s="10"/>
      <c r="E579" s="10" t="s">
        <v>8343</v>
      </c>
      <c r="F579" s="10" t="s">
        <v>6633</v>
      </c>
      <c r="G579" s="10" t="s">
        <v>6559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</row>
    <row r="580" spans="1:40" ht="12.5" x14ac:dyDescent="0.25">
      <c r="A580" s="10" t="s">
        <v>8344</v>
      </c>
      <c r="B580" s="10" t="s">
        <v>8345</v>
      </c>
      <c r="C580" s="10" t="s">
        <v>8346</v>
      </c>
      <c r="D580" s="10"/>
      <c r="E580" s="10" t="s">
        <v>8346</v>
      </c>
      <c r="F580" s="10" t="s">
        <v>6633</v>
      </c>
      <c r="G580" s="10" t="s">
        <v>6582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</row>
    <row r="581" spans="1:40" ht="12.5" x14ac:dyDescent="0.25">
      <c r="A581" s="10" t="s">
        <v>8347</v>
      </c>
      <c r="B581" s="10" t="s">
        <v>8348</v>
      </c>
      <c r="C581" s="10" t="s">
        <v>8349</v>
      </c>
      <c r="D581" s="10"/>
      <c r="E581" s="10" t="s">
        <v>8349</v>
      </c>
      <c r="F581" s="10" t="s">
        <v>6633</v>
      </c>
      <c r="G581" s="10" t="s">
        <v>6521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</row>
    <row r="582" spans="1:40" ht="12.5" x14ac:dyDescent="0.25">
      <c r="A582" s="10" t="s">
        <v>8350</v>
      </c>
      <c r="B582" s="10" t="s">
        <v>8351</v>
      </c>
      <c r="C582" s="10" t="s">
        <v>8352</v>
      </c>
      <c r="D582" s="10"/>
      <c r="E582" s="10" t="s">
        <v>8352</v>
      </c>
      <c r="F582" s="10" t="s">
        <v>6633</v>
      </c>
      <c r="G582" s="10" t="s">
        <v>6576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</row>
    <row r="583" spans="1:40" ht="12.5" x14ac:dyDescent="0.25">
      <c r="A583" s="10" t="s">
        <v>8353</v>
      </c>
      <c r="B583" s="10" t="s">
        <v>8354</v>
      </c>
      <c r="C583" s="10" t="s">
        <v>8355</v>
      </c>
      <c r="D583" s="10"/>
      <c r="E583" s="10" t="s">
        <v>8355</v>
      </c>
      <c r="F583" s="10" t="s">
        <v>6633</v>
      </c>
      <c r="G583" s="10" t="s">
        <v>6579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</row>
    <row r="584" spans="1:40" ht="12.5" x14ac:dyDescent="0.25">
      <c r="A584" s="10" t="s">
        <v>8356</v>
      </c>
      <c r="B584" s="10"/>
      <c r="C584" s="10" t="s">
        <v>8357</v>
      </c>
      <c r="D584" s="10"/>
      <c r="E584" s="10" t="s">
        <v>8357</v>
      </c>
      <c r="F584" s="10" t="s">
        <v>6633</v>
      </c>
      <c r="G584" s="10" t="s">
        <v>6612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</row>
    <row r="585" spans="1:40" ht="12.5" x14ac:dyDescent="0.25">
      <c r="A585" s="10" t="s">
        <v>8358</v>
      </c>
      <c r="B585" s="10" t="s">
        <v>8359</v>
      </c>
      <c r="C585" s="10" t="s">
        <v>8360</v>
      </c>
      <c r="D585" s="10"/>
      <c r="E585" s="10" t="s">
        <v>8360</v>
      </c>
      <c r="F585" s="10" t="s">
        <v>6633</v>
      </c>
      <c r="G585" s="10" t="s">
        <v>6576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</row>
    <row r="586" spans="1:40" ht="12.5" x14ac:dyDescent="0.25">
      <c r="A586" s="10" t="s">
        <v>8361</v>
      </c>
      <c r="B586" s="10" t="s">
        <v>8362</v>
      </c>
      <c r="C586" s="10" t="s">
        <v>8363</v>
      </c>
      <c r="D586" s="10"/>
      <c r="E586" s="10" t="s">
        <v>8363</v>
      </c>
      <c r="F586" s="10" t="s">
        <v>6633</v>
      </c>
      <c r="G586" s="10" t="s">
        <v>6555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</row>
    <row r="587" spans="1:40" ht="12.5" x14ac:dyDescent="0.25">
      <c r="A587" s="10" t="s">
        <v>8364</v>
      </c>
      <c r="B587" s="10" t="s">
        <v>8365</v>
      </c>
      <c r="C587" s="10" t="s">
        <v>8366</v>
      </c>
      <c r="D587" s="10"/>
      <c r="E587" s="10" t="s">
        <v>8367</v>
      </c>
      <c r="F587" s="10" t="s">
        <v>6633</v>
      </c>
      <c r="G587" s="10" t="s">
        <v>6557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</row>
    <row r="588" spans="1:40" ht="12.5" x14ac:dyDescent="0.25">
      <c r="A588" s="10" t="s">
        <v>8368</v>
      </c>
      <c r="B588" s="10" t="s">
        <v>8369</v>
      </c>
      <c r="C588" s="10" t="s">
        <v>8370</v>
      </c>
      <c r="D588" s="10"/>
      <c r="E588" s="10" t="s">
        <v>8370</v>
      </c>
      <c r="F588" s="10" t="s">
        <v>6633</v>
      </c>
      <c r="G588" s="10" t="s">
        <v>6537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</row>
    <row r="589" spans="1:40" ht="12.5" x14ac:dyDescent="0.25">
      <c r="A589" s="10" t="s">
        <v>8371</v>
      </c>
      <c r="B589" s="10" t="s">
        <v>8372</v>
      </c>
      <c r="C589" s="10" t="s">
        <v>8373</v>
      </c>
      <c r="D589" s="10"/>
      <c r="E589" s="10" t="s">
        <v>8373</v>
      </c>
      <c r="F589" s="10" t="s">
        <v>6633</v>
      </c>
      <c r="G589" s="10" t="s">
        <v>6582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</row>
    <row r="590" spans="1:40" ht="12.5" x14ac:dyDescent="0.25">
      <c r="A590" s="10" t="s">
        <v>8374</v>
      </c>
      <c r="B590" s="10" t="s">
        <v>8375</v>
      </c>
      <c r="C590" s="10" t="s">
        <v>8376</v>
      </c>
      <c r="D590" s="10"/>
      <c r="E590" s="10" t="s">
        <v>8376</v>
      </c>
      <c r="F590" s="10" t="s">
        <v>6633</v>
      </c>
      <c r="G590" s="10" t="s">
        <v>6523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</row>
    <row r="591" spans="1:40" ht="12.5" x14ac:dyDescent="0.25">
      <c r="A591" s="10" t="s">
        <v>8377</v>
      </c>
      <c r="B591" s="10" t="s">
        <v>8378</v>
      </c>
      <c r="C591" s="10" t="s">
        <v>8379</v>
      </c>
      <c r="D591" s="10"/>
      <c r="E591" s="10" t="s">
        <v>8379</v>
      </c>
      <c r="F591" s="10" t="s">
        <v>6633</v>
      </c>
      <c r="G591" s="10" t="s">
        <v>6587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</row>
    <row r="592" spans="1:40" ht="12.5" x14ac:dyDescent="0.25">
      <c r="A592" s="10" t="s">
        <v>8380</v>
      </c>
      <c r="B592" s="10"/>
      <c r="C592" s="10" t="s">
        <v>8381</v>
      </c>
      <c r="D592" s="10"/>
      <c r="E592" s="10" t="s">
        <v>8382</v>
      </c>
      <c r="F592" s="10" t="s">
        <v>6633</v>
      </c>
      <c r="G592" s="10" t="s">
        <v>6617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</row>
    <row r="593" spans="1:40" ht="12.5" x14ac:dyDescent="0.25">
      <c r="A593" s="10" t="s">
        <v>8383</v>
      </c>
      <c r="B593" s="10" t="s">
        <v>8384</v>
      </c>
      <c r="C593" s="10" t="s">
        <v>8384</v>
      </c>
      <c r="D593" s="10"/>
      <c r="E593" s="10"/>
      <c r="F593" s="10" t="s">
        <v>6633</v>
      </c>
      <c r="G593" s="10" t="s">
        <v>6555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</row>
    <row r="594" spans="1:40" ht="12.5" x14ac:dyDescent="0.25">
      <c r="A594" s="10" t="s">
        <v>8385</v>
      </c>
      <c r="B594" s="10" t="s">
        <v>8386</v>
      </c>
      <c r="C594" s="10" t="s">
        <v>8387</v>
      </c>
      <c r="D594" s="10"/>
      <c r="E594" s="10" t="s">
        <v>8387</v>
      </c>
      <c r="F594" s="10" t="s">
        <v>6633</v>
      </c>
      <c r="G594" s="10" t="s">
        <v>6587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</row>
    <row r="595" spans="1:40" ht="12.5" x14ac:dyDescent="0.25">
      <c r="A595" s="10" t="s">
        <v>8388</v>
      </c>
      <c r="B595" s="10" t="s">
        <v>8389</v>
      </c>
      <c r="C595" s="10" t="s">
        <v>8390</v>
      </c>
      <c r="D595" s="10"/>
      <c r="E595" s="10" t="s">
        <v>8390</v>
      </c>
      <c r="F595" s="10" t="s">
        <v>6633</v>
      </c>
      <c r="G595" s="10" t="s">
        <v>6541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</row>
    <row r="596" spans="1:40" ht="12.5" x14ac:dyDescent="0.25">
      <c r="A596" s="10" t="s">
        <v>8391</v>
      </c>
      <c r="B596" s="10" t="s">
        <v>8392</v>
      </c>
      <c r="C596" s="10" t="s">
        <v>8393</v>
      </c>
      <c r="D596" s="10"/>
      <c r="E596" s="10" t="s">
        <v>8393</v>
      </c>
      <c r="F596" s="10" t="s">
        <v>6633</v>
      </c>
      <c r="G596" s="10" t="s">
        <v>6517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</row>
    <row r="597" spans="1:40" ht="12.5" x14ac:dyDescent="0.25">
      <c r="A597" s="10" t="s">
        <v>8394</v>
      </c>
      <c r="B597" s="10" t="s">
        <v>8395</v>
      </c>
      <c r="C597" s="10" t="s">
        <v>8396</v>
      </c>
      <c r="D597" s="10"/>
      <c r="E597" s="10" t="s">
        <v>8396</v>
      </c>
      <c r="F597" s="10" t="s">
        <v>6633</v>
      </c>
      <c r="G597" s="10" t="s">
        <v>6565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</row>
    <row r="598" spans="1:40" ht="12.5" x14ac:dyDescent="0.25">
      <c r="A598" s="10" t="s">
        <v>8397</v>
      </c>
      <c r="B598" s="10" t="s">
        <v>8398</v>
      </c>
      <c r="C598" s="10" t="s">
        <v>8399</v>
      </c>
      <c r="D598" s="10"/>
      <c r="E598" s="10" t="s">
        <v>8399</v>
      </c>
      <c r="F598" s="10" t="s">
        <v>6633</v>
      </c>
      <c r="G598" s="10" t="s">
        <v>6593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</row>
    <row r="599" spans="1:40" ht="12.5" x14ac:dyDescent="0.25">
      <c r="A599" s="10" t="s">
        <v>8400</v>
      </c>
      <c r="B599" s="10" t="s">
        <v>8401</v>
      </c>
      <c r="C599" s="10" t="s">
        <v>8402</v>
      </c>
      <c r="D599" s="10"/>
      <c r="E599" s="10" t="s">
        <v>8402</v>
      </c>
      <c r="F599" s="10" t="s">
        <v>6633</v>
      </c>
      <c r="G599" s="10" t="s">
        <v>6521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</row>
    <row r="600" spans="1:40" ht="12.5" x14ac:dyDescent="0.25">
      <c r="A600" s="10" t="s">
        <v>8403</v>
      </c>
      <c r="B600" s="10" t="s">
        <v>8404</v>
      </c>
      <c r="C600" s="10" t="s">
        <v>8405</v>
      </c>
      <c r="D600" s="10"/>
      <c r="E600" s="10" t="s">
        <v>8406</v>
      </c>
      <c r="F600" s="10" t="s">
        <v>6633</v>
      </c>
      <c r="G600" s="10" t="s">
        <v>6576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</row>
    <row r="601" spans="1:40" ht="12.5" x14ac:dyDescent="0.25">
      <c r="A601" s="10" t="s">
        <v>8407</v>
      </c>
      <c r="B601" s="10" t="s">
        <v>8408</v>
      </c>
      <c r="C601" s="10" t="s">
        <v>8409</v>
      </c>
      <c r="D601" s="10"/>
      <c r="E601" s="10" t="s">
        <v>8409</v>
      </c>
      <c r="F601" s="10" t="s">
        <v>6633</v>
      </c>
      <c r="G601" s="10" t="s">
        <v>6579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</row>
    <row r="602" spans="1:40" ht="12.5" x14ac:dyDescent="0.25">
      <c r="A602" s="10" t="s">
        <v>8410</v>
      </c>
      <c r="B602" s="10" t="s">
        <v>8411</v>
      </c>
      <c r="C602" s="10" t="s">
        <v>8412</v>
      </c>
      <c r="D602" s="10"/>
      <c r="E602" s="10" t="s">
        <v>8412</v>
      </c>
      <c r="F602" s="10" t="s">
        <v>6633</v>
      </c>
      <c r="G602" s="10" t="s">
        <v>6531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</row>
    <row r="603" spans="1:40" ht="12.5" x14ac:dyDescent="0.25">
      <c r="A603" s="10" t="s">
        <v>8413</v>
      </c>
      <c r="B603" s="10" t="s">
        <v>8414</v>
      </c>
      <c r="C603" s="10" t="s">
        <v>8415</v>
      </c>
      <c r="D603" s="10"/>
      <c r="E603" s="10" t="s">
        <v>8415</v>
      </c>
      <c r="F603" s="10" t="s">
        <v>6633</v>
      </c>
      <c r="G603" s="10" t="s">
        <v>6559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</row>
    <row r="604" spans="1:40" ht="12.5" x14ac:dyDescent="0.25">
      <c r="A604" s="10" t="s">
        <v>8416</v>
      </c>
      <c r="B604" s="10" t="s">
        <v>8417</v>
      </c>
      <c r="C604" s="10" t="s">
        <v>8418</v>
      </c>
      <c r="D604" s="10"/>
      <c r="E604" s="10" t="s">
        <v>8418</v>
      </c>
      <c r="F604" s="10" t="s">
        <v>6633</v>
      </c>
      <c r="G604" s="10" t="s">
        <v>6599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</row>
    <row r="605" spans="1:40" ht="12.5" x14ac:dyDescent="0.25">
      <c r="A605" s="10" t="s">
        <v>8419</v>
      </c>
      <c r="B605" s="10" t="s">
        <v>8420</v>
      </c>
      <c r="C605" s="10" t="s">
        <v>8421</v>
      </c>
      <c r="D605" s="10"/>
      <c r="E605" s="10" t="s">
        <v>8421</v>
      </c>
      <c r="F605" s="10" t="s">
        <v>6633</v>
      </c>
      <c r="G605" s="10" t="s">
        <v>6539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7"/>
      <c r="AH605" s="10"/>
      <c r="AI605" s="10"/>
      <c r="AJ605" s="10"/>
      <c r="AK605" s="10"/>
      <c r="AL605" s="10"/>
      <c r="AM605" s="10"/>
      <c r="AN605" s="10"/>
    </row>
    <row r="606" spans="1:40" ht="12.5" x14ac:dyDescent="0.25">
      <c r="A606" s="10" t="s">
        <v>8422</v>
      </c>
      <c r="B606" s="10" t="s">
        <v>8423</v>
      </c>
      <c r="C606" s="10" t="s">
        <v>8424</v>
      </c>
      <c r="D606" s="10"/>
      <c r="E606" s="10" t="s">
        <v>8424</v>
      </c>
      <c r="F606" s="10" t="s">
        <v>6633</v>
      </c>
      <c r="G606" s="10" t="s">
        <v>6531</v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</row>
    <row r="607" spans="1:40" ht="12.5" x14ac:dyDescent="0.25">
      <c r="A607" s="10" t="s">
        <v>8425</v>
      </c>
      <c r="B607" s="10" t="s">
        <v>8426</v>
      </c>
      <c r="C607" s="10" t="s">
        <v>8427</v>
      </c>
      <c r="D607" s="10"/>
      <c r="E607" s="10" t="s">
        <v>8427</v>
      </c>
      <c r="F607" s="10" t="s">
        <v>6633</v>
      </c>
      <c r="G607" s="10" t="s">
        <v>6589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</row>
    <row r="608" spans="1:40" ht="12.5" x14ac:dyDescent="0.25">
      <c r="A608" s="10" t="s">
        <v>8428</v>
      </c>
      <c r="B608" s="10"/>
      <c r="C608" s="10" t="s">
        <v>8429</v>
      </c>
      <c r="D608" s="10"/>
      <c r="E608" s="10"/>
      <c r="F608" s="10" t="s">
        <v>6633</v>
      </c>
      <c r="G608" s="10" t="s">
        <v>6582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</row>
    <row r="609" spans="1:40" ht="12.5" x14ac:dyDescent="0.25">
      <c r="A609" s="10" t="s">
        <v>8430</v>
      </c>
      <c r="B609" s="10" t="s">
        <v>8431</v>
      </c>
      <c r="C609" s="10" t="s">
        <v>8432</v>
      </c>
      <c r="D609" s="10"/>
      <c r="E609" s="10" t="s">
        <v>8432</v>
      </c>
      <c r="F609" s="10" t="s">
        <v>6633</v>
      </c>
      <c r="G609" s="10" t="s">
        <v>6545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</row>
    <row r="610" spans="1:40" ht="12.5" x14ac:dyDescent="0.25">
      <c r="A610" s="10" t="s">
        <v>8433</v>
      </c>
      <c r="B610" s="10" t="s">
        <v>8434</v>
      </c>
      <c r="C610" s="10" t="s">
        <v>8435</v>
      </c>
      <c r="D610" s="10"/>
      <c r="E610" s="10" t="s">
        <v>8435</v>
      </c>
      <c r="F610" s="10" t="s">
        <v>6633</v>
      </c>
      <c r="G610" s="10" t="s">
        <v>6567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</row>
    <row r="611" spans="1:40" ht="12.5" x14ac:dyDescent="0.25">
      <c r="A611" s="10" t="s">
        <v>8436</v>
      </c>
      <c r="B611" s="10" t="s">
        <v>8437</v>
      </c>
      <c r="C611" s="10" t="s">
        <v>8438</v>
      </c>
      <c r="D611" s="10"/>
      <c r="E611" s="10" t="s">
        <v>8438</v>
      </c>
      <c r="F611" s="10" t="s">
        <v>6633</v>
      </c>
      <c r="G611" s="10" t="s">
        <v>6587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</row>
    <row r="612" spans="1:40" ht="12.5" x14ac:dyDescent="0.25">
      <c r="A612" s="10" t="s">
        <v>8439</v>
      </c>
      <c r="B612" s="10" t="s">
        <v>8440</v>
      </c>
      <c r="C612" s="10" t="s">
        <v>8441</v>
      </c>
      <c r="D612" s="10"/>
      <c r="E612" s="10" t="s">
        <v>8441</v>
      </c>
      <c r="F612" s="10" t="s">
        <v>6633</v>
      </c>
      <c r="G612" s="10" t="s">
        <v>6606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</row>
    <row r="613" spans="1:40" ht="12.5" x14ac:dyDescent="0.25">
      <c r="A613" s="10" t="s">
        <v>8442</v>
      </c>
      <c r="B613" s="10" t="s">
        <v>8443</v>
      </c>
      <c r="C613" s="10" t="s">
        <v>8444</v>
      </c>
      <c r="D613" s="10"/>
      <c r="E613" s="10" t="s">
        <v>8444</v>
      </c>
      <c r="F613" s="10" t="s">
        <v>6633</v>
      </c>
      <c r="G613" s="10" t="s">
        <v>6537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</row>
    <row r="614" spans="1:40" ht="12.5" x14ac:dyDescent="0.25">
      <c r="A614" s="10" t="s">
        <v>8445</v>
      </c>
      <c r="B614" s="10" t="s">
        <v>8446</v>
      </c>
      <c r="C614" s="10" t="s">
        <v>8447</v>
      </c>
      <c r="D614" s="10"/>
      <c r="E614" s="10" t="s">
        <v>8447</v>
      </c>
      <c r="F614" s="10" t="s">
        <v>6633</v>
      </c>
      <c r="G614" s="10" t="s">
        <v>6513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</row>
    <row r="615" spans="1:40" ht="12.5" x14ac:dyDescent="0.25">
      <c r="A615" s="10" t="s">
        <v>8448</v>
      </c>
      <c r="B615" s="10" t="s">
        <v>8449</v>
      </c>
      <c r="C615" s="10" t="s">
        <v>8450</v>
      </c>
      <c r="D615" s="10"/>
      <c r="E615" s="10" t="s">
        <v>8450</v>
      </c>
      <c r="F615" s="10" t="s">
        <v>6633</v>
      </c>
      <c r="G615" s="10" t="s">
        <v>6591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</row>
    <row r="616" spans="1:40" ht="12.5" x14ac:dyDescent="0.25">
      <c r="A616" s="10" t="s">
        <v>8451</v>
      </c>
      <c r="B616" s="10" t="s">
        <v>8452</v>
      </c>
      <c r="C616" s="10" t="s">
        <v>8453</v>
      </c>
      <c r="D616" s="10"/>
      <c r="E616" s="10" t="s">
        <v>8453</v>
      </c>
      <c r="F616" s="10" t="s">
        <v>6633</v>
      </c>
      <c r="G616" s="10" t="s">
        <v>6582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</row>
    <row r="617" spans="1:40" ht="12.5" x14ac:dyDescent="0.25">
      <c r="A617" s="10" t="s">
        <v>8454</v>
      </c>
      <c r="B617" s="10" t="s">
        <v>8455</v>
      </c>
      <c r="C617" s="10" t="s">
        <v>8456</v>
      </c>
      <c r="D617" s="10"/>
      <c r="E617" s="10" t="s">
        <v>8456</v>
      </c>
      <c r="F617" s="10" t="s">
        <v>6633</v>
      </c>
      <c r="G617" s="10" t="s">
        <v>6559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</row>
    <row r="618" spans="1:40" ht="12.5" x14ac:dyDescent="0.25">
      <c r="A618" s="10" t="s">
        <v>8457</v>
      </c>
      <c r="B618" s="10" t="s">
        <v>8458</v>
      </c>
      <c r="C618" s="10" t="s">
        <v>8459</v>
      </c>
      <c r="D618" s="10"/>
      <c r="E618" s="10" t="s">
        <v>8459</v>
      </c>
      <c r="F618" s="10" t="s">
        <v>6633</v>
      </c>
      <c r="G618" s="10" t="s">
        <v>6545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</row>
    <row r="619" spans="1:40" ht="12.5" x14ac:dyDescent="0.25">
      <c r="A619" s="10" t="s">
        <v>8460</v>
      </c>
      <c r="B619" s="10" t="s">
        <v>8461</v>
      </c>
      <c r="C619" s="10" t="s">
        <v>8462</v>
      </c>
      <c r="D619" s="10"/>
      <c r="E619" s="10" t="s">
        <v>8462</v>
      </c>
      <c r="F619" s="10" t="s">
        <v>6633</v>
      </c>
      <c r="G619" s="10" t="s">
        <v>6604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</row>
    <row r="620" spans="1:40" ht="12.5" x14ac:dyDescent="0.25">
      <c r="A620" s="10" t="s">
        <v>8463</v>
      </c>
      <c r="B620" s="10" t="s">
        <v>8464</v>
      </c>
      <c r="C620" s="10" t="s">
        <v>8465</v>
      </c>
      <c r="D620" s="10"/>
      <c r="E620" s="10" t="s">
        <v>8465</v>
      </c>
      <c r="F620" s="10" t="s">
        <v>6633</v>
      </c>
      <c r="G620" s="10" t="s">
        <v>6587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</row>
    <row r="621" spans="1:40" ht="12.5" x14ac:dyDescent="0.25">
      <c r="A621" s="10" t="s">
        <v>8466</v>
      </c>
      <c r="B621" s="10" t="s">
        <v>8467</v>
      </c>
      <c r="C621" s="10" t="s">
        <v>8468</v>
      </c>
      <c r="D621" s="10"/>
      <c r="E621" s="10" t="s">
        <v>8468</v>
      </c>
      <c r="F621" s="10" t="s">
        <v>6633</v>
      </c>
      <c r="G621" s="10" t="s">
        <v>6559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</row>
    <row r="622" spans="1:40" ht="12.5" x14ac:dyDescent="0.25">
      <c r="A622" s="10" t="s">
        <v>8469</v>
      </c>
      <c r="B622" s="10" t="s">
        <v>8470</v>
      </c>
      <c r="C622" s="10" t="s">
        <v>8471</v>
      </c>
      <c r="D622" s="10"/>
      <c r="E622" s="10" t="s">
        <v>8471</v>
      </c>
      <c r="F622" s="10" t="s">
        <v>6633</v>
      </c>
      <c r="G622" s="10" t="s">
        <v>6567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</row>
    <row r="623" spans="1:40" ht="12.5" x14ac:dyDescent="0.25">
      <c r="A623" s="10" t="s">
        <v>8472</v>
      </c>
      <c r="B623" s="10" t="s">
        <v>8473</v>
      </c>
      <c r="C623" s="10" t="s">
        <v>8474</v>
      </c>
      <c r="D623" s="10"/>
      <c r="E623" s="10" t="s">
        <v>8474</v>
      </c>
      <c r="F623" s="10" t="s">
        <v>6633</v>
      </c>
      <c r="G623" s="10" t="s">
        <v>6531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</row>
    <row r="624" spans="1:40" ht="12.5" x14ac:dyDescent="0.25">
      <c r="A624" s="10" t="s">
        <v>8475</v>
      </c>
      <c r="B624" s="10" t="s">
        <v>8476</v>
      </c>
      <c r="C624" s="10" t="s">
        <v>8477</v>
      </c>
      <c r="D624" s="10"/>
      <c r="E624" s="10" t="s">
        <v>8477</v>
      </c>
      <c r="F624" s="10" t="s">
        <v>6633</v>
      </c>
      <c r="G624" s="10" t="s">
        <v>6567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</row>
    <row r="625" spans="1:40" ht="12.5" x14ac:dyDescent="0.25">
      <c r="A625" s="10" t="s">
        <v>8478</v>
      </c>
      <c r="B625" s="10" t="s">
        <v>8479</v>
      </c>
      <c r="C625" s="10" t="s">
        <v>8480</v>
      </c>
      <c r="D625" s="10"/>
      <c r="E625" s="10" t="s">
        <v>8480</v>
      </c>
      <c r="F625" s="10" t="s">
        <v>6633</v>
      </c>
      <c r="G625" s="10" t="s">
        <v>6537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</row>
    <row r="626" spans="1:40" ht="12.5" x14ac:dyDescent="0.25">
      <c r="A626" s="10" t="s">
        <v>8481</v>
      </c>
      <c r="B626" s="10" t="s">
        <v>8482</v>
      </c>
      <c r="C626" s="10" t="s">
        <v>8483</v>
      </c>
      <c r="D626" s="10"/>
      <c r="E626" s="10" t="s">
        <v>8483</v>
      </c>
      <c r="F626" s="10" t="s">
        <v>6633</v>
      </c>
      <c r="G626" s="10" t="s">
        <v>6559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</row>
    <row r="627" spans="1:40" ht="12.5" x14ac:dyDescent="0.25">
      <c r="A627" s="10" t="s">
        <v>8484</v>
      </c>
      <c r="B627" s="10" t="s">
        <v>8485</v>
      </c>
      <c r="C627" s="10" t="s">
        <v>8486</v>
      </c>
      <c r="D627" s="10"/>
      <c r="E627" s="10" t="s">
        <v>8486</v>
      </c>
      <c r="F627" s="10" t="s">
        <v>6633</v>
      </c>
      <c r="G627" s="10" t="s">
        <v>6587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</row>
    <row r="628" spans="1:40" ht="12.5" x14ac:dyDescent="0.25">
      <c r="A628" s="10" t="s">
        <v>8487</v>
      </c>
      <c r="B628" s="10" t="s">
        <v>8488</v>
      </c>
      <c r="C628" s="10" t="s">
        <v>8489</v>
      </c>
      <c r="D628" s="10"/>
      <c r="E628" s="10" t="s">
        <v>8489</v>
      </c>
      <c r="F628" s="10" t="s">
        <v>6633</v>
      </c>
      <c r="G628" s="10" t="s">
        <v>6513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</row>
    <row r="629" spans="1:40" ht="12.5" x14ac:dyDescent="0.25">
      <c r="A629" s="10" t="s">
        <v>8490</v>
      </c>
      <c r="B629" s="10" t="s">
        <v>8491</v>
      </c>
      <c r="C629" s="10" t="s">
        <v>8492</v>
      </c>
      <c r="D629" s="10"/>
      <c r="E629" s="10" t="s">
        <v>8492</v>
      </c>
      <c r="F629" s="10" t="s">
        <v>6633</v>
      </c>
      <c r="G629" s="10" t="s">
        <v>6561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7"/>
      <c r="AN629" s="10"/>
    </row>
    <row r="630" spans="1:40" ht="12.5" x14ac:dyDescent="0.25">
      <c r="A630" s="10" t="s">
        <v>8493</v>
      </c>
      <c r="B630" s="10" t="s">
        <v>8494</v>
      </c>
      <c r="C630" s="10" t="s">
        <v>8495</v>
      </c>
      <c r="D630" s="10"/>
      <c r="E630" s="10" t="s">
        <v>8496</v>
      </c>
      <c r="F630" s="10" t="s">
        <v>6633</v>
      </c>
      <c r="G630" s="10" t="s">
        <v>6541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</row>
    <row r="631" spans="1:40" ht="12.5" x14ac:dyDescent="0.25">
      <c r="A631" s="10" t="s">
        <v>8497</v>
      </c>
      <c r="B631" s="10" t="s">
        <v>8498</v>
      </c>
      <c r="C631" s="10" t="s">
        <v>8499</v>
      </c>
      <c r="D631" s="10"/>
      <c r="E631" s="10" t="s">
        <v>8499</v>
      </c>
      <c r="F631" s="10" t="s">
        <v>6633</v>
      </c>
      <c r="G631" s="10" t="s">
        <v>6582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</row>
    <row r="632" spans="1:40" ht="12.5" x14ac:dyDescent="0.25">
      <c r="A632" s="10" t="s">
        <v>8500</v>
      </c>
      <c r="B632" s="10"/>
      <c r="C632" s="10" t="s">
        <v>8501</v>
      </c>
      <c r="D632" s="10"/>
      <c r="E632" s="10" t="s">
        <v>8501</v>
      </c>
      <c r="F632" s="10" t="s">
        <v>6633</v>
      </c>
      <c r="G632" s="10" t="s">
        <v>6567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</row>
    <row r="633" spans="1:40" ht="12.5" x14ac:dyDescent="0.25">
      <c r="A633" s="10" t="s">
        <v>8502</v>
      </c>
      <c r="B633" s="10" t="s">
        <v>8503</v>
      </c>
      <c r="C633" s="10" t="s">
        <v>8504</v>
      </c>
      <c r="D633" s="10"/>
      <c r="E633" s="10" t="s">
        <v>8504</v>
      </c>
      <c r="F633" s="10" t="s">
        <v>6633</v>
      </c>
      <c r="G633" s="10" t="s">
        <v>6547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7"/>
      <c r="AF633" s="10"/>
      <c r="AG633" s="10"/>
      <c r="AH633" s="10"/>
      <c r="AI633" s="10"/>
      <c r="AJ633" s="10"/>
      <c r="AK633" s="10"/>
      <c r="AL633" s="10"/>
      <c r="AM633" s="10"/>
      <c r="AN633" s="10"/>
    </row>
    <row r="634" spans="1:40" ht="12.5" x14ac:dyDescent="0.25">
      <c r="A634" s="10" t="s">
        <v>8505</v>
      </c>
      <c r="B634" s="10" t="s">
        <v>8506</v>
      </c>
      <c r="C634" s="10" t="s">
        <v>8507</v>
      </c>
      <c r="D634" s="10"/>
      <c r="E634" s="10" t="s">
        <v>8507</v>
      </c>
      <c r="F634" s="10" t="s">
        <v>6633</v>
      </c>
      <c r="G634" s="10" t="s">
        <v>6579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</row>
    <row r="635" spans="1:40" ht="12.5" x14ac:dyDescent="0.25">
      <c r="A635" s="10" t="s">
        <v>8508</v>
      </c>
      <c r="B635" s="10" t="s">
        <v>8509</v>
      </c>
      <c r="C635" s="10" t="s">
        <v>8510</v>
      </c>
      <c r="D635" s="10"/>
      <c r="E635" s="10" t="s">
        <v>8510</v>
      </c>
      <c r="F635" s="10" t="s">
        <v>6633</v>
      </c>
      <c r="G635" s="10" t="s">
        <v>6606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</row>
    <row r="636" spans="1:40" ht="12.5" x14ac:dyDescent="0.25">
      <c r="A636" s="10" t="s">
        <v>8511</v>
      </c>
      <c r="B636" s="10" t="s">
        <v>8512</v>
      </c>
      <c r="C636" s="10" t="s">
        <v>8513</v>
      </c>
      <c r="D636" s="10"/>
      <c r="E636" s="10" t="s">
        <v>8513</v>
      </c>
      <c r="F636" s="10" t="s">
        <v>6633</v>
      </c>
      <c r="G636" s="10" t="s">
        <v>6531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</row>
    <row r="637" spans="1:40" ht="12.5" x14ac:dyDescent="0.25">
      <c r="A637" s="10" t="s">
        <v>8514</v>
      </c>
      <c r="B637" s="10" t="s">
        <v>8515</v>
      </c>
      <c r="C637" s="10" t="s">
        <v>8516</v>
      </c>
      <c r="D637" s="10"/>
      <c r="E637" s="10" t="s">
        <v>8517</v>
      </c>
      <c r="F637" s="10" t="s">
        <v>6633</v>
      </c>
      <c r="G637" s="10" t="s">
        <v>6559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</row>
    <row r="638" spans="1:40" ht="12.5" x14ac:dyDescent="0.25">
      <c r="A638" s="10" t="s">
        <v>8518</v>
      </c>
      <c r="B638" s="10" t="s">
        <v>8519</v>
      </c>
      <c r="C638" s="10" t="s">
        <v>8520</v>
      </c>
      <c r="D638" s="10"/>
      <c r="E638" s="10" t="s">
        <v>8520</v>
      </c>
      <c r="F638" s="10" t="s">
        <v>6633</v>
      </c>
      <c r="G638" s="10" t="s">
        <v>6559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</row>
    <row r="639" spans="1:40" ht="12.5" x14ac:dyDescent="0.25">
      <c r="A639" s="10" t="s">
        <v>8521</v>
      </c>
      <c r="B639" s="10" t="s">
        <v>8522</v>
      </c>
      <c r="C639" s="10" t="s">
        <v>8523</v>
      </c>
      <c r="D639" s="10"/>
      <c r="E639" s="10" t="s">
        <v>8523</v>
      </c>
      <c r="F639" s="10" t="s">
        <v>6633</v>
      </c>
      <c r="G639" s="10" t="s">
        <v>6541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</row>
    <row r="640" spans="1:40" ht="12.5" x14ac:dyDescent="0.25">
      <c r="A640" s="10" t="s">
        <v>8524</v>
      </c>
      <c r="B640" s="10" t="s">
        <v>8525</v>
      </c>
      <c r="C640" s="10" t="s">
        <v>8526</v>
      </c>
      <c r="D640" s="10"/>
      <c r="E640" s="10" t="s">
        <v>8526</v>
      </c>
      <c r="F640" s="10" t="s">
        <v>6633</v>
      </c>
      <c r="G640" s="10" t="s">
        <v>6513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</row>
    <row r="641" spans="1:40" ht="12.5" x14ac:dyDescent="0.25">
      <c r="A641" s="10" t="s">
        <v>8527</v>
      </c>
      <c r="B641" s="10" t="s">
        <v>8528</v>
      </c>
      <c r="C641" s="10" t="s">
        <v>8529</v>
      </c>
      <c r="D641" s="10"/>
      <c r="E641" s="10" t="s">
        <v>8529</v>
      </c>
      <c r="F641" s="10" t="s">
        <v>6633</v>
      </c>
      <c r="G641" s="10" t="s">
        <v>6619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</row>
    <row r="642" spans="1:40" ht="12.5" x14ac:dyDescent="0.25">
      <c r="A642" s="10" t="s">
        <v>8530</v>
      </c>
      <c r="B642" s="10" t="s">
        <v>8531</v>
      </c>
      <c r="C642" s="10" t="s">
        <v>8173</v>
      </c>
      <c r="D642" s="10"/>
      <c r="E642" s="10" t="s">
        <v>8173</v>
      </c>
      <c r="F642" s="10" t="s">
        <v>6633</v>
      </c>
      <c r="G642" s="10" t="s">
        <v>6523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</row>
    <row r="643" spans="1:40" ht="12.5" x14ac:dyDescent="0.25">
      <c r="A643" s="10" t="s">
        <v>8532</v>
      </c>
      <c r="B643" s="10" t="s">
        <v>8533</v>
      </c>
      <c r="C643" s="10" t="s">
        <v>8534</v>
      </c>
      <c r="D643" s="10"/>
      <c r="E643" s="10" t="s">
        <v>8534</v>
      </c>
      <c r="F643" s="10" t="s">
        <v>6633</v>
      </c>
      <c r="G643" s="10" t="s">
        <v>6565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</row>
    <row r="644" spans="1:40" ht="12.5" x14ac:dyDescent="0.25">
      <c r="A644" s="10" t="s">
        <v>8535</v>
      </c>
      <c r="B644" s="10" t="s">
        <v>8536</v>
      </c>
      <c r="C644" s="10" t="s">
        <v>8537</v>
      </c>
      <c r="D644" s="10"/>
      <c r="E644" s="10" t="s">
        <v>8537</v>
      </c>
      <c r="F644" s="10" t="s">
        <v>6633</v>
      </c>
      <c r="G644" s="10" t="s">
        <v>6557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</row>
    <row r="645" spans="1:40" ht="12.5" x14ac:dyDescent="0.25">
      <c r="A645" s="10" t="s">
        <v>8538</v>
      </c>
      <c r="B645" s="10" t="s">
        <v>8539</v>
      </c>
      <c r="C645" s="10" t="s">
        <v>8540</v>
      </c>
      <c r="D645" s="10"/>
      <c r="E645" s="10" t="s">
        <v>8540</v>
      </c>
      <c r="F645" s="10" t="s">
        <v>6633</v>
      </c>
      <c r="G645" s="10" t="s">
        <v>6531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</row>
    <row r="646" spans="1:40" ht="12.5" x14ac:dyDescent="0.25">
      <c r="A646" s="10" t="s">
        <v>8541</v>
      </c>
      <c r="B646" s="10" t="s">
        <v>8542</v>
      </c>
      <c r="C646" s="10" t="s">
        <v>8543</v>
      </c>
      <c r="D646" s="10"/>
      <c r="E646" s="10" t="s">
        <v>8543</v>
      </c>
      <c r="F646" s="10" t="s">
        <v>6633</v>
      </c>
      <c r="G646" s="10" t="s">
        <v>6537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</row>
    <row r="647" spans="1:40" ht="12.5" x14ac:dyDescent="0.25">
      <c r="A647" s="10" t="s">
        <v>8544</v>
      </c>
      <c r="B647" s="10" t="s">
        <v>8545</v>
      </c>
      <c r="C647" s="10" t="s">
        <v>8546</v>
      </c>
      <c r="D647" s="10"/>
      <c r="E647" s="10" t="s">
        <v>8546</v>
      </c>
      <c r="F647" s="10" t="s">
        <v>6633</v>
      </c>
      <c r="G647" s="10" t="s">
        <v>6555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</row>
    <row r="648" spans="1:40" ht="12.5" x14ac:dyDescent="0.25">
      <c r="A648" s="10" t="s">
        <v>8547</v>
      </c>
      <c r="B648" s="10" t="s">
        <v>8548</v>
      </c>
      <c r="C648" s="10" t="s">
        <v>8549</v>
      </c>
      <c r="D648" s="10"/>
      <c r="E648" s="10" t="s">
        <v>8549</v>
      </c>
      <c r="F648" s="10" t="s">
        <v>6633</v>
      </c>
      <c r="G648" s="10" t="s">
        <v>6557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</row>
    <row r="649" spans="1:40" ht="12.5" x14ac:dyDescent="0.25">
      <c r="A649" s="10" t="s">
        <v>8550</v>
      </c>
      <c r="B649" s="10"/>
      <c r="C649" s="10" t="s">
        <v>8551</v>
      </c>
      <c r="D649" s="10"/>
      <c r="E649" s="10" t="s">
        <v>8551</v>
      </c>
      <c r="F649" s="10" t="s">
        <v>6633</v>
      </c>
      <c r="G649" s="10" t="s">
        <v>6579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</row>
    <row r="650" spans="1:40" ht="12.5" x14ac:dyDescent="0.25">
      <c r="A650" s="10" t="s">
        <v>8552</v>
      </c>
      <c r="B650" s="10"/>
      <c r="C650" s="10" t="s">
        <v>8553</v>
      </c>
      <c r="D650" s="10"/>
      <c r="E650" s="10" t="s">
        <v>8553</v>
      </c>
      <c r="F650" s="10" t="s">
        <v>6633</v>
      </c>
      <c r="G650" s="10" t="s">
        <v>6531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</row>
    <row r="651" spans="1:40" ht="12.5" x14ac:dyDescent="0.25">
      <c r="A651" s="10" t="s">
        <v>8554</v>
      </c>
      <c r="B651" s="10" t="s">
        <v>8555</v>
      </c>
      <c r="C651" s="10" t="s">
        <v>8556</v>
      </c>
      <c r="D651" s="10"/>
      <c r="E651" s="10" t="s">
        <v>8556</v>
      </c>
      <c r="F651" s="10" t="s">
        <v>6633</v>
      </c>
      <c r="G651" s="10" t="s">
        <v>6589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</row>
    <row r="652" spans="1:40" ht="12.5" x14ac:dyDescent="0.25">
      <c r="A652" s="10" t="s">
        <v>8557</v>
      </c>
      <c r="B652" s="10"/>
      <c r="C652" s="10" t="s">
        <v>8558</v>
      </c>
      <c r="D652" s="10"/>
      <c r="E652" s="10" t="s">
        <v>8558</v>
      </c>
      <c r="F652" s="10" t="s">
        <v>6633</v>
      </c>
      <c r="G652" s="10" t="s">
        <v>6547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</row>
    <row r="653" spans="1:40" ht="12.5" x14ac:dyDescent="0.25">
      <c r="A653" s="10" t="s">
        <v>8559</v>
      </c>
      <c r="B653" s="10" t="s">
        <v>8560</v>
      </c>
      <c r="C653" s="10" t="s">
        <v>8561</v>
      </c>
      <c r="D653" s="10"/>
      <c r="E653" s="10" t="s">
        <v>8561</v>
      </c>
      <c r="F653" s="10" t="s">
        <v>6633</v>
      </c>
      <c r="G653" s="10" t="s">
        <v>6576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</row>
    <row r="654" spans="1:40" ht="12.5" x14ac:dyDescent="0.25">
      <c r="A654" s="10" t="s">
        <v>8562</v>
      </c>
      <c r="B654" s="10" t="s">
        <v>8563</v>
      </c>
      <c r="C654" s="10" t="s">
        <v>8564</v>
      </c>
      <c r="D654" s="10"/>
      <c r="E654" s="10" t="s">
        <v>8564</v>
      </c>
      <c r="F654" s="10" t="s">
        <v>6633</v>
      </c>
      <c r="G654" s="10" t="s">
        <v>6614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</row>
    <row r="655" spans="1:40" ht="12.5" x14ac:dyDescent="0.25">
      <c r="A655" s="10" t="s">
        <v>8565</v>
      </c>
      <c r="B655" s="10" t="s">
        <v>8566</v>
      </c>
      <c r="C655" s="10" t="s">
        <v>8567</v>
      </c>
      <c r="D655" s="10"/>
      <c r="E655" s="10" t="s">
        <v>8568</v>
      </c>
      <c r="F655" s="10" t="s">
        <v>6633</v>
      </c>
      <c r="G655" s="10" t="s">
        <v>6591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</row>
    <row r="656" spans="1:40" ht="12.5" x14ac:dyDescent="0.25">
      <c r="A656" s="10" t="s">
        <v>8569</v>
      </c>
      <c r="B656" s="10" t="s">
        <v>8570</v>
      </c>
      <c r="C656" s="10" t="s">
        <v>8571</v>
      </c>
      <c r="D656" s="10"/>
      <c r="E656" s="10" t="s">
        <v>8571</v>
      </c>
      <c r="F656" s="10" t="s">
        <v>6633</v>
      </c>
      <c r="G656" s="10" t="s">
        <v>6593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7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</row>
    <row r="657" spans="1:40" ht="12.5" x14ac:dyDescent="0.25">
      <c r="A657" s="10" t="s">
        <v>8572</v>
      </c>
      <c r="B657" s="10" t="s">
        <v>8573</v>
      </c>
      <c r="C657" s="10" t="s">
        <v>8574</v>
      </c>
      <c r="D657" s="10"/>
      <c r="E657" s="10" t="s">
        <v>8574</v>
      </c>
      <c r="F657" s="10" t="s">
        <v>6633</v>
      </c>
      <c r="G657" s="10" t="s">
        <v>6545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</row>
    <row r="658" spans="1:40" ht="12.5" x14ac:dyDescent="0.25">
      <c r="A658" s="10" t="s">
        <v>8575</v>
      </c>
      <c r="B658" s="10" t="s">
        <v>8576</v>
      </c>
      <c r="C658" s="10" t="s">
        <v>8577</v>
      </c>
      <c r="D658" s="10"/>
      <c r="E658" s="10" t="s">
        <v>8577</v>
      </c>
      <c r="F658" s="10" t="s">
        <v>6633</v>
      </c>
      <c r="G658" s="10" t="s">
        <v>6619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</row>
    <row r="659" spans="1:40" ht="12.5" x14ac:dyDescent="0.25">
      <c r="A659" s="10" t="s">
        <v>8578</v>
      </c>
      <c r="B659" s="10" t="s">
        <v>8579</v>
      </c>
      <c r="C659" s="10" t="s">
        <v>8580</v>
      </c>
      <c r="D659" s="10"/>
      <c r="E659" s="10" t="s">
        <v>8580</v>
      </c>
      <c r="F659" s="10" t="s">
        <v>6633</v>
      </c>
      <c r="G659" s="10" t="s">
        <v>6539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</row>
    <row r="660" spans="1:40" ht="12.5" x14ac:dyDescent="0.25">
      <c r="A660" s="10" t="s">
        <v>8581</v>
      </c>
      <c r="B660" s="10" t="s">
        <v>8582</v>
      </c>
      <c r="C660" s="10" t="s">
        <v>8583</v>
      </c>
      <c r="D660" s="10"/>
      <c r="E660" s="10" t="s">
        <v>8583</v>
      </c>
      <c r="F660" s="10" t="s">
        <v>6633</v>
      </c>
      <c r="G660" s="10" t="s">
        <v>6519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</row>
    <row r="661" spans="1:40" ht="12.5" x14ac:dyDescent="0.25">
      <c r="A661" s="10" t="s">
        <v>8584</v>
      </c>
      <c r="B661" s="10" t="s">
        <v>8585</v>
      </c>
      <c r="C661" s="10" t="s">
        <v>7978</v>
      </c>
      <c r="D661" s="10"/>
      <c r="E661" s="10" t="s">
        <v>7978</v>
      </c>
      <c r="F661" s="10" t="s">
        <v>6633</v>
      </c>
      <c r="G661" s="10" t="s">
        <v>6539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</row>
    <row r="662" spans="1:40" ht="12.5" x14ac:dyDescent="0.25">
      <c r="A662" s="10" t="s">
        <v>8586</v>
      </c>
      <c r="B662" s="10" t="s">
        <v>8587</v>
      </c>
      <c r="C662" s="10" t="s">
        <v>8588</v>
      </c>
      <c r="D662" s="10"/>
      <c r="E662" s="10" t="s">
        <v>8588</v>
      </c>
      <c r="F662" s="10" t="s">
        <v>6633</v>
      </c>
      <c r="G662" s="10" t="s">
        <v>6589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</row>
    <row r="663" spans="1:40" ht="12.5" x14ac:dyDescent="0.25">
      <c r="A663" s="10" t="s">
        <v>8589</v>
      </c>
      <c r="B663" s="10" t="s">
        <v>8590</v>
      </c>
      <c r="C663" s="10" t="s">
        <v>8591</v>
      </c>
      <c r="D663" s="10"/>
      <c r="E663" s="10" t="s">
        <v>8591</v>
      </c>
      <c r="F663" s="10" t="s">
        <v>6633</v>
      </c>
      <c r="G663" s="10" t="s">
        <v>6579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</row>
    <row r="664" spans="1:40" ht="12.5" x14ac:dyDescent="0.25">
      <c r="A664" s="10" t="s">
        <v>8592</v>
      </c>
      <c r="B664" s="10" t="s">
        <v>8593</v>
      </c>
      <c r="C664" s="10" t="s">
        <v>8594</v>
      </c>
      <c r="D664" s="10"/>
      <c r="E664" s="10" t="s">
        <v>8594</v>
      </c>
      <c r="F664" s="10" t="s">
        <v>6633</v>
      </c>
      <c r="G664" s="10" t="s">
        <v>6519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</row>
    <row r="665" spans="1:40" ht="12.5" x14ac:dyDescent="0.25">
      <c r="A665" s="10" t="s">
        <v>8595</v>
      </c>
      <c r="B665" s="10" t="s">
        <v>8596</v>
      </c>
      <c r="C665" s="10" t="s">
        <v>8597</v>
      </c>
      <c r="D665" s="10"/>
      <c r="E665" s="10" t="s">
        <v>8597</v>
      </c>
      <c r="F665" s="10" t="s">
        <v>6633</v>
      </c>
      <c r="G665" s="10" t="s">
        <v>6621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</row>
    <row r="666" spans="1:40" ht="12.5" x14ac:dyDescent="0.25">
      <c r="A666" s="10" t="s">
        <v>8598</v>
      </c>
      <c r="B666" s="10" t="s">
        <v>8599</v>
      </c>
      <c r="C666" s="10" t="s">
        <v>8600</v>
      </c>
      <c r="D666" s="10"/>
      <c r="E666" s="10" t="s">
        <v>8600</v>
      </c>
      <c r="F666" s="10" t="s">
        <v>6633</v>
      </c>
      <c r="G666" s="10" t="s">
        <v>6602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</row>
    <row r="667" spans="1:40" ht="12.5" x14ac:dyDescent="0.25">
      <c r="A667" s="10" t="s">
        <v>8601</v>
      </c>
      <c r="B667" s="10" t="s">
        <v>8602</v>
      </c>
      <c r="C667" s="10" t="s">
        <v>8603</v>
      </c>
      <c r="D667" s="10"/>
      <c r="E667" s="10" t="s">
        <v>8603</v>
      </c>
      <c r="F667" s="10" t="s">
        <v>6633</v>
      </c>
      <c r="G667" s="10" t="s">
        <v>6587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</row>
    <row r="668" spans="1:40" ht="12.5" x14ac:dyDescent="0.25">
      <c r="A668" s="10" t="s">
        <v>8604</v>
      </c>
      <c r="B668" s="10" t="s">
        <v>8605</v>
      </c>
      <c r="C668" s="10" t="s">
        <v>8606</v>
      </c>
      <c r="D668" s="10"/>
      <c r="E668" s="10" t="s">
        <v>8606</v>
      </c>
      <c r="F668" s="10" t="s">
        <v>6633</v>
      </c>
      <c r="G668" s="10" t="s">
        <v>6547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</row>
    <row r="669" spans="1:40" ht="12.5" x14ac:dyDescent="0.25">
      <c r="A669" s="10" t="s">
        <v>8607</v>
      </c>
      <c r="B669" s="10" t="s">
        <v>8608</v>
      </c>
      <c r="C669" s="10" t="s">
        <v>8609</v>
      </c>
      <c r="D669" s="10"/>
      <c r="E669" s="10" t="s">
        <v>8609</v>
      </c>
      <c r="F669" s="10" t="s">
        <v>6633</v>
      </c>
      <c r="G669" s="10" t="s">
        <v>6545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</row>
    <row r="670" spans="1:40" ht="12.5" x14ac:dyDescent="0.25">
      <c r="A670" s="10" t="s">
        <v>8610</v>
      </c>
      <c r="B670" s="10" t="s">
        <v>8611</v>
      </c>
      <c r="C670" s="10" t="s">
        <v>8612</v>
      </c>
      <c r="D670" s="10"/>
      <c r="E670" s="10" t="s">
        <v>8612</v>
      </c>
      <c r="F670" s="10" t="s">
        <v>6633</v>
      </c>
      <c r="G670" s="10" t="s">
        <v>6587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7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</row>
    <row r="671" spans="1:40" ht="12.5" x14ac:dyDescent="0.25">
      <c r="A671" s="10" t="s">
        <v>8613</v>
      </c>
      <c r="B671" s="10" t="s">
        <v>8614</v>
      </c>
      <c r="C671" s="10" t="s">
        <v>8615</v>
      </c>
      <c r="D671" s="10"/>
      <c r="E671" s="10" t="s">
        <v>8614</v>
      </c>
      <c r="F671" s="10" t="s">
        <v>6633</v>
      </c>
      <c r="G671" s="10" t="s">
        <v>6606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</row>
    <row r="672" spans="1:40" ht="12.5" x14ac:dyDescent="0.25">
      <c r="A672" s="10" t="s">
        <v>8616</v>
      </c>
      <c r="B672" s="10" t="s">
        <v>8617</v>
      </c>
      <c r="C672" s="10" t="s">
        <v>8618</v>
      </c>
      <c r="D672" s="10"/>
      <c r="E672" s="10" t="s">
        <v>8618</v>
      </c>
      <c r="F672" s="10" t="s">
        <v>6633</v>
      </c>
      <c r="G672" s="10" t="s">
        <v>6582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</row>
    <row r="673" spans="1:40" ht="12.5" x14ac:dyDescent="0.25">
      <c r="A673" s="10" t="s">
        <v>8619</v>
      </c>
      <c r="B673" s="10" t="s">
        <v>8620</v>
      </c>
      <c r="C673" s="10" t="s">
        <v>8621</v>
      </c>
      <c r="D673" s="10"/>
      <c r="E673" s="10" t="s">
        <v>8621</v>
      </c>
      <c r="F673" s="10" t="s">
        <v>6633</v>
      </c>
      <c r="G673" s="10" t="s">
        <v>6589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</row>
    <row r="674" spans="1:40" ht="12.5" x14ac:dyDescent="0.25">
      <c r="A674" s="10" t="s">
        <v>8622</v>
      </c>
      <c r="B674" s="10" t="s">
        <v>8623</v>
      </c>
      <c r="C674" s="10" t="s">
        <v>8624</v>
      </c>
      <c r="D674" s="10"/>
      <c r="E674" s="10" t="s">
        <v>8624</v>
      </c>
      <c r="F674" s="10" t="s">
        <v>6633</v>
      </c>
      <c r="G674" s="10" t="s">
        <v>6559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</row>
    <row r="675" spans="1:40" ht="12.5" x14ac:dyDescent="0.25">
      <c r="A675" s="10" t="s">
        <v>8625</v>
      </c>
      <c r="B675" s="10" t="s">
        <v>8626</v>
      </c>
      <c r="C675" s="10" t="s">
        <v>8627</v>
      </c>
      <c r="D675" s="10"/>
      <c r="E675" s="10" t="s">
        <v>8627</v>
      </c>
      <c r="F675" s="10" t="s">
        <v>6633</v>
      </c>
      <c r="G675" s="10" t="s">
        <v>6535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</row>
    <row r="676" spans="1:40" ht="12.5" x14ac:dyDescent="0.25">
      <c r="A676" s="10" t="s">
        <v>8628</v>
      </c>
      <c r="B676" s="10" t="s">
        <v>8629</v>
      </c>
      <c r="C676" s="10" t="s">
        <v>8630</v>
      </c>
      <c r="D676" s="10"/>
      <c r="E676" s="10" t="s">
        <v>8630</v>
      </c>
      <c r="F676" s="10" t="s">
        <v>6633</v>
      </c>
      <c r="G676" s="10" t="s">
        <v>6587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</row>
    <row r="677" spans="1:40" ht="12.5" x14ac:dyDescent="0.25">
      <c r="A677" s="10" t="s">
        <v>8631</v>
      </c>
      <c r="B677" s="10" t="s">
        <v>8632</v>
      </c>
      <c r="C677" s="10" t="s">
        <v>8633</v>
      </c>
      <c r="D677" s="10"/>
      <c r="E677" s="10" t="s">
        <v>8633</v>
      </c>
      <c r="F677" s="10" t="s">
        <v>6633</v>
      </c>
      <c r="G677" s="10" t="s">
        <v>6589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</row>
    <row r="678" spans="1:40" ht="12.5" x14ac:dyDescent="0.25">
      <c r="A678" s="10" t="s">
        <v>8634</v>
      </c>
      <c r="B678" s="10" t="s">
        <v>8635</v>
      </c>
      <c r="C678" s="10" t="s">
        <v>8636</v>
      </c>
      <c r="D678" s="10"/>
      <c r="E678" s="10" t="s">
        <v>8636</v>
      </c>
      <c r="F678" s="10" t="s">
        <v>6633</v>
      </c>
      <c r="G678" s="10" t="s">
        <v>6606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</row>
    <row r="679" spans="1:40" ht="12.5" x14ac:dyDescent="0.25">
      <c r="A679" s="10" t="s">
        <v>8637</v>
      </c>
      <c r="B679" s="10" t="s">
        <v>8638</v>
      </c>
      <c r="C679" s="10" t="s">
        <v>8639</v>
      </c>
      <c r="D679" s="10"/>
      <c r="E679" s="10" t="s">
        <v>8639</v>
      </c>
      <c r="F679" s="10" t="s">
        <v>6633</v>
      </c>
      <c r="G679" s="10" t="s">
        <v>6582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</row>
    <row r="680" spans="1:40" ht="12.5" x14ac:dyDescent="0.25">
      <c r="A680" s="10" t="s">
        <v>8640</v>
      </c>
      <c r="B680" s="10" t="s">
        <v>8641</v>
      </c>
      <c r="C680" s="10" t="s">
        <v>8642</v>
      </c>
      <c r="D680" s="10"/>
      <c r="E680" s="10" t="s">
        <v>8642</v>
      </c>
      <c r="F680" s="10" t="s">
        <v>6633</v>
      </c>
      <c r="G680" s="10" t="s">
        <v>6531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</row>
    <row r="681" spans="1:40" ht="12.5" x14ac:dyDescent="0.25">
      <c r="A681" s="10" t="s">
        <v>8643</v>
      </c>
      <c r="B681" s="10" t="s">
        <v>8644</v>
      </c>
      <c r="C681" s="10" t="s">
        <v>8645</v>
      </c>
      <c r="D681" s="10"/>
      <c r="E681" s="10" t="s">
        <v>8645</v>
      </c>
      <c r="F681" s="10" t="s">
        <v>6633</v>
      </c>
      <c r="G681" s="10" t="s">
        <v>6557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</row>
    <row r="682" spans="1:40" ht="12.5" x14ac:dyDescent="0.25">
      <c r="A682" s="10" t="s">
        <v>8646</v>
      </c>
      <c r="B682" s="10" t="s">
        <v>8647</v>
      </c>
      <c r="C682" s="10" t="s">
        <v>8648</v>
      </c>
      <c r="D682" s="10"/>
      <c r="E682" s="10" t="s">
        <v>8648</v>
      </c>
      <c r="F682" s="10" t="s">
        <v>6633</v>
      </c>
      <c r="G682" s="10" t="s">
        <v>6547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</row>
    <row r="683" spans="1:40" ht="12.5" x14ac:dyDescent="0.25">
      <c r="A683" s="10" t="s">
        <v>8649</v>
      </c>
      <c r="B683" s="10"/>
      <c r="C683" s="10" t="s">
        <v>8650</v>
      </c>
      <c r="D683" s="10"/>
      <c r="E683" s="10" t="s">
        <v>8650</v>
      </c>
      <c r="F683" s="10" t="s">
        <v>6633</v>
      </c>
      <c r="G683" s="10" t="s">
        <v>6545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</row>
    <row r="684" spans="1:40" ht="12.5" x14ac:dyDescent="0.25">
      <c r="A684" s="10" t="s">
        <v>8651</v>
      </c>
      <c r="B684" s="10" t="s">
        <v>8652</v>
      </c>
      <c r="C684" s="10" t="s">
        <v>8653</v>
      </c>
      <c r="D684" s="10"/>
      <c r="E684" s="10" t="s">
        <v>8653</v>
      </c>
      <c r="F684" s="10" t="s">
        <v>6633</v>
      </c>
      <c r="G684" s="10" t="s">
        <v>6614</v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</row>
    <row r="685" spans="1:40" ht="12.5" x14ac:dyDescent="0.25">
      <c r="A685" s="10" t="s">
        <v>8654</v>
      </c>
      <c r="B685" s="10" t="s">
        <v>8655</v>
      </c>
      <c r="C685" s="10" t="s">
        <v>8656</v>
      </c>
      <c r="D685" s="10"/>
      <c r="E685" s="10" t="s">
        <v>8656</v>
      </c>
      <c r="F685" s="10" t="s">
        <v>6633</v>
      </c>
      <c r="G685" s="10" t="s">
        <v>6561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</row>
    <row r="686" spans="1:40" ht="12.5" x14ac:dyDescent="0.25">
      <c r="A686" s="10" t="s">
        <v>8657</v>
      </c>
      <c r="B686" s="10" t="s">
        <v>8658</v>
      </c>
      <c r="C686" s="10" t="s">
        <v>8659</v>
      </c>
      <c r="D686" s="10"/>
      <c r="E686" s="10" t="s">
        <v>8659</v>
      </c>
      <c r="F686" s="10" t="s">
        <v>6633</v>
      </c>
      <c r="G686" s="10" t="s">
        <v>6589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</row>
    <row r="687" spans="1:40" ht="12.5" x14ac:dyDescent="0.25">
      <c r="A687" s="10" t="s">
        <v>8660</v>
      </c>
      <c r="B687" s="10"/>
      <c r="C687" s="10" t="s">
        <v>8661</v>
      </c>
      <c r="D687" s="10"/>
      <c r="E687" s="10"/>
      <c r="F687" s="10" t="s">
        <v>6633</v>
      </c>
      <c r="G687" s="10" t="s">
        <v>6587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</row>
    <row r="688" spans="1:40" ht="12.5" x14ac:dyDescent="0.25">
      <c r="A688" s="10" t="s">
        <v>8662</v>
      </c>
      <c r="B688" s="10" t="s">
        <v>8663</v>
      </c>
      <c r="C688" s="10" t="s">
        <v>8664</v>
      </c>
      <c r="D688" s="10"/>
      <c r="E688" s="10" t="s">
        <v>8664</v>
      </c>
      <c r="F688" s="10" t="s">
        <v>6633</v>
      </c>
      <c r="G688" s="10" t="s">
        <v>6567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</row>
    <row r="689" spans="1:40" ht="12.5" x14ac:dyDescent="0.25">
      <c r="A689" s="10" t="s">
        <v>8665</v>
      </c>
      <c r="B689" s="10" t="s">
        <v>8666</v>
      </c>
      <c r="C689" s="10" t="s">
        <v>8667</v>
      </c>
      <c r="D689" s="10"/>
      <c r="E689" s="10" t="s">
        <v>8668</v>
      </c>
      <c r="F689" s="10" t="s">
        <v>6633</v>
      </c>
      <c r="G689" s="10" t="s">
        <v>6587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</row>
    <row r="690" spans="1:40" ht="12.5" x14ac:dyDescent="0.25">
      <c r="A690" s="10" t="s">
        <v>8669</v>
      </c>
      <c r="B690" s="10" t="s">
        <v>8670</v>
      </c>
      <c r="C690" s="10" t="s">
        <v>8671</v>
      </c>
      <c r="D690" s="10"/>
      <c r="E690" s="10" t="s">
        <v>8671</v>
      </c>
      <c r="F690" s="10" t="s">
        <v>6633</v>
      </c>
      <c r="G690" s="10" t="s">
        <v>6606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</row>
    <row r="691" spans="1:40" ht="12.5" x14ac:dyDescent="0.25">
      <c r="A691" s="10" t="s">
        <v>8672</v>
      </c>
      <c r="B691" s="10" t="s">
        <v>8673</v>
      </c>
      <c r="C691" s="10" t="s">
        <v>8674</v>
      </c>
      <c r="D691" s="10"/>
      <c r="E691" s="10" t="s">
        <v>8674</v>
      </c>
      <c r="F691" s="10" t="s">
        <v>6633</v>
      </c>
      <c r="G691" s="10" t="s">
        <v>6539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</row>
    <row r="692" spans="1:40" ht="12.5" x14ac:dyDescent="0.25">
      <c r="A692" s="10" t="s">
        <v>8675</v>
      </c>
      <c r="B692" s="10" t="s">
        <v>8676</v>
      </c>
      <c r="C692" s="10" t="s">
        <v>8677</v>
      </c>
      <c r="D692" s="10"/>
      <c r="E692" s="10" t="s">
        <v>8677</v>
      </c>
      <c r="F692" s="10" t="s">
        <v>6633</v>
      </c>
      <c r="G692" s="10" t="s">
        <v>6539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</row>
    <row r="693" spans="1:40" ht="12.5" x14ac:dyDescent="0.25">
      <c r="A693" s="10" t="s">
        <v>8678</v>
      </c>
      <c r="B693" s="10" t="s">
        <v>8679</v>
      </c>
      <c r="C693" s="10" t="s">
        <v>8680</v>
      </c>
      <c r="D693" s="10"/>
      <c r="E693" s="10" t="s">
        <v>8680</v>
      </c>
      <c r="F693" s="10" t="s">
        <v>6633</v>
      </c>
      <c r="G693" s="10" t="s">
        <v>6555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</row>
    <row r="694" spans="1:40" ht="12.5" x14ac:dyDescent="0.25">
      <c r="A694" s="10" t="s">
        <v>8681</v>
      </c>
      <c r="B694" s="10" t="s">
        <v>8682</v>
      </c>
      <c r="C694" s="10" t="s">
        <v>8683</v>
      </c>
      <c r="D694" s="10"/>
      <c r="E694" s="10" t="s">
        <v>8683</v>
      </c>
      <c r="F694" s="10" t="s">
        <v>6633</v>
      </c>
      <c r="G694" s="10" t="s">
        <v>6541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</row>
    <row r="695" spans="1:40" ht="12.5" x14ac:dyDescent="0.25">
      <c r="A695" s="10" t="s">
        <v>8684</v>
      </c>
      <c r="B695" s="10" t="s">
        <v>8685</v>
      </c>
      <c r="C695" s="10" t="s">
        <v>8686</v>
      </c>
      <c r="D695" s="10"/>
      <c r="E695" s="10" t="s">
        <v>8686</v>
      </c>
      <c r="F695" s="10" t="s">
        <v>6633</v>
      </c>
      <c r="G695" s="10" t="s">
        <v>6593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</row>
    <row r="696" spans="1:40" ht="12.5" x14ac:dyDescent="0.25">
      <c r="A696" s="10" t="s">
        <v>8687</v>
      </c>
      <c r="B696" s="10" t="s">
        <v>8688</v>
      </c>
      <c r="C696" s="10" t="s">
        <v>8689</v>
      </c>
      <c r="D696" s="10"/>
      <c r="E696" s="10" t="s">
        <v>8689</v>
      </c>
      <c r="F696" s="10" t="s">
        <v>6633</v>
      </c>
      <c r="G696" s="10" t="s">
        <v>6604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</row>
    <row r="697" spans="1:40" ht="12.5" x14ac:dyDescent="0.25">
      <c r="A697" s="10" t="s">
        <v>8690</v>
      </c>
      <c r="B697" s="10" t="s">
        <v>8691</v>
      </c>
      <c r="C697" s="10" t="s">
        <v>8692</v>
      </c>
      <c r="D697" s="10"/>
      <c r="E697" s="10" t="s">
        <v>8692</v>
      </c>
      <c r="F697" s="10" t="s">
        <v>6633</v>
      </c>
      <c r="G697" s="10" t="s">
        <v>6561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</row>
    <row r="698" spans="1:40" ht="12.5" x14ac:dyDescent="0.25">
      <c r="A698" s="10" t="s">
        <v>8693</v>
      </c>
      <c r="B698" s="10" t="s">
        <v>8694</v>
      </c>
      <c r="C698" s="10" t="s">
        <v>8695</v>
      </c>
      <c r="D698" s="10"/>
      <c r="E698" s="10" t="s">
        <v>8695</v>
      </c>
      <c r="F698" s="10" t="s">
        <v>6633</v>
      </c>
      <c r="G698" s="10" t="s">
        <v>6589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</row>
    <row r="699" spans="1:40" ht="12.5" x14ac:dyDescent="0.25">
      <c r="A699" s="10" t="s">
        <v>8696</v>
      </c>
      <c r="B699" s="10" t="s">
        <v>8697</v>
      </c>
      <c r="C699" s="10" t="s">
        <v>8698</v>
      </c>
      <c r="D699" s="10"/>
      <c r="E699" s="10" t="s">
        <v>8698</v>
      </c>
      <c r="F699" s="10" t="s">
        <v>6633</v>
      </c>
      <c r="G699" s="10" t="s">
        <v>6539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</row>
    <row r="700" spans="1:40" ht="12.5" x14ac:dyDescent="0.25">
      <c r="A700" s="10" t="s">
        <v>8699</v>
      </c>
      <c r="B700" s="10" t="s">
        <v>8700</v>
      </c>
      <c r="C700" s="10" t="s">
        <v>8701</v>
      </c>
      <c r="D700" s="10"/>
      <c r="E700" s="10" t="s">
        <v>8701</v>
      </c>
      <c r="F700" s="10" t="s">
        <v>6633</v>
      </c>
      <c r="G700" s="10" t="s">
        <v>6519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</row>
    <row r="701" spans="1:40" ht="12.5" x14ac:dyDescent="0.25">
      <c r="A701" s="10" t="s">
        <v>8702</v>
      </c>
      <c r="B701" s="10" t="s">
        <v>8703</v>
      </c>
      <c r="C701" s="10" t="s">
        <v>8704</v>
      </c>
      <c r="D701" s="10"/>
      <c r="E701" s="10" t="s">
        <v>8704</v>
      </c>
      <c r="F701" s="10" t="s">
        <v>6633</v>
      </c>
      <c r="G701" s="10" t="s">
        <v>6582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</row>
    <row r="702" spans="1:40" ht="12.5" x14ac:dyDescent="0.25">
      <c r="A702" s="10" t="s">
        <v>8705</v>
      </c>
      <c r="B702" s="10" t="s">
        <v>8706</v>
      </c>
      <c r="C702" s="10" t="s">
        <v>8707</v>
      </c>
      <c r="D702" s="10"/>
      <c r="E702" s="10" t="s">
        <v>8707</v>
      </c>
      <c r="F702" s="10" t="s">
        <v>6633</v>
      </c>
      <c r="G702" s="10" t="s">
        <v>6593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</row>
    <row r="703" spans="1:40" ht="12.5" x14ac:dyDescent="0.25">
      <c r="A703" s="10" t="s">
        <v>8708</v>
      </c>
      <c r="B703" s="10" t="s">
        <v>8709</v>
      </c>
      <c r="C703" s="10" t="s">
        <v>8710</v>
      </c>
      <c r="D703" s="10"/>
      <c r="E703" s="10" t="s">
        <v>8710</v>
      </c>
      <c r="F703" s="10" t="s">
        <v>6633</v>
      </c>
      <c r="G703" s="10" t="s">
        <v>6606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</row>
    <row r="704" spans="1:40" ht="12.5" x14ac:dyDescent="0.25">
      <c r="A704" s="10" t="s">
        <v>8711</v>
      </c>
      <c r="B704" s="10"/>
      <c r="C704" s="10" t="s">
        <v>8712</v>
      </c>
      <c r="D704" s="10"/>
      <c r="E704" s="10" t="s">
        <v>8712</v>
      </c>
      <c r="F704" s="10" t="s">
        <v>6633</v>
      </c>
      <c r="G704" s="10" t="s">
        <v>6582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7"/>
      <c r="AN704" s="10"/>
    </row>
    <row r="705" spans="1:40" ht="12.5" x14ac:dyDescent="0.25">
      <c r="A705" s="10" t="s">
        <v>8713</v>
      </c>
      <c r="B705" s="10" t="s">
        <v>8714</v>
      </c>
      <c r="C705" s="10" t="s">
        <v>8715</v>
      </c>
      <c r="D705" s="10"/>
      <c r="E705" s="10" t="s">
        <v>8715</v>
      </c>
      <c r="F705" s="10" t="s">
        <v>6633</v>
      </c>
      <c r="G705" s="10" t="s">
        <v>6621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</row>
    <row r="706" spans="1:40" ht="12.5" x14ac:dyDescent="0.25">
      <c r="A706" s="10" t="s">
        <v>8716</v>
      </c>
      <c r="B706" s="10" t="s">
        <v>8717</v>
      </c>
      <c r="C706" s="10" t="s">
        <v>8718</v>
      </c>
      <c r="D706" s="10"/>
      <c r="E706" s="10" t="s">
        <v>8718</v>
      </c>
      <c r="F706" s="10" t="s">
        <v>6633</v>
      </c>
      <c r="G706" s="10" t="s">
        <v>6619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</row>
    <row r="707" spans="1:40" ht="12.5" x14ac:dyDescent="0.25">
      <c r="A707" s="10" t="s">
        <v>8719</v>
      </c>
      <c r="B707" s="10" t="s">
        <v>8720</v>
      </c>
      <c r="C707" s="10" t="s">
        <v>8721</v>
      </c>
      <c r="D707" s="10"/>
      <c r="E707" s="10" t="s">
        <v>8721</v>
      </c>
      <c r="F707" s="10" t="s">
        <v>6633</v>
      </c>
      <c r="G707" s="10" t="s">
        <v>6557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</row>
    <row r="708" spans="1:40" ht="12.5" x14ac:dyDescent="0.25">
      <c r="A708" s="10" t="s">
        <v>8722</v>
      </c>
      <c r="B708" s="10" t="s">
        <v>8723</v>
      </c>
      <c r="C708" s="10" t="s">
        <v>8724</v>
      </c>
      <c r="D708" s="10"/>
      <c r="E708" s="10" t="s">
        <v>8724</v>
      </c>
      <c r="F708" s="10" t="s">
        <v>6633</v>
      </c>
      <c r="G708" s="10" t="s">
        <v>6523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</row>
    <row r="709" spans="1:40" ht="12.5" x14ac:dyDescent="0.25">
      <c r="A709" s="10" t="s">
        <v>8725</v>
      </c>
      <c r="B709" s="10" t="s">
        <v>8726</v>
      </c>
      <c r="C709" s="10" t="s">
        <v>8727</v>
      </c>
      <c r="D709" s="10"/>
      <c r="E709" s="10" t="s">
        <v>8727</v>
      </c>
      <c r="F709" s="10" t="s">
        <v>6633</v>
      </c>
      <c r="G709" s="10" t="s">
        <v>6606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</row>
    <row r="710" spans="1:40" ht="12.5" x14ac:dyDescent="0.25">
      <c r="A710" s="10" t="s">
        <v>8728</v>
      </c>
      <c r="B710" s="10" t="s">
        <v>8729</v>
      </c>
      <c r="C710" s="10" t="s">
        <v>8730</v>
      </c>
      <c r="D710" s="10"/>
      <c r="E710" s="10" t="s">
        <v>8730</v>
      </c>
      <c r="F710" s="10" t="s">
        <v>6633</v>
      </c>
      <c r="G710" s="10" t="s">
        <v>6593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</row>
    <row r="711" spans="1:40" ht="12.5" x14ac:dyDescent="0.25">
      <c r="A711" s="10" t="s">
        <v>8731</v>
      </c>
      <c r="B711" s="10" t="s">
        <v>8732</v>
      </c>
      <c r="C711" s="10" t="s">
        <v>8733</v>
      </c>
      <c r="D711" s="10"/>
      <c r="E711" s="10" t="s">
        <v>8733</v>
      </c>
      <c r="F711" s="10" t="s">
        <v>6633</v>
      </c>
      <c r="G711" s="10" t="s">
        <v>6621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</row>
    <row r="712" spans="1:40" ht="12.5" x14ac:dyDescent="0.25">
      <c r="A712" s="10" t="s">
        <v>8734</v>
      </c>
      <c r="B712" s="10" t="s">
        <v>8735</v>
      </c>
      <c r="C712" s="10" t="s">
        <v>8736</v>
      </c>
      <c r="D712" s="10"/>
      <c r="E712" s="10" t="s">
        <v>8736</v>
      </c>
      <c r="F712" s="10" t="s">
        <v>6633</v>
      </c>
      <c r="G712" s="10" t="s">
        <v>6519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</row>
    <row r="713" spans="1:40" ht="12.5" x14ac:dyDescent="0.25">
      <c r="A713" s="10" t="s">
        <v>8737</v>
      </c>
      <c r="B713" s="10" t="s">
        <v>8738</v>
      </c>
      <c r="C713" s="10" t="s">
        <v>8739</v>
      </c>
      <c r="D713" s="10"/>
      <c r="E713" s="10" t="s">
        <v>8739</v>
      </c>
      <c r="F713" s="10" t="s">
        <v>6633</v>
      </c>
      <c r="G713" s="10" t="s">
        <v>6582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7"/>
      <c r="AI713" s="10"/>
      <c r="AJ713" s="10"/>
      <c r="AK713" s="10"/>
      <c r="AL713" s="10"/>
      <c r="AM713" s="10"/>
      <c r="AN713" s="10"/>
    </row>
    <row r="714" spans="1:40" ht="12.5" x14ac:dyDescent="0.25">
      <c r="A714" s="10" t="s">
        <v>8740</v>
      </c>
      <c r="B714" s="10"/>
      <c r="C714" s="10" t="s">
        <v>8741</v>
      </c>
      <c r="D714" s="10"/>
      <c r="E714" s="10" t="s">
        <v>8741</v>
      </c>
      <c r="F714" s="10" t="s">
        <v>6633</v>
      </c>
      <c r="G714" s="10" t="s">
        <v>6570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</row>
    <row r="715" spans="1:40" ht="12.5" x14ac:dyDescent="0.25">
      <c r="A715" s="10" t="s">
        <v>8742</v>
      </c>
      <c r="B715" s="10" t="s">
        <v>8743</v>
      </c>
      <c r="C715" s="10" t="s">
        <v>8744</v>
      </c>
      <c r="D715" s="10"/>
      <c r="E715" s="10" t="s">
        <v>8744</v>
      </c>
      <c r="F715" s="10" t="s">
        <v>6633</v>
      </c>
      <c r="G715" s="10" t="s">
        <v>6561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</row>
    <row r="716" spans="1:40" ht="12.5" x14ac:dyDescent="0.25">
      <c r="A716" s="10" t="s">
        <v>8745</v>
      </c>
      <c r="B716" s="10" t="s">
        <v>8746</v>
      </c>
      <c r="C716" s="10" t="s">
        <v>8747</v>
      </c>
      <c r="D716" s="10"/>
      <c r="E716" s="10" t="s">
        <v>8747</v>
      </c>
      <c r="F716" s="10" t="s">
        <v>6633</v>
      </c>
      <c r="G716" s="10" t="s">
        <v>6541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</row>
    <row r="717" spans="1:40" ht="12.5" x14ac:dyDescent="0.25">
      <c r="A717" s="10" t="s">
        <v>8748</v>
      </c>
      <c r="B717" s="10" t="s">
        <v>8749</v>
      </c>
      <c r="C717" s="10" t="s">
        <v>8750</v>
      </c>
      <c r="D717" s="10"/>
      <c r="E717" s="10" t="s">
        <v>8750</v>
      </c>
      <c r="F717" s="10" t="s">
        <v>6633</v>
      </c>
      <c r="G717" s="10" t="s">
        <v>6604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</row>
    <row r="718" spans="1:40" ht="12.5" x14ac:dyDescent="0.25">
      <c r="A718" s="10" t="s">
        <v>8751</v>
      </c>
      <c r="B718" s="10" t="s">
        <v>8752</v>
      </c>
      <c r="C718" s="10" t="s">
        <v>8753</v>
      </c>
      <c r="D718" s="10"/>
      <c r="E718" s="10" t="s">
        <v>8753</v>
      </c>
      <c r="F718" s="10" t="s">
        <v>6633</v>
      </c>
      <c r="G718" s="10" t="s">
        <v>6523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</row>
    <row r="719" spans="1:40" ht="12.5" x14ac:dyDescent="0.25">
      <c r="A719" s="10" t="s">
        <v>8754</v>
      </c>
      <c r="B719" s="10" t="s">
        <v>8755</v>
      </c>
      <c r="C719" s="10" t="s">
        <v>8756</v>
      </c>
      <c r="D719" s="10"/>
      <c r="E719" s="10" t="s">
        <v>8756</v>
      </c>
      <c r="F719" s="10" t="s">
        <v>6633</v>
      </c>
      <c r="G719" s="10" t="s">
        <v>6555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</row>
    <row r="720" spans="1:40" ht="12.5" x14ac:dyDescent="0.25">
      <c r="A720" s="10" t="s">
        <v>8757</v>
      </c>
      <c r="B720" s="10" t="s">
        <v>8758</v>
      </c>
      <c r="C720" s="10" t="s">
        <v>8759</v>
      </c>
      <c r="D720" s="10"/>
      <c r="E720" s="10" t="s">
        <v>8759</v>
      </c>
      <c r="F720" s="10" t="s">
        <v>6633</v>
      </c>
      <c r="G720" s="10" t="s">
        <v>6561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</row>
    <row r="721" spans="1:40" ht="12.5" x14ac:dyDescent="0.25">
      <c r="A721" s="10" t="s">
        <v>8760</v>
      </c>
      <c r="B721" s="10" t="s">
        <v>8761</v>
      </c>
      <c r="C721" s="10" t="s">
        <v>8762</v>
      </c>
      <c r="D721" s="10"/>
      <c r="E721" s="10" t="s">
        <v>8762</v>
      </c>
      <c r="F721" s="10" t="s">
        <v>6633</v>
      </c>
      <c r="G721" s="10" t="s">
        <v>6531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</row>
    <row r="722" spans="1:40" ht="12.5" x14ac:dyDescent="0.25">
      <c r="A722" s="10" t="s">
        <v>8763</v>
      </c>
      <c r="B722" s="10" t="s">
        <v>8764</v>
      </c>
      <c r="C722" s="10" t="s">
        <v>8765</v>
      </c>
      <c r="D722" s="10"/>
      <c r="E722" s="10" t="s">
        <v>8765</v>
      </c>
      <c r="F722" s="10" t="s">
        <v>6633</v>
      </c>
      <c r="G722" s="10" t="s">
        <v>6519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</row>
    <row r="723" spans="1:40" ht="12.5" x14ac:dyDescent="0.25">
      <c r="A723" s="10" t="s">
        <v>8766</v>
      </c>
      <c r="B723" s="10" t="s">
        <v>8767</v>
      </c>
      <c r="C723" s="10" t="s">
        <v>8768</v>
      </c>
      <c r="D723" s="10"/>
      <c r="E723" s="10" t="s">
        <v>8768</v>
      </c>
      <c r="F723" s="10" t="s">
        <v>6633</v>
      </c>
      <c r="G723" s="10" t="s">
        <v>6587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</row>
    <row r="724" spans="1:40" ht="12.5" x14ac:dyDescent="0.25">
      <c r="A724" s="10" t="s">
        <v>8769</v>
      </c>
      <c r="B724" s="10" t="s">
        <v>8770</v>
      </c>
      <c r="C724" s="10" t="s">
        <v>8771</v>
      </c>
      <c r="D724" s="10"/>
      <c r="E724" s="10" t="s">
        <v>8771</v>
      </c>
      <c r="F724" s="10" t="s">
        <v>6633</v>
      </c>
      <c r="G724" s="10" t="s">
        <v>6591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</row>
    <row r="725" spans="1:40" ht="12.5" x14ac:dyDescent="0.25">
      <c r="A725" s="10" t="s">
        <v>8772</v>
      </c>
      <c r="B725" s="10" t="s">
        <v>8773</v>
      </c>
      <c r="C725" s="10" t="s">
        <v>8774</v>
      </c>
      <c r="D725" s="10"/>
      <c r="E725" s="10" t="s">
        <v>8774</v>
      </c>
      <c r="F725" s="10" t="s">
        <v>6633</v>
      </c>
      <c r="G725" s="10" t="s">
        <v>6555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</row>
    <row r="726" spans="1:40" ht="12.5" x14ac:dyDescent="0.25">
      <c r="A726" s="10" t="s">
        <v>8775</v>
      </c>
      <c r="B726" s="10" t="s">
        <v>8776</v>
      </c>
      <c r="C726" s="10" t="s">
        <v>8777</v>
      </c>
      <c r="D726" s="10"/>
      <c r="E726" s="10" t="s">
        <v>8777</v>
      </c>
      <c r="F726" s="10" t="s">
        <v>6633</v>
      </c>
      <c r="G726" s="10" t="s">
        <v>6606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</row>
    <row r="727" spans="1:40" ht="12.5" x14ac:dyDescent="0.25">
      <c r="A727" s="10" t="s">
        <v>8778</v>
      </c>
      <c r="B727" s="10" t="s">
        <v>8779</v>
      </c>
      <c r="C727" s="10" t="s">
        <v>8780</v>
      </c>
      <c r="D727" s="10"/>
      <c r="E727" s="10" t="s">
        <v>8780</v>
      </c>
      <c r="F727" s="10" t="s">
        <v>6633</v>
      </c>
      <c r="G727" s="10" t="s">
        <v>6587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</row>
    <row r="728" spans="1:40" ht="12.5" x14ac:dyDescent="0.25">
      <c r="A728" s="10" t="s">
        <v>8781</v>
      </c>
      <c r="B728" s="10" t="s">
        <v>8782</v>
      </c>
      <c r="C728" s="10" t="s">
        <v>8783</v>
      </c>
      <c r="D728" s="10"/>
      <c r="E728" s="10" t="s">
        <v>8783</v>
      </c>
      <c r="F728" s="10" t="s">
        <v>6633</v>
      </c>
      <c r="G728" s="10" t="s">
        <v>6539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</row>
    <row r="729" spans="1:40" ht="12.5" x14ac:dyDescent="0.25">
      <c r="A729" s="10" t="s">
        <v>8784</v>
      </c>
      <c r="B729" s="10" t="s">
        <v>8785</v>
      </c>
      <c r="C729" s="10" t="s">
        <v>8786</v>
      </c>
      <c r="D729" s="10"/>
      <c r="E729" s="10" t="s">
        <v>8786</v>
      </c>
      <c r="F729" s="10" t="s">
        <v>6633</v>
      </c>
      <c r="G729" s="10" t="s">
        <v>6561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</row>
    <row r="730" spans="1:40" ht="12.5" x14ac:dyDescent="0.25">
      <c r="A730" s="10" t="s">
        <v>8787</v>
      </c>
      <c r="B730" s="10" t="s">
        <v>8788</v>
      </c>
      <c r="C730" s="10" t="s">
        <v>8789</v>
      </c>
      <c r="D730" s="10"/>
      <c r="E730" s="10" t="s">
        <v>8789</v>
      </c>
      <c r="F730" s="10" t="s">
        <v>6633</v>
      </c>
      <c r="G730" s="10" t="s">
        <v>6537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</row>
    <row r="731" spans="1:40" ht="12.5" x14ac:dyDescent="0.25">
      <c r="A731" s="10" t="s">
        <v>8790</v>
      </c>
      <c r="B731" s="10" t="s">
        <v>8791</v>
      </c>
      <c r="C731" s="10" t="s">
        <v>8792</v>
      </c>
      <c r="D731" s="10"/>
      <c r="E731" s="10" t="s">
        <v>8792</v>
      </c>
      <c r="F731" s="10" t="s">
        <v>6633</v>
      </c>
      <c r="G731" s="10" t="s">
        <v>6545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</row>
    <row r="732" spans="1:40" ht="12.5" x14ac:dyDescent="0.25">
      <c r="A732" s="10" t="s">
        <v>8793</v>
      </c>
      <c r="B732" s="10" t="s">
        <v>8794</v>
      </c>
      <c r="C732" s="10" t="s">
        <v>8795</v>
      </c>
      <c r="D732" s="10"/>
      <c r="E732" s="10" t="s">
        <v>8795</v>
      </c>
      <c r="F732" s="10" t="s">
        <v>6633</v>
      </c>
      <c r="G732" s="10" t="s">
        <v>6513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</row>
    <row r="733" spans="1:40" ht="12.5" x14ac:dyDescent="0.25">
      <c r="A733" s="10" t="s">
        <v>8796</v>
      </c>
      <c r="B733" s="10" t="s">
        <v>8797</v>
      </c>
      <c r="C733" s="10" t="s">
        <v>8798</v>
      </c>
      <c r="D733" s="10"/>
      <c r="E733" s="10" t="s">
        <v>8798</v>
      </c>
      <c r="F733" s="10" t="s">
        <v>6633</v>
      </c>
      <c r="G733" s="10" t="s">
        <v>6551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</row>
    <row r="734" spans="1:40" ht="12.5" x14ac:dyDescent="0.25">
      <c r="A734" s="10" t="s">
        <v>8799</v>
      </c>
      <c r="B734" s="10" t="s">
        <v>8800</v>
      </c>
      <c r="C734" s="10" t="s">
        <v>8801</v>
      </c>
      <c r="D734" s="10"/>
      <c r="E734" s="10" t="s">
        <v>8801</v>
      </c>
      <c r="F734" s="10" t="s">
        <v>6633</v>
      </c>
      <c r="G734" s="10" t="s">
        <v>6557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7"/>
      <c r="AF734" s="10"/>
      <c r="AG734" s="10"/>
      <c r="AH734" s="10"/>
      <c r="AI734" s="10"/>
      <c r="AJ734" s="10"/>
      <c r="AK734" s="10"/>
      <c r="AL734" s="10"/>
      <c r="AM734" s="10"/>
      <c r="AN734" s="10"/>
    </row>
    <row r="735" spans="1:40" ht="12.5" x14ac:dyDescent="0.25">
      <c r="A735" s="10" t="s">
        <v>8802</v>
      </c>
      <c r="B735" s="10" t="s">
        <v>8803</v>
      </c>
      <c r="C735" s="10" t="s">
        <v>8804</v>
      </c>
      <c r="D735" s="10"/>
      <c r="E735" s="10" t="s">
        <v>8804</v>
      </c>
      <c r="F735" s="10" t="s">
        <v>6633</v>
      </c>
      <c r="G735" s="10" t="s">
        <v>6555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</row>
    <row r="736" spans="1:40" ht="12.5" x14ac:dyDescent="0.25">
      <c r="A736" s="10" t="s">
        <v>8805</v>
      </c>
      <c r="B736" s="10" t="s">
        <v>8806</v>
      </c>
      <c r="C736" s="10" t="s">
        <v>8807</v>
      </c>
      <c r="D736" s="10"/>
      <c r="E736" s="10" t="s">
        <v>8807</v>
      </c>
      <c r="F736" s="10" t="s">
        <v>6633</v>
      </c>
      <c r="G736" s="10" t="s">
        <v>6604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</row>
    <row r="737" spans="1:40" ht="12.5" x14ac:dyDescent="0.25">
      <c r="A737" s="10" t="s">
        <v>8808</v>
      </c>
      <c r="B737" s="10" t="s">
        <v>8809</v>
      </c>
      <c r="C737" s="10" t="s">
        <v>8810</v>
      </c>
      <c r="D737" s="10"/>
      <c r="E737" s="10" t="s">
        <v>8810</v>
      </c>
      <c r="F737" s="10" t="s">
        <v>6633</v>
      </c>
      <c r="G737" s="10" t="s">
        <v>6557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</row>
    <row r="738" spans="1:40" ht="12.5" x14ac:dyDescent="0.25">
      <c r="A738" s="10" t="s">
        <v>8811</v>
      </c>
      <c r="B738" s="10" t="s">
        <v>8812</v>
      </c>
      <c r="C738" s="10" t="s">
        <v>8813</v>
      </c>
      <c r="D738" s="10"/>
      <c r="E738" s="10" t="s">
        <v>8813</v>
      </c>
      <c r="F738" s="10" t="s">
        <v>6633</v>
      </c>
      <c r="G738" s="10" t="s">
        <v>6587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</row>
    <row r="739" spans="1:40" ht="12.5" x14ac:dyDescent="0.25">
      <c r="A739" s="10" t="s">
        <v>8814</v>
      </c>
      <c r="B739" s="10" t="s">
        <v>8815</v>
      </c>
      <c r="C739" s="10" t="s">
        <v>8816</v>
      </c>
      <c r="D739" s="10"/>
      <c r="E739" s="10" t="s">
        <v>8816</v>
      </c>
      <c r="F739" s="10" t="s">
        <v>6633</v>
      </c>
      <c r="G739" s="10" t="s">
        <v>6608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</row>
    <row r="740" spans="1:40" ht="12.5" x14ac:dyDescent="0.25">
      <c r="A740" s="10" t="s">
        <v>8817</v>
      </c>
      <c r="B740" s="10" t="s">
        <v>8818</v>
      </c>
      <c r="C740" s="10" t="s">
        <v>8819</v>
      </c>
      <c r="D740" s="10"/>
      <c r="E740" s="10" t="s">
        <v>8819</v>
      </c>
      <c r="F740" s="10" t="s">
        <v>6633</v>
      </c>
      <c r="G740" s="10" t="s">
        <v>6537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</row>
    <row r="741" spans="1:40" ht="12.5" x14ac:dyDescent="0.25">
      <c r="A741" s="10" t="s">
        <v>8820</v>
      </c>
      <c r="B741" s="10" t="s">
        <v>8821</v>
      </c>
      <c r="C741" s="10" t="s">
        <v>8822</v>
      </c>
      <c r="D741" s="10"/>
      <c r="E741" s="10" t="s">
        <v>8823</v>
      </c>
      <c r="F741" s="10" t="s">
        <v>6633</v>
      </c>
      <c r="G741" s="10" t="s">
        <v>6576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</row>
    <row r="742" spans="1:40" ht="12.5" x14ac:dyDescent="0.25">
      <c r="A742" s="10" t="s">
        <v>8824</v>
      </c>
      <c r="B742" s="10" t="s">
        <v>8825</v>
      </c>
      <c r="C742" s="10" t="s">
        <v>8826</v>
      </c>
      <c r="D742" s="10"/>
      <c r="E742" s="10" t="s">
        <v>8826</v>
      </c>
      <c r="F742" s="10" t="s">
        <v>6633</v>
      </c>
      <c r="G742" s="10" t="s">
        <v>6543</v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</row>
    <row r="743" spans="1:40" ht="12.5" x14ac:dyDescent="0.25">
      <c r="A743" s="10" t="s">
        <v>8827</v>
      </c>
      <c r="B743" s="10" t="s">
        <v>8828</v>
      </c>
      <c r="C743" s="10" t="s">
        <v>8829</v>
      </c>
      <c r="D743" s="10"/>
      <c r="E743" s="10" t="s">
        <v>8829</v>
      </c>
      <c r="F743" s="10" t="s">
        <v>6633</v>
      </c>
      <c r="G743" s="10" t="s">
        <v>6621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7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</row>
    <row r="744" spans="1:40" ht="12.5" x14ac:dyDescent="0.25">
      <c r="A744" s="10" t="s">
        <v>8830</v>
      </c>
      <c r="B744" s="10" t="s">
        <v>8831</v>
      </c>
      <c r="C744" s="10" t="s">
        <v>8832</v>
      </c>
      <c r="D744" s="10"/>
      <c r="E744" s="10" t="s">
        <v>8832</v>
      </c>
      <c r="F744" s="10" t="s">
        <v>6633</v>
      </c>
      <c r="G744" s="10" t="s">
        <v>6547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</row>
    <row r="745" spans="1:40" ht="12.5" x14ac:dyDescent="0.25">
      <c r="A745" s="10" t="s">
        <v>8833</v>
      </c>
      <c r="B745" s="10" t="s">
        <v>8834</v>
      </c>
      <c r="C745" s="10" t="s">
        <v>8835</v>
      </c>
      <c r="D745" s="10"/>
      <c r="E745" s="10" t="s">
        <v>8835</v>
      </c>
      <c r="F745" s="10" t="s">
        <v>6633</v>
      </c>
      <c r="G745" s="10" t="s">
        <v>6561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</row>
    <row r="746" spans="1:40" ht="12.5" x14ac:dyDescent="0.25">
      <c r="A746" s="10" t="s">
        <v>8836</v>
      </c>
      <c r="B746" s="10" t="s">
        <v>8837</v>
      </c>
      <c r="C746" s="10" t="s">
        <v>8838</v>
      </c>
      <c r="D746" s="10"/>
      <c r="E746" s="10" t="s">
        <v>8838</v>
      </c>
      <c r="F746" s="10" t="s">
        <v>6633</v>
      </c>
      <c r="G746" s="10" t="s">
        <v>6531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</row>
    <row r="747" spans="1:40" ht="12.5" x14ac:dyDescent="0.25">
      <c r="A747" s="10" t="s">
        <v>8839</v>
      </c>
      <c r="B747" s="10" t="s">
        <v>8840</v>
      </c>
      <c r="C747" s="10" t="s">
        <v>8841</v>
      </c>
      <c r="D747" s="10"/>
      <c r="E747" s="10" t="s">
        <v>8841</v>
      </c>
      <c r="F747" s="10" t="s">
        <v>6633</v>
      </c>
      <c r="G747" s="10" t="s">
        <v>6565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</row>
    <row r="748" spans="1:40" ht="12.5" x14ac:dyDescent="0.25">
      <c r="A748" s="10" t="s">
        <v>8842</v>
      </c>
      <c r="B748" s="10" t="s">
        <v>8843</v>
      </c>
      <c r="C748" s="10" t="s">
        <v>8844</v>
      </c>
      <c r="D748" s="10"/>
      <c r="E748" s="10" t="s">
        <v>8845</v>
      </c>
      <c r="F748" s="10" t="s">
        <v>6633</v>
      </c>
      <c r="G748" s="10" t="s">
        <v>6563</v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</row>
    <row r="749" spans="1:40" ht="12.5" x14ac:dyDescent="0.25">
      <c r="A749" s="10" t="s">
        <v>8846</v>
      </c>
      <c r="B749" s="10" t="s">
        <v>8847</v>
      </c>
      <c r="C749" s="10" t="s">
        <v>8848</v>
      </c>
      <c r="D749" s="10"/>
      <c r="E749" s="10" t="s">
        <v>8848</v>
      </c>
      <c r="F749" s="10" t="s">
        <v>6633</v>
      </c>
      <c r="G749" s="10" t="s">
        <v>6561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</row>
    <row r="750" spans="1:40" ht="12.5" x14ac:dyDescent="0.25">
      <c r="A750" s="10" t="s">
        <v>8849</v>
      </c>
      <c r="B750" s="10" t="s">
        <v>8850</v>
      </c>
      <c r="C750" s="10" t="s">
        <v>8851</v>
      </c>
      <c r="D750" s="10"/>
      <c r="E750" s="10" t="s">
        <v>8851</v>
      </c>
      <c r="F750" s="10" t="s">
        <v>6633</v>
      </c>
      <c r="G750" s="10" t="s">
        <v>6559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7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</row>
    <row r="751" spans="1:40" ht="12.5" x14ac:dyDescent="0.25">
      <c r="A751" s="10" t="s">
        <v>8852</v>
      </c>
      <c r="B751" s="10" t="s">
        <v>8853</v>
      </c>
      <c r="C751" s="10" t="s">
        <v>8854</v>
      </c>
      <c r="D751" s="10"/>
      <c r="E751" s="10" t="s">
        <v>8854</v>
      </c>
      <c r="F751" s="10" t="s">
        <v>6633</v>
      </c>
      <c r="G751" s="10" t="s">
        <v>6541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</row>
    <row r="752" spans="1:40" ht="12.5" x14ac:dyDescent="0.25">
      <c r="A752" s="10" t="s">
        <v>8855</v>
      </c>
      <c r="B752" s="10" t="s">
        <v>8856</v>
      </c>
      <c r="C752" s="10" t="s">
        <v>8857</v>
      </c>
      <c r="D752" s="10"/>
      <c r="E752" s="10" t="s">
        <v>8857</v>
      </c>
      <c r="F752" s="10" t="s">
        <v>6633</v>
      </c>
      <c r="G752" s="10" t="s">
        <v>6535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</row>
    <row r="753" spans="1:40" ht="12.5" x14ac:dyDescent="0.25">
      <c r="A753" s="10" t="s">
        <v>8858</v>
      </c>
      <c r="B753" s="10" t="s">
        <v>8859</v>
      </c>
      <c r="C753" s="10" t="s">
        <v>8860</v>
      </c>
      <c r="D753" s="10"/>
      <c r="E753" s="10" t="s">
        <v>8860</v>
      </c>
      <c r="F753" s="10" t="s">
        <v>6633</v>
      </c>
      <c r="G753" s="10" t="s">
        <v>6565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</row>
    <row r="754" spans="1:40" ht="12.5" x14ac:dyDescent="0.25">
      <c r="A754" s="10" t="s">
        <v>8861</v>
      </c>
      <c r="B754" s="10" t="s">
        <v>8862</v>
      </c>
      <c r="C754" s="10" t="s">
        <v>8863</v>
      </c>
      <c r="D754" s="10"/>
      <c r="E754" s="10" t="s">
        <v>8863</v>
      </c>
      <c r="F754" s="10" t="s">
        <v>6633</v>
      </c>
      <c r="G754" s="10" t="s">
        <v>6535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7"/>
      <c r="AF754" s="10"/>
      <c r="AG754" s="10"/>
      <c r="AH754" s="10"/>
      <c r="AI754" s="10"/>
      <c r="AJ754" s="10"/>
      <c r="AK754" s="10"/>
      <c r="AL754" s="10"/>
      <c r="AM754" s="10"/>
      <c r="AN754" s="10"/>
    </row>
    <row r="755" spans="1:40" ht="12.5" x14ac:dyDescent="0.25">
      <c r="A755" s="10" t="s">
        <v>8864</v>
      </c>
      <c r="B755" s="10" t="s">
        <v>8865</v>
      </c>
      <c r="C755" s="10" t="s">
        <v>8866</v>
      </c>
      <c r="D755" s="10"/>
      <c r="E755" s="10" t="s">
        <v>8866</v>
      </c>
      <c r="F755" s="10" t="s">
        <v>6633</v>
      </c>
      <c r="G755" s="10" t="s">
        <v>6535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</row>
    <row r="756" spans="1:40" ht="12.5" x14ac:dyDescent="0.25">
      <c r="A756" s="10" t="s">
        <v>8867</v>
      </c>
      <c r="B756" s="10" t="s">
        <v>8868</v>
      </c>
      <c r="C756" s="10" t="s">
        <v>8869</v>
      </c>
      <c r="D756" s="10"/>
      <c r="E756" s="10" t="s">
        <v>8869</v>
      </c>
      <c r="F756" s="10" t="s">
        <v>6633</v>
      </c>
      <c r="G756" s="10" t="s">
        <v>6593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</row>
    <row r="757" spans="1:40" ht="12.5" x14ac:dyDescent="0.25">
      <c r="A757" s="10" t="s">
        <v>8870</v>
      </c>
      <c r="B757" s="10" t="s">
        <v>8871</v>
      </c>
      <c r="C757" s="10" t="s">
        <v>8872</v>
      </c>
      <c r="D757" s="10"/>
      <c r="E757" s="10" t="s">
        <v>8872</v>
      </c>
      <c r="F757" s="10" t="s">
        <v>6633</v>
      </c>
      <c r="G757" s="10" t="s">
        <v>6610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</row>
    <row r="758" spans="1:40" ht="12.5" x14ac:dyDescent="0.25">
      <c r="A758" s="10" t="s">
        <v>8873</v>
      </c>
      <c r="B758" s="10" t="s">
        <v>8874</v>
      </c>
      <c r="C758" s="10" t="s">
        <v>8875</v>
      </c>
      <c r="D758" s="10"/>
      <c r="E758" s="10" t="s">
        <v>8875</v>
      </c>
      <c r="F758" s="10" t="s">
        <v>6633</v>
      </c>
      <c r="G758" s="10" t="s">
        <v>6537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</row>
    <row r="759" spans="1:40" ht="12.5" x14ac:dyDescent="0.25">
      <c r="A759" s="10" t="s">
        <v>8876</v>
      </c>
      <c r="B759" s="10" t="s">
        <v>8877</v>
      </c>
      <c r="C759" s="10" t="s">
        <v>8878</v>
      </c>
      <c r="D759" s="10"/>
      <c r="E759" s="10" t="s">
        <v>8878</v>
      </c>
      <c r="F759" s="10" t="s">
        <v>6633</v>
      </c>
      <c r="G759" s="10" t="s">
        <v>6517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</row>
    <row r="760" spans="1:40" ht="12.5" x14ac:dyDescent="0.25">
      <c r="A760" s="10" t="s">
        <v>8879</v>
      </c>
      <c r="B760" s="10" t="s">
        <v>8880</v>
      </c>
      <c r="C760" s="10" t="s">
        <v>8881</v>
      </c>
      <c r="D760" s="10"/>
      <c r="E760" s="10" t="s">
        <v>8881</v>
      </c>
      <c r="F760" s="10" t="s">
        <v>6633</v>
      </c>
      <c r="G760" s="10" t="s">
        <v>6606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</row>
    <row r="761" spans="1:40" ht="12.5" x14ac:dyDescent="0.25">
      <c r="A761" s="10" t="s">
        <v>8882</v>
      </c>
      <c r="B761" s="10" t="s">
        <v>8883</v>
      </c>
      <c r="C761" s="10" t="s">
        <v>8884</v>
      </c>
      <c r="D761" s="10"/>
      <c r="E761" s="10" t="s">
        <v>8884</v>
      </c>
      <c r="F761" s="10" t="s">
        <v>6633</v>
      </c>
      <c r="G761" s="10" t="s">
        <v>6576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</row>
    <row r="762" spans="1:40" ht="12.5" x14ac:dyDescent="0.25">
      <c r="A762" s="10" t="s">
        <v>8885</v>
      </c>
      <c r="B762" s="10" t="s">
        <v>8886</v>
      </c>
      <c r="C762" s="10" t="s">
        <v>8887</v>
      </c>
      <c r="D762" s="10"/>
      <c r="E762" s="10" t="s">
        <v>8887</v>
      </c>
      <c r="F762" s="10" t="s">
        <v>6633</v>
      </c>
      <c r="G762" s="10" t="s">
        <v>6545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</row>
    <row r="763" spans="1:40" ht="12.5" x14ac:dyDescent="0.25">
      <c r="A763" s="10" t="s">
        <v>8888</v>
      </c>
      <c r="B763" s="10" t="s">
        <v>8889</v>
      </c>
      <c r="C763" s="10" t="s">
        <v>8890</v>
      </c>
      <c r="D763" s="10"/>
      <c r="E763" s="10" t="s">
        <v>8890</v>
      </c>
      <c r="F763" s="10" t="s">
        <v>6633</v>
      </c>
      <c r="G763" s="10" t="s">
        <v>6606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</row>
    <row r="764" spans="1:40" ht="12.5" x14ac:dyDescent="0.25">
      <c r="A764" s="10" t="s">
        <v>8891</v>
      </c>
      <c r="B764" s="10" t="s">
        <v>8892</v>
      </c>
      <c r="C764" s="10" t="s">
        <v>8892</v>
      </c>
      <c r="D764" s="10"/>
      <c r="E764" s="10" t="s">
        <v>8892</v>
      </c>
      <c r="F764" s="10" t="s">
        <v>6633</v>
      </c>
      <c r="G764" s="10" t="s">
        <v>6604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</row>
    <row r="765" spans="1:40" ht="12.5" x14ac:dyDescent="0.25">
      <c r="A765" s="10" t="s">
        <v>8893</v>
      </c>
      <c r="B765" s="10" t="s">
        <v>8894</v>
      </c>
      <c r="C765" s="10" t="s">
        <v>8895</v>
      </c>
      <c r="D765" s="10"/>
      <c r="E765" s="10" t="s">
        <v>8895</v>
      </c>
      <c r="F765" s="10" t="s">
        <v>6633</v>
      </c>
      <c r="G765" s="10" t="s">
        <v>6531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</row>
    <row r="766" spans="1:40" ht="12.5" x14ac:dyDescent="0.25">
      <c r="A766" s="10" t="s">
        <v>8896</v>
      </c>
      <c r="B766" s="10" t="s">
        <v>8897</v>
      </c>
      <c r="C766" s="10"/>
      <c r="D766" s="10"/>
      <c r="E766" s="10" t="s">
        <v>8898</v>
      </c>
      <c r="F766" s="10" t="s">
        <v>6633</v>
      </c>
      <c r="G766" s="10" t="s">
        <v>6541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</row>
    <row r="767" spans="1:40" ht="12.5" x14ac:dyDescent="0.25">
      <c r="A767" s="10" t="s">
        <v>8899</v>
      </c>
      <c r="B767" s="10" t="s">
        <v>8900</v>
      </c>
      <c r="C767" s="10" t="s">
        <v>8901</v>
      </c>
      <c r="D767" s="10"/>
      <c r="E767" s="10" t="s">
        <v>8901</v>
      </c>
      <c r="F767" s="10" t="s">
        <v>6633</v>
      </c>
      <c r="G767" s="10" t="s">
        <v>6593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</row>
    <row r="768" spans="1:40" ht="12.5" x14ac:dyDescent="0.25">
      <c r="A768" s="10" t="s">
        <v>8902</v>
      </c>
      <c r="B768" s="10" t="s">
        <v>8903</v>
      </c>
      <c r="C768" s="10" t="s">
        <v>8904</v>
      </c>
      <c r="D768" s="10"/>
      <c r="E768" s="10" t="s">
        <v>8904</v>
      </c>
      <c r="F768" s="10" t="s">
        <v>6633</v>
      </c>
      <c r="G768" s="10" t="s">
        <v>6587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</row>
    <row r="769" spans="1:40" ht="12.5" x14ac:dyDescent="0.25">
      <c r="A769" s="10" t="s">
        <v>8905</v>
      </c>
      <c r="B769" s="10" t="s">
        <v>8906</v>
      </c>
      <c r="C769" s="10" t="s">
        <v>8907</v>
      </c>
      <c r="D769" s="10"/>
      <c r="E769" s="10" t="s">
        <v>8907</v>
      </c>
      <c r="F769" s="10" t="s">
        <v>6633</v>
      </c>
      <c r="G769" s="10" t="s">
        <v>6539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</row>
    <row r="770" spans="1:40" ht="12.5" x14ac:dyDescent="0.25">
      <c r="A770" s="10" t="s">
        <v>8908</v>
      </c>
      <c r="B770" s="10" t="s">
        <v>8909</v>
      </c>
      <c r="C770" s="10" t="s">
        <v>8910</v>
      </c>
      <c r="D770" s="10"/>
      <c r="E770" s="10" t="s">
        <v>8910</v>
      </c>
      <c r="F770" s="10" t="s">
        <v>6633</v>
      </c>
      <c r="G770" s="10" t="s">
        <v>6593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</row>
    <row r="771" spans="1:40" ht="12.5" x14ac:dyDescent="0.25">
      <c r="A771" s="10" t="s">
        <v>8911</v>
      </c>
      <c r="B771" s="10" t="s">
        <v>8912</v>
      </c>
      <c r="C771" s="10" t="s">
        <v>8913</v>
      </c>
      <c r="D771" s="10"/>
      <c r="E771" s="10" t="s">
        <v>8913</v>
      </c>
      <c r="F771" s="10" t="s">
        <v>6633</v>
      </c>
      <c r="G771" s="10" t="s">
        <v>6539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</row>
    <row r="772" spans="1:40" ht="12.5" x14ac:dyDescent="0.25">
      <c r="A772" s="10" t="s">
        <v>8914</v>
      </c>
      <c r="B772" s="10" t="s">
        <v>8915</v>
      </c>
      <c r="C772" s="10" t="s">
        <v>8916</v>
      </c>
      <c r="D772" s="10"/>
      <c r="E772" s="10" t="s">
        <v>8916</v>
      </c>
      <c r="F772" s="10" t="s">
        <v>6633</v>
      </c>
      <c r="G772" s="10" t="s">
        <v>6565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</row>
    <row r="773" spans="1:40" ht="12.5" x14ac:dyDescent="0.25">
      <c r="A773" s="10" t="s">
        <v>8917</v>
      </c>
      <c r="B773" s="10" t="s">
        <v>8918</v>
      </c>
      <c r="C773" s="10" t="s">
        <v>8919</v>
      </c>
      <c r="D773" s="10"/>
      <c r="E773" s="10" t="s">
        <v>8919</v>
      </c>
      <c r="F773" s="10" t="s">
        <v>6633</v>
      </c>
      <c r="G773" s="10" t="s">
        <v>6555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</row>
    <row r="774" spans="1:40" ht="12.5" x14ac:dyDescent="0.25">
      <c r="A774" s="10" t="s">
        <v>8920</v>
      </c>
      <c r="B774" s="10" t="s">
        <v>8921</v>
      </c>
      <c r="C774" s="10" t="s">
        <v>8922</v>
      </c>
      <c r="D774" s="10"/>
      <c r="E774" s="10" t="s">
        <v>8922</v>
      </c>
      <c r="F774" s="10" t="s">
        <v>6633</v>
      </c>
      <c r="G774" s="10" t="s">
        <v>6535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</row>
    <row r="775" spans="1:40" ht="12.5" x14ac:dyDescent="0.25">
      <c r="A775" s="10" t="s">
        <v>8923</v>
      </c>
      <c r="B775" s="10" t="s">
        <v>8924</v>
      </c>
      <c r="C775" s="10" t="s">
        <v>8925</v>
      </c>
      <c r="D775" s="10"/>
      <c r="E775" s="10" t="s">
        <v>8925</v>
      </c>
      <c r="F775" s="10" t="s">
        <v>6633</v>
      </c>
      <c r="G775" s="10" t="s">
        <v>6559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</row>
    <row r="776" spans="1:40" ht="12.5" x14ac:dyDescent="0.25">
      <c r="A776" s="10" t="s">
        <v>8926</v>
      </c>
      <c r="B776" s="10" t="s">
        <v>8927</v>
      </c>
      <c r="C776" s="10" t="s">
        <v>8928</v>
      </c>
      <c r="D776" s="10"/>
      <c r="E776" s="10" t="s">
        <v>8928</v>
      </c>
      <c r="F776" s="10" t="s">
        <v>6633</v>
      </c>
      <c r="G776" s="10" t="s">
        <v>6599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</row>
    <row r="777" spans="1:40" ht="12.5" x14ac:dyDescent="0.25">
      <c r="A777" s="10" t="s">
        <v>8929</v>
      </c>
      <c r="B777" s="10" t="s">
        <v>8930</v>
      </c>
      <c r="C777" s="10" t="s">
        <v>8931</v>
      </c>
      <c r="D777" s="10"/>
      <c r="E777" s="10" t="s">
        <v>8931</v>
      </c>
      <c r="F777" s="10" t="s">
        <v>6633</v>
      </c>
      <c r="G777" s="10" t="s">
        <v>6604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</row>
    <row r="778" spans="1:40" ht="12.5" x14ac:dyDescent="0.25">
      <c r="A778" s="10" t="s">
        <v>8932</v>
      </c>
      <c r="B778" s="10" t="s">
        <v>8933</v>
      </c>
      <c r="C778" s="10" t="s">
        <v>8934</v>
      </c>
      <c r="D778" s="10"/>
      <c r="E778" s="10" t="s">
        <v>8934</v>
      </c>
      <c r="F778" s="10" t="s">
        <v>6633</v>
      </c>
      <c r="G778" s="10" t="s">
        <v>6585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</row>
    <row r="779" spans="1:40" ht="12.5" x14ac:dyDescent="0.25">
      <c r="A779" s="10" t="s">
        <v>8935</v>
      </c>
      <c r="B779" s="10"/>
      <c r="C779" s="10" t="s">
        <v>8936</v>
      </c>
      <c r="D779" s="10"/>
      <c r="E779" s="10"/>
      <c r="F779" s="10" t="s">
        <v>6633</v>
      </c>
      <c r="G779" s="10" t="s">
        <v>6541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</row>
    <row r="780" spans="1:40" ht="12.5" x14ac:dyDescent="0.25">
      <c r="A780" s="10" t="s">
        <v>8937</v>
      </c>
      <c r="B780" s="10" t="s">
        <v>8938</v>
      </c>
      <c r="C780" s="10" t="s">
        <v>8939</v>
      </c>
      <c r="D780" s="10"/>
      <c r="E780" s="10" t="s">
        <v>8939</v>
      </c>
      <c r="F780" s="10" t="s">
        <v>6633</v>
      </c>
      <c r="G780" s="10" t="s">
        <v>6589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</row>
    <row r="781" spans="1:40" ht="12.5" x14ac:dyDescent="0.25">
      <c r="A781" s="10" t="s">
        <v>8940</v>
      </c>
      <c r="B781" s="10" t="s">
        <v>8941</v>
      </c>
      <c r="C781" s="10" t="s">
        <v>8942</v>
      </c>
      <c r="D781" s="10"/>
      <c r="E781" s="10" t="s">
        <v>8942</v>
      </c>
      <c r="F781" s="10" t="s">
        <v>6633</v>
      </c>
      <c r="G781" s="10" t="s">
        <v>6606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</row>
    <row r="782" spans="1:40" ht="12.5" x14ac:dyDescent="0.25">
      <c r="A782" s="10" t="s">
        <v>8943</v>
      </c>
      <c r="B782" s="10" t="s">
        <v>8944</v>
      </c>
      <c r="C782" s="10" t="s">
        <v>8945</v>
      </c>
      <c r="D782" s="10"/>
      <c r="E782" s="10" t="s">
        <v>8945</v>
      </c>
      <c r="F782" s="10" t="s">
        <v>6633</v>
      </c>
      <c r="G782" s="10" t="s">
        <v>6531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</row>
    <row r="783" spans="1:40" ht="12.5" x14ac:dyDescent="0.25">
      <c r="A783" s="10" t="s">
        <v>8946</v>
      </c>
      <c r="B783" s="10" t="s">
        <v>8947</v>
      </c>
      <c r="C783" s="10" t="s">
        <v>8948</v>
      </c>
      <c r="D783" s="10"/>
      <c r="E783" s="10" t="s">
        <v>8948</v>
      </c>
      <c r="F783" s="10" t="s">
        <v>6633</v>
      </c>
      <c r="G783" s="10" t="s">
        <v>6587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</row>
    <row r="784" spans="1:40" ht="12.5" x14ac:dyDescent="0.25">
      <c r="A784" s="10" t="s">
        <v>8949</v>
      </c>
      <c r="B784" s="10" t="s">
        <v>8950</v>
      </c>
      <c r="C784" s="10" t="s">
        <v>8951</v>
      </c>
      <c r="D784" s="10"/>
      <c r="E784" s="10" t="s">
        <v>8951</v>
      </c>
      <c r="F784" s="10" t="s">
        <v>6633</v>
      </c>
      <c r="G784" s="10" t="s">
        <v>6531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</row>
    <row r="785" spans="1:40" ht="12.5" x14ac:dyDescent="0.25">
      <c r="A785" s="10" t="s">
        <v>8952</v>
      </c>
      <c r="B785" s="10" t="s">
        <v>8953</v>
      </c>
      <c r="C785" s="10" t="s">
        <v>8954</v>
      </c>
      <c r="D785" s="10"/>
      <c r="E785" s="10" t="s">
        <v>8954</v>
      </c>
      <c r="F785" s="10" t="s">
        <v>6633</v>
      </c>
      <c r="G785" s="10" t="s">
        <v>6606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</row>
    <row r="786" spans="1:40" ht="12.5" x14ac:dyDescent="0.25">
      <c r="A786" s="10" t="s">
        <v>8955</v>
      </c>
      <c r="B786" s="10" t="s">
        <v>8956</v>
      </c>
      <c r="C786" s="10" t="s">
        <v>8957</v>
      </c>
      <c r="D786" s="10"/>
      <c r="E786" s="10" t="s">
        <v>8957</v>
      </c>
      <c r="F786" s="10" t="s">
        <v>6633</v>
      </c>
      <c r="G786" s="10" t="s">
        <v>6604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</row>
    <row r="787" spans="1:40" ht="12.5" x14ac:dyDescent="0.25">
      <c r="A787" s="10" t="s">
        <v>8958</v>
      </c>
      <c r="B787" s="10" t="s">
        <v>8959</v>
      </c>
      <c r="C787" s="10" t="s">
        <v>8960</v>
      </c>
      <c r="D787" s="10"/>
      <c r="E787" s="10" t="s">
        <v>8960</v>
      </c>
      <c r="F787" s="10" t="s">
        <v>6633</v>
      </c>
      <c r="G787" s="10" t="s">
        <v>6555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</row>
    <row r="788" spans="1:40" ht="12.5" x14ac:dyDescent="0.25">
      <c r="A788" s="10" t="s">
        <v>8961</v>
      </c>
      <c r="B788" s="10" t="s">
        <v>8962</v>
      </c>
      <c r="C788" s="10" t="s">
        <v>8963</v>
      </c>
      <c r="D788" s="10"/>
      <c r="E788" s="10" t="s">
        <v>8963</v>
      </c>
      <c r="F788" s="10" t="s">
        <v>6633</v>
      </c>
      <c r="G788" s="10" t="s">
        <v>6582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7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</row>
    <row r="789" spans="1:40" ht="12.5" x14ac:dyDescent="0.25">
      <c r="A789" s="10" t="s">
        <v>8964</v>
      </c>
      <c r="B789" s="10" t="s">
        <v>8965</v>
      </c>
      <c r="C789" s="10" t="s">
        <v>8966</v>
      </c>
      <c r="D789" s="10"/>
      <c r="E789" s="10" t="s">
        <v>8966</v>
      </c>
      <c r="F789" s="10" t="s">
        <v>6633</v>
      </c>
      <c r="G789" s="10" t="s">
        <v>6606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</row>
    <row r="790" spans="1:40" ht="12.5" x14ac:dyDescent="0.25">
      <c r="A790" s="10" t="s">
        <v>8967</v>
      </c>
      <c r="B790" s="10" t="s">
        <v>8968</v>
      </c>
      <c r="C790" s="10" t="s">
        <v>8969</v>
      </c>
      <c r="D790" s="10"/>
      <c r="E790" s="10" t="s">
        <v>8969</v>
      </c>
      <c r="F790" s="10" t="s">
        <v>6633</v>
      </c>
      <c r="G790" s="10" t="s">
        <v>6539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</row>
    <row r="791" spans="1:40" ht="12.5" x14ac:dyDescent="0.25">
      <c r="A791" s="10" t="s">
        <v>8970</v>
      </c>
      <c r="B791" s="10" t="s">
        <v>8971</v>
      </c>
      <c r="C791" s="10" t="s">
        <v>8972</v>
      </c>
      <c r="D791" s="10"/>
      <c r="E791" s="10" t="s">
        <v>8972</v>
      </c>
      <c r="F791" s="10" t="s">
        <v>6633</v>
      </c>
      <c r="G791" s="10" t="s">
        <v>6519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</row>
    <row r="792" spans="1:40" ht="12.5" x14ac:dyDescent="0.25">
      <c r="A792" s="10" t="s">
        <v>8973</v>
      </c>
      <c r="B792" s="10" t="s">
        <v>8974</v>
      </c>
      <c r="C792" s="10" t="s">
        <v>8975</v>
      </c>
      <c r="D792" s="10"/>
      <c r="E792" s="10" t="s">
        <v>8975</v>
      </c>
      <c r="F792" s="10" t="s">
        <v>6633</v>
      </c>
      <c r="G792" s="10" t="s">
        <v>6587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</row>
    <row r="793" spans="1:40" ht="12.5" x14ac:dyDescent="0.25">
      <c r="A793" s="10" t="s">
        <v>8976</v>
      </c>
      <c r="B793" s="10"/>
      <c r="C793" s="10" t="s">
        <v>8977</v>
      </c>
      <c r="D793" s="10"/>
      <c r="E793" s="10"/>
      <c r="F793" s="10" t="s">
        <v>6633</v>
      </c>
      <c r="G793" s="10" t="s">
        <v>6608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</row>
    <row r="794" spans="1:40" ht="12.5" x14ac:dyDescent="0.25">
      <c r="A794" s="10" t="s">
        <v>8978</v>
      </c>
      <c r="B794" s="10" t="s">
        <v>8979</v>
      </c>
      <c r="C794" s="10" t="s">
        <v>8980</v>
      </c>
      <c r="D794" s="10"/>
      <c r="E794" s="10" t="s">
        <v>8980</v>
      </c>
      <c r="F794" s="10" t="s">
        <v>6633</v>
      </c>
      <c r="G794" s="10" t="s">
        <v>6557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</row>
    <row r="795" spans="1:40" ht="12.5" x14ac:dyDescent="0.25">
      <c r="A795" s="10" t="s">
        <v>8981</v>
      </c>
      <c r="B795" s="10" t="s">
        <v>8982</v>
      </c>
      <c r="C795" s="10" t="s">
        <v>8983</v>
      </c>
      <c r="D795" s="10"/>
      <c r="E795" s="10" t="s">
        <v>8983</v>
      </c>
      <c r="F795" s="10" t="s">
        <v>6633</v>
      </c>
      <c r="G795" s="10" t="s">
        <v>6557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</row>
    <row r="796" spans="1:40" ht="12.5" x14ac:dyDescent="0.25">
      <c r="A796" s="10" t="s">
        <v>8984</v>
      </c>
      <c r="B796" s="10" t="s">
        <v>8985</v>
      </c>
      <c r="C796" s="10" t="s">
        <v>8986</v>
      </c>
      <c r="D796" s="10"/>
      <c r="E796" s="10" t="s">
        <v>8986</v>
      </c>
      <c r="F796" s="10" t="s">
        <v>6633</v>
      </c>
      <c r="G796" s="10" t="s">
        <v>6585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</row>
    <row r="797" spans="1:40" ht="12.5" x14ac:dyDescent="0.25">
      <c r="A797" s="10" t="s">
        <v>8987</v>
      </c>
      <c r="B797" s="10" t="s">
        <v>8988</v>
      </c>
      <c r="C797" s="10" t="s">
        <v>8989</v>
      </c>
      <c r="D797" s="10"/>
      <c r="E797" s="10" t="s">
        <v>8989</v>
      </c>
      <c r="F797" s="10" t="s">
        <v>6633</v>
      </c>
      <c r="G797" s="10" t="s">
        <v>6555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</row>
    <row r="798" spans="1:40" ht="12.5" x14ac:dyDescent="0.25">
      <c r="A798" s="10" t="s">
        <v>8990</v>
      </c>
      <c r="B798" s="10" t="s">
        <v>8991</v>
      </c>
      <c r="C798" s="10" t="s">
        <v>8992</v>
      </c>
      <c r="D798" s="10"/>
      <c r="E798" s="10" t="s">
        <v>8992</v>
      </c>
      <c r="F798" s="10" t="s">
        <v>6633</v>
      </c>
      <c r="G798" s="10" t="s">
        <v>6537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</row>
    <row r="799" spans="1:40" ht="12.5" x14ac:dyDescent="0.25">
      <c r="A799" s="10" t="s">
        <v>8993</v>
      </c>
      <c r="B799" s="10" t="s">
        <v>8994</v>
      </c>
      <c r="C799" s="10" t="s">
        <v>8995</v>
      </c>
      <c r="D799" s="10"/>
      <c r="E799" s="10" t="s">
        <v>8995</v>
      </c>
      <c r="F799" s="10" t="s">
        <v>6633</v>
      </c>
      <c r="G799" s="10" t="s">
        <v>6606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</row>
    <row r="800" spans="1:40" ht="12.5" x14ac:dyDescent="0.25">
      <c r="A800" s="10" t="s">
        <v>8996</v>
      </c>
      <c r="B800" s="10" t="s">
        <v>8997</v>
      </c>
      <c r="C800" s="10" t="s">
        <v>8998</v>
      </c>
      <c r="D800" s="10"/>
      <c r="E800" s="10" t="s">
        <v>8998</v>
      </c>
      <c r="F800" s="10" t="s">
        <v>6633</v>
      </c>
      <c r="G800" s="10" t="s">
        <v>6543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</row>
    <row r="801" spans="1:40" ht="12.5" x14ac:dyDescent="0.25">
      <c r="A801" s="10" t="s">
        <v>8999</v>
      </c>
      <c r="B801" s="10" t="s">
        <v>9000</v>
      </c>
      <c r="C801" s="10" t="s">
        <v>9000</v>
      </c>
      <c r="D801" s="10"/>
      <c r="E801" s="10"/>
      <c r="F801" s="10" t="s">
        <v>6633</v>
      </c>
      <c r="G801" s="10" t="s">
        <v>6617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</row>
    <row r="802" spans="1:40" ht="12.5" x14ac:dyDescent="0.25">
      <c r="A802" s="10" t="s">
        <v>9001</v>
      </c>
      <c r="B802" s="10" t="s">
        <v>9002</v>
      </c>
      <c r="C802" s="10" t="s">
        <v>9003</v>
      </c>
      <c r="D802" s="10"/>
      <c r="E802" s="10" t="s">
        <v>9003</v>
      </c>
      <c r="F802" s="10" t="s">
        <v>6633</v>
      </c>
      <c r="G802" s="10" t="s">
        <v>6539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</row>
    <row r="803" spans="1:40" ht="12.5" x14ac:dyDescent="0.25">
      <c r="A803" s="10" t="s">
        <v>9004</v>
      </c>
      <c r="B803" s="10" t="s">
        <v>9005</v>
      </c>
      <c r="C803" s="10" t="s">
        <v>9006</v>
      </c>
      <c r="D803" s="10"/>
      <c r="E803" s="10" t="s">
        <v>9006</v>
      </c>
      <c r="F803" s="10" t="s">
        <v>6633</v>
      </c>
      <c r="G803" s="10" t="s">
        <v>6561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</row>
    <row r="804" spans="1:40" ht="12.5" x14ac:dyDescent="0.25">
      <c r="A804" s="10" t="s">
        <v>9007</v>
      </c>
      <c r="B804" s="10"/>
      <c r="C804" s="10" t="s">
        <v>9008</v>
      </c>
      <c r="D804" s="10"/>
      <c r="E804" s="10"/>
      <c r="F804" s="10" t="s">
        <v>6633</v>
      </c>
      <c r="G804" s="10" t="s">
        <v>6513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</row>
    <row r="805" spans="1:40" ht="12.5" x14ac:dyDescent="0.25">
      <c r="A805" s="10" t="s">
        <v>9009</v>
      </c>
      <c r="B805" s="10" t="s">
        <v>9010</v>
      </c>
      <c r="C805" s="10" t="s">
        <v>9011</v>
      </c>
      <c r="D805" s="10"/>
      <c r="E805" s="10"/>
      <c r="F805" s="10" t="s">
        <v>6633</v>
      </c>
      <c r="G805" s="10" t="s">
        <v>6537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</row>
    <row r="806" spans="1:40" ht="12.5" x14ac:dyDescent="0.25">
      <c r="A806" s="10" t="s">
        <v>9012</v>
      </c>
      <c r="B806" s="10" t="s">
        <v>9013</v>
      </c>
      <c r="C806" s="10" t="s">
        <v>9014</v>
      </c>
      <c r="D806" s="10"/>
      <c r="E806" s="10" t="s">
        <v>9014</v>
      </c>
      <c r="F806" s="10" t="s">
        <v>6633</v>
      </c>
      <c r="G806" s="10" t="s">
        <v>6529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</row>
    <row r="807" spans="1:40" ht="12.5" x14ac:dyDescent="0.25">
      <c r="A807" s="10" t="s">
        <v>9015</v>
      </c>
      <c r="B807" s="10" t="s">
        <v>9016</v>
      </c>
      <c r="C807" s="10" t="s">
        <v>9017</v>
      </c>
      <c r="D807" s="10"/>
      <c r="E807" s="10" t="s">
        <v>9018</v>
      </c>
      <c r="F807" s="10" t="s">
        <v>6633</v>
      </c>
      <c r="G807" s="10" t="s">
        <v>6621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</row>
    <row r="808" spans="1:40" ht="12.5" x14ac:dyDescent="0.25">
      <c r="A808" s="10" t="s">
        <v>9019</v>
      </c>
      <c r="B808" s="10" t="s">
        <v>9020</v>
      </c>
      <c r="C808" s="10" t="s">
        <v>9021</v>
      </c>
      <c r="D808" s="10"/>
      <c r="E808" s="10" t="s">
        <v>9021</v>
      </c>
      <c r="F808" s="10" t="s">
        <v>6633</v>
      </c>
      <c r="G808" s="10" t="s">
        <v>6537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</row>
    <row r="809" spans="1:40" ht="12.5" x14ac:dyDescent="0.25">
      <c r="A809" s="10" t="s">
        <v>9022</v>
      </c>
      <c r="B809" s="10" t="s">
        <v>9023</v>
      </c>
      <c r="C809" s="10" t="s">
        <v>9024</v>
      </c>
      <c r="D809" s="10"/>
      <c r="E809" s="10" t="s">
        <v>9024</v>
      </c>
      <c r="F809" s="10" t="s">
        <v>6633</v>
      </c>
      <c r="G809" s="10" t="s">
        <v>6606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</row>
    <row r="810" spans="1:40" ht="12.5" x14ac:dyDescent="0.25">
      <c r="A810" s="10" t="s">
        <v>9025</v>
      </c>
      <c r="B810" s="10" t="s">
        <v>9026</v>
      </c>
      <c r="C810" s="10" t="s">
        <v>9027</v>
      </c>
      <c r="D810" s="10"/>
      <c r="E810" s="10" t="s">
        <v>9027</v>
      </c>
      <c r="F810" s="10" t="s">
        <v>6633</v>
      </c>
      <c r="G810" s="10" t="s">
        <v>6543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</row>
    <row r="811" spans="1:40" ht="12.5" x14ac:dyDescent="0.25">
      <c r="A811" s="10" t="s">
        <v>9028</v>
      </c>
      <c r="B811" s="10" t="s">
        <v>9029</v>
      </c>
      <c r="C811" s="10" t="s">
        <v>9030</v>
      </c>
      <c r="D811" s="10"/>
      <c r="E811" s="10" t="s">
        <v>9030</v>
      </c>
      <c r="F811" s="10" t="s">
        <v>6633</v>
      </c>
      <c r="G811" s="10" t="s">
        <v>6606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</row>
    <row r="812" spans="1:40" ht="12.5" x14ac:dyDescent="0.25">
      <c r="A812" s="10" t="s">
        <v>9031</v>
      </c>
      <c r="B812" s="10" t="s">
        <v>9032</v>
      </c>
      <c r="C812" s="10" t="s">
        <v>9033</v>
      </c>
      <c r="D812" s="10"/>
      <c r="E812" s="10" t="s">
        <v>9033</v>
      </c>
      <c r="F812" s="10" t="s">
        <v>6633</v>
      </c>
      <c r="G812" s="10" t="s">
        <v>6531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7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</row>
    <row r="813" spans="1:40" ht="12.5" x14ac:dyDescent="0.25">
      <c r="A813" s="10" t="s">
        <v>9034</v>
      </c>
      <c r="B813" s="10" t="s">
        <v>9035</v>
      </c>
      <c r="C813" s="10" t="s">
        <v>9036</v>
      </c>
      <c r="D813" s="10"/>
      <c r="E813" s="10" t="s">
        <v>9036</v>
      </c>
      <c r="F813" s="10" t="s">
        <v>6633</v>
      </c>
      <c r="G813" s="10" t="s">
        <v>6537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</row>
    <row r="814" spans="1:40" ht="12.5" x14ac:dyDescent="0.25">
      <c r="A814" s="10" t="s">
        <v>9037</v>
      </c>
      <c r="B814" s="10"/>
      <c r="C814" s="10" t="s">
        <v>9038</v>
      </c>
      <c r="D814" s="10"/>
      <c r="E814" s="10" t="s">
        <v>9038</v>
      </c>
      <c r="F814" s="10" t="s">
        <v>6633</v>
      </c>
      <c r="G814" s="10" t="s">
        <v>6543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</row>
    <row r="815" spans="1:40" ht="12.5" x14ac:dyDescent="0.25">
      <c r="A815" s="10" t="s">
        <v>9039</v>
      </c>
      <c r="B815" s="10" t="s">
        <v>9040</v>
      </c>
      <c r="C815" s="10" t="s">
        <v>9041</v>
      </c>
      <c r="D815" s="10"/>
      <c r="E815" s="10" t="s">
        <v>9041</v>
      </c>
      <c r="F815" s="10" t="s">
        <v>6633</v>
      </c>
      <c r="G815" s="10" t="s">
        <v>6604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</row>
    <row r="816" spans="1:40" ht="12.5" x14ac:dyDescent="0.25">
      <c r="A816" s="10" t="s">
        <v>9042</v>
      </c>
      <c r="B816" s="10" t="s">
        <v>9043</v>
      </c>
      <c r="C816" s="10" t="s">
        <v>9044</v>
      </c>
      <c r="D816" s="10"/>
      <c r="E816" s="10" t="s">
        <v>9044</v>
      </c>
      <c r="F816" s="10" t="s">
        <v>6633</v>
      </c>
      <c r="G816" s="10" t="s">
        <v>6604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</row>
    <row r="817" spans="1:40" ht="12.5" x14ac:dyDescent="0.25">
      <c r="A817" s="10" t="s">
        <v>9045</v>
      </c>
      <c r="B817" s="10"/>
      <c r="C817" s="10" t="s">
        <v>9046</v>
      </c>
      <c r="D817" s="10"/>
      <c r="E817" s="10"/>
      <c r="F817" s="10" t="s">
        <v>6633</v>
      </c>
      <c r="G817" s="10" t="s">
        <v>6543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</row>
    <row r="818" spans="1:40" ht="12.5" x14ac:dyDescent="0.25">
      <c r="A818" s="10" t="s">
        <v>9047</v>
      </c>
      <c r="B818" s="10" t="s">
        <v>9048</v>
      </c>
      <c r="C818" s="10" t="s">
        <v>9049</v>
      </c>
      <c r="D818" s="10"/>
      <c r="E818" s="10" t="s">
        <v>9049</v>
      </c>
      <c r="F818" s="10" t="s">
        <v>6633</v>
      </c>
      <c r="G818" s="10" t="s">
        <v>6531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</row>
    <row r="819" spans="1:40" ht="12.5" x14ac:dyDescent="0.25">
      <c r="A819" s="10" t="s">
        <v>9050</v>
      </c>
      <c r="B819" s="10" t="s">
        <v>9051</v>
      </c>
      <c r="C819" s="10" t="s">
        <v>9052</v>
      </c>
      <c r="D819" s="10"/>
      <c r="E819" s="10" t="s">
        <v>9052</v>
      </c>
      <c r="F819" s="10" t="s">
        <v>6633</v>
      </c>
      <c r="G819" s="10" t="s">
        <v>6539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</row>
    <row r="820" spans="1:40" ht="12.5" x14ac:dyDescent="0.25">
      <c r="A820" s="10" t="s">
        <v>9053</v>
      </c>
      <c r="B820" s="10" t="s">
        <v>9054</v>
      </c>
      <c r="C820" s="10" t="s">
        <v>9055</v>
      </c>
      <c r="D820" s="10"/>
      <c r="E820" s="10" t="s">
        <v>9056</v>
      </c>
      <c r="F820" s="10" t="s">
        <v>6633</v>
      </c>
      <c r="G820" s="10" t="s">
        <v>6555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</row>
    <row r="821" spans="1:40" ht="12.5" x14ac:dyDescent="0.25">
      <c r="A821" s="10" t="s">
        <v>9057</v>
      </c>
      <c r="B821" s="10" t="s">
        <v>9058</v>
      </c>
      <c r="C821" s="10" t="s">
        <v>9059</v>
      </c>
      <c r="D821" s="10"/>
      <c r="E821" s="10" t="s">
        <v>9059</v>
      </c>
      <c r="F821" s="10" t="s">
        <v>6633</v>
      </c>
      <c r="G821" s="10" t="s">
        <v>6551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</row>
    <row r="822" spans="1:40" ht="12.5" x14ac:dyDescent="0.25">
      <c r="A822" s="10" t="s">
        <v>9060</v>
      </c>
      <c r="B822" s="10" t="s">
        <v>9061</v>
      </c>
      <c r="C822" s="10" t="s">
        <v>9062</v>
      </c>
      <c r="D822" s="10"/>
      <c r="E822" s="10" t="s">
        <v>9062</v>
      </c>
      <c r="F822" s="10" t="s">
        <v>6633</v>
      </c>
      <c r="G822" s="10" t="s">
        <v>6547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</row>
    <row r="823" spans="1:40" ht="12.5" x14ac:dyDescent="0.25">
      <c r="A823" s="10" t="s">
        <v>9063</v>
      </c>
      <c r="B823" s="10" t="s">
        <v>9064</v>
      </c>
      <c r="C823" s="10" t="s">
        <v>9065</v>
      </c>
      <c r="D823" s="10"/>
      <c r="E823" s="10" t="s">
        <v>9065</v>
      </c>
      <c r="F823" s="10" t="s">
        <v>6633</v>
      </c>
      <c r="G823" s="10" t="s">
        <v>6513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</row>
    <row r="824" spans="1:40" ht="12.5" x14ac:dyDescent="0.25">
      <c r="A824" s="10" t="s">
        <v>9066</v>
      </c>
      <c r="B824" s="10" t="s">
        <v>9067</v>
      </c>
      <c r="C824" s="10" t="s">
        <v>9068</v>
      </c>
      <c r="D824" s="10"/>
      <c r="E824" s="10" t="s">
        <v>9068</v>
      </c>
      <c r="F824" s="10" t="s">
        <v>6633</v>
      </c>
      <c r="G824" s="10" t="s">
        <v>6559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</row>
    <row r="825" spans="1:40" ht="12.5" x14ac:dyDescent="0.25">
      <c r="A825" s="10" t="s">
        <v>9069</v>
      </c>
      <c r="B825" s="10" t="s">
        <v>9070</v>
      </c>
      <c r="C825" s="10" t="s">
        <v>9071</v>
      </c>
      <c r="D825" s="10"/>
      <c r="E825" s="10" t="s">
        <v>9071</v>
      </c>
      <c r="F825" s="10" t="s">
        <v>6633</v>
      </c>
      <c r="G825" s="10" t="s">
        <v>6582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</row>
    <row r="826" spans="1:40" ht="12.5" x14ac:dyDescent="0.25">
      <c r="A826" s="10" t="s">
        <v>9072</v>
      </c>
      <c r="B826" s="10" t="s">
        <v>9073</v>
      </c>
      <c r="C826" s="10" t="s">
        <v>9074</v>
      </c>
      <c r="D826" s="10"/>
      <c r="E826" s="10" t="s">
        <v>9074</v>
      </c>
      <c r="F826" s="10" t="s">
        <v>6633</v>
      </c>
      <c r="G826" s="10" t="s">
        <v>6579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</row>
    <row r="827" spans="1:40" ht="12.5" x14ac:dyDescent="0.25">
      <c r="A827" s="10" t="s">
        <v>9075</v>
      </c>
      <c r="B827" s="10" t="s">
        <v>9076</v>
      </c>
      <c r="C827" s="10" t="s">
        <v>9077</v>
      </c>
      <c r="D827" s="10"/>
      <c r="E827" s="10" t="s">
        <v>9077</v>
      </c>
      <c r="F827" s="10" t="s">
        <v>6633</v>
      </c>
      <c r="G827" s="10" t="s">
        <v>6537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</row>
    <row r="828" spans="1:40" ht="12.5" x14ac:dyDescent="0.25">
      <c r="A828" s="10" t="s">
        <v>9078</v>
      </c>
      <c r="B828" s="10" t="s">
        <v>9079</v>
      </c>
      <c r="C828" s="10" t="s">
        <v>9080</v>
      </c>
      <c r="D828" s="10"/>
      <c r="E828" s="10" t="s">
        <v>9080</v>
      </c>
      <c r="F828" s="10" t="s">
        <v>6633</v>
      </c>
      <c r="G828" s="10" t="s">
        <v>6543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</row>
    <row r="829" spans="1:40" ht="12.5" x14ac:dyDescent="0.25">
      <c r="A829" s="10" t="s">
        <v>9081</v>
      </c>
      <c r="B829" s="10" t="s">
        <v>9082</v>
      </c>
      <c r="C829" s="10" t="s">
        <v>9083</v>
      </c>
      <c r="D829" s="10"/>
      <c r="E829" s="10" t="s">
        <v>9083</v>
      </c>
      <c r="F829" s="10" t="s">
        <v>6633</v>
      </c>
      <c r="G829" s="10" t="s">
        <v>6557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</row>
    <row r="830" spans="1:40" ht="12.5" x14ac:dyDescent="0.25">
      <c r="A830" s="10" t="s">
        <v>9084</v>
      </c>
      <c r="B830" s="10" t="s">
        <v>9085</v>
      </c>
      <c r="C830" s="10" t="s">
        <v>9086</v>
      </c>
      <c r="D830" s="10"/>
      <c r="E830" s="10" t="s">
        <v>9086</v>
      </c>
      <c r="F830" s="10" t="s">
        <v>6633</v>
      </c>
      <c r="G830" s="10" t="s">
        <v>6565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</row>
    <row r="831" spans="1:40" ht="12.5" x14ac:dyDescent="0.25">
      <c r="A831" s="10" t="s">
        <v>9087</v>
      </c>
      <c r="B831" s="10" t="s">
        <v>9088</v>
      </c>
      <c r="C831" s="10" t="s">
        <v>9089</v>
      </c>
      <c r="D831" s="10"/>
      <c r="E831" s="10" t="s">
        <v>9089</v>
      </c>
      <c r="F831" s="10" t="s">
        <v>6633</v>
      </c>
      <c r="G831" s="10" t="s">
        <v>6539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</row>
    <row r="832" spans="1:40" ht="12.5" x14ac:dyDescent="0.25">
      <c r="A832" s="10" t="s">
        <v>9090</v>
      </c>
      <c r="B832" s="10" t="s">
        <v>9091</v>
      </c>
      <c r="C832" s="10" t="s">
        <v>9092</v>
      </c>
      <c r="D832" s="10"/>
      <c r="E832" s="10" t="s">
        <v>9092</v>
      </c>
      <c r="F832" s="10" t="s">
        <v>6633</v>
      </c>
      <c r="G832" s="10" t="s">
        <v>6621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</row>
    <row r="833" spans="1:40" ht="12.5" x14ac:dyDescent="0.25">
      <c r="A833" s="10" t="s">
        <v>9093</v>
      </c>
      <c r="B833" s="10" t="s">
        <v>9094</v>
      </c>
      <c r="C833" s="10" t="s">
        <v>9095</v>
      </c>
      <c r="D833" s="10"/>
      <c r="E833" s="10" t="s">
        <v>9095</v>
      </c>
      <c r="F833" s="10" t="s">
        <v>6633</v>
      </c>
      <c r="G833" s="10" t="s">
        <v>6515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</row>
    <row r="834" spans="1:40" ht="12.5" x14ac:dyDescent="0.25">
      <c r="A834" s="10" t="s">
        <v>9096</v>
      </c>
      <c r="B834" s="10" t="s">
        <v>9097</v>
      </c>
      <c r="C834" s="10" t="s">
        <v>9098</v>
      </c>
      <c r="D834" s="10"/>
      <c r="E834" s="10" t="s">
        <v>9098</v>
      </c>
      <c r="F834" s="10" t="s">
        <v>6633</v>
      </c>
      <c r="G834" s="10" t="s">
        <v>6602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</row>
    <row r="835" spans="1:40" ht="12.5" x14ac:dyDescent="0.25">
      <c r="A835" s="10" t="s">
        <v>9099</v>
      </c>
      <c r="B835" s="10" t="s">
        <v>9100</v>
      </c>
      <c r="C835" s="10" t="s">
        <v>9101</v>
      </c>
      <c r="D835" s="10"/>
      <c r="E835" s="10" t="s">
        <v>9101</v>
      </c>
      <c r="F835" s="10" t="s">
        <v>6633</v>
      </c>
      <c r="G835" s="10" t="s">
        <v>6523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</row>
    <row r="836" spans="1:40" ht="12.5" x14ac:dyDescent="0.25">
      <c r="A836" s="10" t="s">
        <v>9102</v>
      </c>
      <c r="B836" s="10" t="s">
        <v>9103</v>
      </c>
      <c r="C836" s="10" t="s">
        <v>9103</v>
      </c>
      <c r="D836" s="10"/>
      <c r="E836" s="10" t="s">
        <v>9103</v>
      </c>
      <c r="F836" s="10" t="s">
        <v>6633</v>
      </c>
      <c r="G836" s="10" t="s">
        <v>6587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7"/>
      <c r="AH836" s="10"/>
      <c r="AI836" s="10"/>
      <c r="AJ836" s="10"/>
      <c r="AK836" s="10"/>
      <c r="AL836" s="10"/>
      <c r="AM836" s="10"/>
      <c r="AN836" s="10"/>
    </row>
    <row r="837" spans="1:40" ht="12.5" x14ac:dyDescent="0.25">
      <c r="A837" s="10" t="s">
        <v>9104</v>
      </c>
      <c r="B837" s="10" t="s">
        <v>9105</v>
      </c>
      <c r="C837" s="10" t="s">
        <v>9106</v>
      </c>
      <c r="D837" s="10"/>
      <c r="E837" s="10" t="s">
        <v>9106</v>
      </c>
      <c r="F837" s="10" t="s">
        <v>6633</v>
      </c>
      <c r="G837" s="10" t="s">
        <v>6539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</row>
    <row r="838" spans="1:40" ht="12.5" x14ac:dyDescent="0.25">
      <c r="A838" s="10" t="s">
        <v>9107</v>
      </c>
      <c r="B838" s="10" t="s">
        <v>9108</v>
      </c>
      <c r="C838" s="10" t="s">
        <v>9109</v>
      </c>
      <c r="D838" s="10"/>
      <c r="E838" s="10" t="s">
        <v>9109</v>
      </c>
      <c r="F838" s="10" t="s">
        <v>6633</v>
      </c>
      <c r="G838" s="10" t="s">
        <v>6555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</row>
    <row r="839" spans="1:40" ht="12.5" x14ac:dyDescent="0.25">
      <c r="A839" s="10" t="s">
        <v>9110</v>
      </c>
      <c r="B839" s="10" t="s">
        <v>9111</v>
      </c>
      <c r="C839" s="10" t="s">
        <v>9112</v>
      </c>
      <c r="D839" s="10"/>
      <c r="E839" s="10" t="s">
        <v>9112</v>
      </c>
      <c r="F839" s="10" t="s">
        <v>6633</v>
      </c>
      <c r="G839" s="10" t="s">
        <v>6537</v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</row>
    <row r="840" spans="1:40" ht="12.5" x14ac:dyDescent="0.25">
      <c r="A840" s="10" t="s">
        <v>9113</v>
      </c>
      <c r="B840" s="10" t="s">
        <v>9114</v>
      </c>
      <c r="C840" s="10" t="s">
        <v>9115</v>
      </c>
      <c r="D840" s="10"/>
      <c r="E840" s="10" t="s">
        <v>9115</v>
      </c>
      <c r="F840" s="10" t="s">
        <v>6633</v>
      </c>
      <c r="G840" s="10" t="s">
        <v>6519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</row>
    <row r="841" spans="1:40" ht="12.5" x14ac:dyDescent="0.25">
      <c r="A841" s="10" t="s">
        <v>9116</v>
      </c>
      <c r="B841" s="10" t="s">
        <v>9117</v>
      </c>
      <c r="C841" s="10"/>
      <c r="D841" s="10"/>
      <c r="E841" s="10" t="s">
        <v>9118</v>
      </c>
      <c r="F841" s="10" t="s">
        <v>6633</v>
      </c>
      <c r="G841" s="10" t="s">
        <v>6559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</row>
    <row r="842" spans="1:40" ht="12.5" x14ac:dyDescent="0.25">
      <c r="A842" s="10" t="s">
        <v>9119</v>
      </c>
      <c r="B842" s="10" t="s">
        <v>9120</v>
      </c>
      <c r="C842" s="10" t="s">
        <v>9121</v>
      </c>
      <c r="D842" s="10"/>
      <c r="E842" s="10" t="s">
        <v>9121</v>
      </c>
      <c r="F842" s="10" t="s">
        <v>6633</v>
      </c>
      <c r="G842" s="10" t="s">
        <v>6519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</row>
    <row r="843" spans="1:40" ht="12.5" x14ac:dyDescent="0.25">
      <c r="A843" s="10" t="s">
        <v>9122</v>
      </c>
      <c r="B843" s="10" t="s">
        <v>9123</v>
      </c>
      <c r="C843" s="10" t="s">
        <v>9124</v>
      </c>
      <c r="D843" s="10"/>
      <c r="E843" s="10" t="s">
        <v>9124</v>
      </c>
      <c r="F843" s="10" t="s">
        <v>6633</v>
      </c>
      <c r="G843" s="10" t="s">
        <v>6565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</row>
    <row r="844" spans="1:40" ht="12.5" x14ac:dyDescent="0.25">
      <c r="A844" s="10" t="s">
        <v>9125</v>
      </c>
      <c r="B844" s="10"/>
      <c r="C844" s="10" t="s">
        <v>9126</v>
      </c>
      <c r="D844" s="10"/>
      <c r="E844" s="10" t="s">
        <v>9126</v>
      </c>
      <c r="F844" s="10" t="s">
        <v>6633</v>
      </c>
      <c r="G844" s="10" t="s">
        <v>6604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</row>
    <row r="845" spans="1:40" ht="12.5" x14ac:dyDescent="0.25">
      <c r="A845" s="10" t="s">
        <v>9127</v>
      </c>
      <c r="B845" s="10" t="s">
        <v>9128</v>
      </c>
      <c r="C845" s="10" t="s">
        <v>9129</v>
      </c>
      <c r="D845" s="10"/>
      <c r="E845" s="10" t="s">
        <v>9129</v>
      </c>
      <c r="F845" s="10" t="s">
        <v>6633</v>
      </c>
      <c r="G845" s="10" t="s">
        <v>6576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7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</row>
    <row r="846" spans="1:40" ht="12.5" x14ac:dyDescent="0.25">
      <c r="A846" s="10" t="s">
        <v>9130</v>
      </c>
      <c r="B846" s="10" t="s">
        <v>9131</v>
      </c>
      <c r="C846" s="10" t="s">
        <v>9132</v>
      </c>
      <c r="D846" s="10"/>
      <c r="E846" s="10" t="s">
        <v>9132</v>
      </c>
      <c r="F846" s="10" t="s">
        <v>6633</v>
      </c>
      <c r="G846" s="10" t="s">
        <v>6606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</row>
    <row r="847" spans="1:40" ht="12.5" x14ac:dyDescent="0.25">
      <c r="A847" s="10" t="s">
        <v>9133</v>
      </c>
      <c r="B847" s="10" t="s">
        <v>9134</v>
      </c>
      <c r="C847" s="10" t="s">
        <v>9135</v>
      </c>
      <c r="D847" s="10"/>
      <c r="E847" s="10" t="s">
        <v>9135</v>
      </c>
      <c r="F847" s="10" t="s">
        <v>6633</v>
      </c>
      <c r="G847" s="10" t="s">
        <v>6539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</row>
    <row r="848" spans="1:40" ht="12.5" x14ac:dyDescent="0.25">
      <c r="A848" s="10" t="s">
        <v>9136</v>
      </c>
      <c r="B848" s="10" t="s">
        <v>9137</v>
      </c>
      <c r="C848" s="10" t="s">
        <v>9138</v>
      </c>
      <c r="D848" s="10"/>
      <c r="E848" s="10" t="s">
        <v>9138</v>
      </c>
      <c r="F848" s="10" t="s">
        <v>6633</v>
      </c>
      <c r="G848" s="10" t="s">
        <v>6608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</row>
    <row r="849" spans="1:40" ht="12.5" x14ac:dyDescent="0.25">
      <c r="A849" s="10" t="s">
        <v>9139</v>
      </c>
      <c r="B849" s="10" t="s">
        <v>9140</v>
      </c>
      <c r="C849" s="10" t="s">
        <v>9141</v>
      </c>
      <c r="D849" s="10"/>
      <c r="E849" s="10" t="s">
        <v>9141</v>
      </c>
      <c r="F849" s="10" t="s">
        <v>6633</v>
      </c>
      <c r="G849" s="10" t="s">
        <v>6561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</row>
    <row r="850" spans="1:40" ht="12.5" x14ac:dyDescent="0.25">
      <c r="A850" s="10" t="s">
        <v>9142</v>
      </c>
      <c r="B850" s="10" t="s">
        <v>9143</v>
      </c>
      <c r="C850" s="10" t="s">
        <v>9144</v>
      </c>
      <c r="D850" s="10"/>
      <c r="E850" s="10" t="s">
        <v>9144</v>
      </c>
      <c r="F850" s="10" t="s">
        <v>6633</v>
      </c>
      <c r="G850" s="10" t="s">
        <v>6589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</row>
    <row r="851" spans="1:40" ht="12.5" x14ac:dyDescent="0.25">
      <c r="A851" s="10" t="s">
        <v>9145</v>
      </c>
      <c r="B851" s="10" t="s">
        <v>9146</v>
      </c>
      <c r="C851" s="10" t="s">
        <v>9147</v>
      </c>
      <c r="D851" s="10"/>
      <c r="E851" s="10" t="s">
        <v>9147</v>
      </c>
      <c r="F851" s="10" t="s">
        <v>6633</v>
      </c>
      <c r="G851" s="10" t="s">
        <v>6529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</row>
    <row r="852" spans="1:40" ht="12.5" x14ac:dyDescent="0.25">
      <c r="A852" s="10" t="s">
        <v>9148</v>
      </c>
      <c r="B852" s="10" t="s">
        <v>9149</v>
      </c>
      <c r="C852" s="10" t="s">
        <v>9150</v>
      </c>
      <c r="D852" s="10"/>
      <c r="E852" s="10" t="s">
        <v>9150</v>
      </c>
      <c r="F852" s="10" t="s">
        <v>6633</v>
      </c>
      <c r="G852" s="10" t="s">
        <v>6543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</row>
    <row r="853" spans="1:40" ht="12.5" x14ac:dyDescent="0.25">
      <c r="A853" s="10" t="s">
        <v>9151</v>
      </c>
      <c r="B853" s="10" t="s">
        <v>9152</v>
      </c>
      <c r="C853" s="10" t="s">
        <v>9153</v>
      </c>
      <c r="D853" s="10"/>
      <c r="E853" s="10" t="s">
        <v>9153</v>
      </c>
      <c r="F853" s="10" t="s">
        <v>6633</v>
      </c>
      <c r="G853" s="10" t="s">
        <v>6604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</row>
    <row r="854" spans="1:40" ht="12.5" x14ac:dyDescent="0.25">
      <c r="A854" s="10" t="s">
        <v>9154</v>
      </c>
      <c r="B854" s="10" t="s">
        <v>9155</v>
      </c>
      <c r="C854" s="10" t="s">
        <v>9156</v>
      </c>
      <c r="D854" s="10"/>
      <c r="E854" s="10" t="s">
        <v>9156</v>
      </c>
      <c r="F854" s="10" t="s">
        <v>6633</v>
      </c>
      <c r="G854" s="10" t="s">
        <v>6539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7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</row>
    <row r="855" spans="1:40" ht="12.5" x14ac:dyDescent="0.25">
      <c r="A855" s="10" t="s">
        <v>9157</v>
      </c>
      <c r="B855" s="10" t="s">
        <v>9158</v>
      </c>
      <c r="C855" s="10" t="s">
        <v>9159</v>
      </c>
      <c r="D855" s="10"/>
      <c r="E855" s="10" t="s">
        <v>9159</v>
      </c>
      <c r="F855" s="10" t="s">
        <v>6633</v>
      </c>
      <c r="G855" s="10" t="s">
        <v>6555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</row>
    <row r="856" spans="1:40" ht="12.5" x14ac:dyDescent="0.25">
      <c r="A856" s="10" t="s">
        <v>9160</v>
      </c>
      <c r="B856" s="10" t="s">
        <v>9161</v>
      </c>
      <c r="C856" s="10" t="s">
        <v>9162</v>
      </c>
      <c r="D856" s="10"/>
      <c r="E856" s="10" t="s">
        <v>9162</v>
      </c>
      <c r="F856" s="10" t="s">
        <v>6633</v>
      </c>
      <c r="G856" s="10" t="s">
        <v>6602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</row>
    <row r="857" spans="1:40" ht="12.5" x14ac:dyDescent="0.25">
      <c r="A857" s="10" t="s">
        <v>9163</v>
      </c>
      <c r="B857" s="10"/>
      <c r="C857" s="10" t="s">
        <v>9164</v>
      </c>
      <c r="D857" s="10"/>
      <c r="E857" s="10"/>
      <c r="F857" s="10" t="s">
        <v>6633</v>
      </c>
      <c r="G857" s="10" t="s">
        <v>6619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</row>
    <row r="858" spans="1:40" ht="12.5" x14ac:dyDescent="0.25">
      <c r="A858" s="10" t="s">
        <v>9165</v>
      </c>
      <c r="B858" s="10" t="s">
        <v>9166</v>
      </c>
      <c r="C858" s="10" t="s">
        <v>9167</v>
      </c>
      <c r="D858" s="10"/>
      <c r="E858" s="10" t="s">
        <v>9167</v>
      </c>
      <c r="F858" s="10" t="s">
        <v>6633</v>
      </c>
      <c r="G858" s="10" t="s">
        <v>6543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</row>
    <row r="859" spans="1:40" ht="12.5" x14ac:dyDescent="0.25">
      <c r="A859" s="10" t="s">
        <v>9168</v>
      </c>
      <c r="B859" s="10" t="s">
        <v>9169</v>
      </c>
      <c r="C859" s="10" t="s">
        <v>9170</v>
      </c>
      <c r="D859" s="10"/>
      <c r="E859" s="10" t="s">
        <v>9170</v>
      </c>
      <c r="F859" s="10" t="s">
        <v>6633</v>
      </c>
      <c r="G859" s="10" t="s">
        <v>6589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</row>
    <row r="860" spans="1:40" ht="12.5" x14ac:dyDescent="0.25">
      <c r="A860" s="10" t="s">
        <v>9171</v>
      </c>
      <c r="B860" s="10" t="s">
        <v>9172</v>
      </c>
      <c r="C860" s="10" t="s">
        <v>9173</v>
      </c>
      <c r="D860" s="10"/>
      <c r="E860" s="10" t="s">
        <v>9173</v>
      </c>
      <c r="F860" s="10" t="s">
        <v>6633</v>
      </c>
      <c r="G860" s="10" t="s">
        <v>6617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</row>
    <row r="861" spans="1:40" ht="12.5" x14ac:dyDescent="0.25">
      <c r="A861" s="10" t="s">
        <v>9174</v>
      </c>
      <c r="B861" s="10" t="s">
        <v>9175</v>
      </c>
      <c r="C861" s="10" t="s">
        <v>9176</v>
      </c>
      <c r="D861" s="10"/>
      <c r="E861" s="10" t="s">
        <v>9176</v>
      </c>
      <c r="F861" s="10" t="s">
        <v>6633</v>
      </c>
      <c r="G861" s="10" t="s">
        <v>6539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</row>
    <row r="862" spans="1:40" ht="12.5" x14ac:dyDescent="0.25">
      <c r="A862" s="10" t="s">
        <v>9177</v>
      </c>
      <c r="B862" s="10" t="s">
        <v>9178</v>
      </c>
      <c r="C862" s="10" t="s">
        <v>9179</v>
      </c>
      <c r="D862" s="10"/>
      <c r="E862" s="10" t="s">
        <v>9179</v>
      </c>
      <c r="F862" s="10" t="s">
        <v>6633</v>
      </c>
      <c r="G862" s="10" t="s">
        <v>6539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</row>
    <row r="863" spans="1:40" ht="12.5" x14ac:dyDescent="0.25">
      <c r="A863" s="10" t="s">
        <v>9180</v>
      </c>
      <c r="B863" s="10" t="s">
        <v>9181</v>
      </c>
      <c r="C863" s="10" t="s">
        <v>9182</v>
      </c>
      <c r="D863" s="10"/>
      <c r="E863" s="10" t="s">
        <v>9182</v>
      </c>
      <c r="F863" s="10" t="s">
        <v>6633</v>
      </c>
      <c r="G863" s="10" t="s">
        <v>6517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</row>
    <row r="864" spans="1:40" ht="12.5" x14ac:dyDescent="0.25">
      <c r="A864" s="10" t="s">
        <v>9183</v>
      </c>
      <c r="B864" s="10" t="s">
        <v>9184</v>
      </c>
      <c r="C864" s="10" t="s">
        <v>9185</v>
      </c>
      <c r="D864" s="10"/>
      <c r="E864" s="10" t="s">
        <v>9185</v>
      </c>
      <c r="F864" s="10" t="s">
        <v>6633</v>
      </c>
      <c r="G864" s="10" t="s">
        <v>6561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</row>
    <row r="865" spans="1:40" ht="12.5" x14ac:dyDescent="0.25">
      <c r="A865" s="10" t="s">
        <v>9186</v>
      </c>
      <c r="B865" s="10" t="s">
        <v>9187</v>
      </c>
      <c r="C865" s="10" t="s">
        <v>9188</v>
      </c>
      <c r="D865" s="10"/>
      <c r="E865" s="10" t="s">
        <v>9188</v>
      </c>
      <c r="F865" s="10" t="s">
        <v>6633</v>
      </c>
      <c r="G865" s="10" t="s">
        <v>6529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</row>
    <row r="866" spans="1:40" ht="12.5" x14ac:dyDescent="0.25">
      <c r="A866" s="10" t="s">
        <v>9189</v>
      </c>
      <c r="B866" s="10" t="s">
        <v>9190</v>
      </c>
      <c r="C866" s="10" t="s">
        <v>9191</v>
      </c>
      <c r="D866" s="10"/>
      <c r="E866" s="10" t="s">
        <v>9191</v>
      </c>
      <c r="F866" s="10" t="s">
        <v>6633</v>
      </c>
      <c r="G866" s="10" t="s">
        <v>6576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</row>
    <row r="867" spans="1:40" ht="12.5" x14ac:dyDescent="0.25">
      <c r="A867" s="10" t="s">
        <v>9192</v>
      </c>
      <c r="B867" s="10" t="s">
        <v>9193</v>
      </c>
      <c r="C867" s="10" t="s">
        <v>9194</v>
      </c>
      <c r="D867" s="10"/>
      <c r="E867" s="10" t="s">
        <v>9194</v>
      </c>
      <c r="F867" s="10" t="s">
        <v>6633</v>
      </c>
      <c r="G867" s="10" t="s">
        <v>6606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</row>
    <row r="868" spans="1:40" ht="12.5" x14ac:dyDescent="0.25">
      <c r="A868" s="10" t="s">
        <v>9195</v>
      </c>
      <c r="B868" s="10" t="s">
        <v>9196</v>
      </c>
      <c r="C868" s="10" t="s">
        <v>9197</v>
      </c>
      <c r="D868" s="10"/>
      <c r="E868" s="10" t="s">
        <v>9197</v>
      </c>
      <c r="F868" s="10" t="s">
        <v>6633</v>
      </c>
      <c r="G868" s="10" t="s">
        <v>6545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</row>
    <row r="869" spans="1:40" ht="12.5" x14ac:dyDescent="0.25">
      <c r="A869" s="10" t="s">
        <v>9198</v>
      </c>
      <c r="B869" s="10" t="s">
        <v>9199</v>
      </c>
      <c r="C869" s="10" t="s">
        <v>9200</v>
      </c>
      <c r="D869" s="10"/>
      <c r="E869" s="10" t="s">
        <v>9200</v>
      </c>
      <c r="F869" s="10" t="s">
        <v>6633</v>
      </c>
      <c r="G869" s="10" t="s">
        <v>6543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</row>
    <row r="870" spans="1:40" ht="12.5" x14ac:dyDescent="0.25">
      <c r="A870" s="10" t="s">
        <v>9201</v>
      </c>
      <c r="B870" s="10" t="s">
        <v>9202</v>
      </c>
      <c r="C870" s="10" t="s">
        <v>9203</v>
      </c>
      <c r="D870" s="10"/>
      <c r="E870" s="10" t="s">
        <v>9203</v>
      </c>
      <c r="F870" s="10" t="s">
        <v>6633</v>
      </c>
      <c r="G870" s="10" t="s">
        <v>6587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</row>
    <row r="871" spans="1:40" ht="12.5" x14ac:dyDescent="0.25">
      <c r="A871" s="10" t="s">
        <v>9204</v>
      </c>
      <c r="B871" s="10" t="s">
        <v>9205</v>
      </c>
      <c r="C871" s="10" t="s">
        <v>9206</v>
      </c>
      <c r="D871" s="10"/>
      <c r="E871" s="10" t="s">
        <v>9206</v>
      </c>
      <c r="F871" s="10" t="s">
        <v>6633</v>
      </c>
      <c r="G871" s="10" t="s">
        <v>6587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</row>
    <row r="872" spans="1:40" ht="12.5" x14ac:dyDescent="0.25">
      <c r="A872" s="10" t="s">
        <v>9207</v>
      </c>
      <c r="B872" s="10" t="s">
        <v>9208</v>
      </c>
      <c r="C872" s="10" t="s">
        <v>9209</v>
      </c>
      <c r="D872" s="10"/>
      <c r="E872" s="10" t="s">
        <v>9209</v>
      </c>
      <c r="F872" s="10" t="s">
        <v>6633</v>
      </c>
      <c r="G872" s="10" t="s">
        <v>6606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7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</row>
    <row r="873" spans="1:40" ht="12.5" x14ac:dyDescent="0.25">
      <c r="A873" s="10" t="s">
        <v>9210</v>
      </c>
      <c r="B873" s="10" t="s">
        <v>9211</v>
      </c>
      <c r="C873" s="10" t="s">
        <v>9212</v>
      </c>
      <c r="D873" s="10"/>
      <c r="E873" s="10" t="s">
        <v>9212</v>
      </c>
      <c r="F873" s="10" t="s">
        <v>6633</v>
      </c>
      <c r="G873" s="10" t="s">
        <v>6606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</row>
    <row r="874" spans="1:40" ht="12.5" x14ac:dyDescent="0.25">
      <c r="A874" s="10" t="s">
        <v>9213</v>
      </c>
      <c r="B874" s="10" t="s">
        <v>9214</v>
      </c>
      <c r="C874" s="10" t="s">
        <v>9215</v>
      </c>
      <c r="D874" s="10"/>
      <c r="E874" s="10" t="s">
        <v>9215</v>
      </c>
      <c r="F874" s="10" t="s">
        <v>6633</v>
      </c>
      <c r="G874" s="10" t="s">
        <v>6535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</row>
    <row r="875" spans="1:40" ht="12.5" x14ac:dyDescent="0.25">
      <c r="A875" s="10" t="s">
        <v>9216</v>
      </c>
      <c r="B875" s="10" t="s">
        <v>9217</v>
      </c>
      <c r="C875" s="10" t="s">
        <v>9218</v>
      </c>
      <c r="D875" s="10"/>
      <c r="E875" s="10" t="s">
        <v>9218</v>
      </c>
      <c r="F875" s="10" t="s">
        <v>6633</v>
      </c>
      <c r="G875" s="10" t="s">
        <v>6543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</row>
    <row r="876" spans="1:40" ht="12.5" x14ac:dyDescent="0.25">
      <c r="A876" s="10" t="s">
        <v>9219</v>
      </c>
      <c r="B876" s="10" t="s">
        <v>9220</v>
      </c>
      <c r="C876" s="10" t="s">
        <v>9221</v>
      </c>
      <c r="D876" s="10"/>
      <c r="E876" s="10" t="s">
        <v>9221</v>
      </c>
      <c r="F876" s="10" t="s">
        <v>6633</v>
      </c>
      <c r="G876" s="10" t="s">
        <v>6602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</row>
    <row r="877" spans="1:40" ht="12.5" x14ac:dyDescent="0.25">
      <c r="A877" s="10" t="s">
        <v>9222</v>
      </c>
      <c r="B877" s="10" t="s">
        <v>9223</v>
      </c>
      <c r="C877" s="10" t="s">
        <v>9224</v>
      </c>
      <c r="D877" s="10"/>
      <c r="E877" s="10" t="s">
        <v>9224</v>
      </c>
      <c r="F877" s="10" t="s">
        <v>6633</v>
      </c>
      <c r="G877" s="10" t="s">
        <v>6606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</row>
    <row r="878" spans="1:40" ht="12.5" x14ac:dyDescent="0.25">
      <c r="A878" s="10" t="s">
        <v>9225</v>
      </c>
      <c r="B878" s="10" t="s">
        <v>9226</v>
      </c>
      <c r="C878" s="10" t="s">
        <v>9226</v>
      </c>
      <c r="D878" s="10"/>
      <c r="E878" s="10"/>
      <c r="F878" s="10" t="s">
        <v>6633</v>
      </c>
      <c r="G878" s="10" t="s">
        <v>6541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</row>
    <row r="879" spans="1:40" ht="12.5" x14ac:dyDescent="0.25">
      <c r="A879" s="10" t="s">
        <v>9227</v>
      </c>
      <c r="B879" s="10" t="s">
        <v>9228</v>
      </c>
      <c r="C879" s="10" t="s">
        <v>9229</v>
      </c>
      <c r="D879" s="10"/>
      <c r="E879" s="10" t="s">
        <v>9229</v>
      </c>
      <c r="F879" s="10" t="s">
        <v>6633</v>
      </c>
      <c r="G879" s="10" t="s">
        <v>6537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</row>
    <row r="880" spans="1:40" ht="12.5" x14ac:dyDescent="0.25">
      <c r="A880" s="10" t="s">
        <v>9230</v>
      </c>
      <c r="B880" s="10" t="s">
        <v>9231</v>
      </c>
      <c r="C880" s="10" t="s">
        <v>9232</v>
      </c>
      <c r="D880" s="10"/>
      <c r="E880" s="10" t="s">
        <v>9232</v>
      </c>
      <c r="F880" s="10" t="s">
        <v>6633</v>
      </c>
      <c r="G880" s="10" t="s">
        <v>6606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</row>
    <row r="881" spans="1:40" ht="12.5" x14ac:dyDescent="0.25">
      <c r="A881" s="10" t="s">
        <v>9233</v>
      </c>
      <c r="B881" s="10" t="s">
        <v>9234</v>
      </c>
      <c r="C881" s="10" t="s">
        <v>9235</v>
      </c>
      <c r="D881" s="10"/>
      <c r="E881" s="10" t="s">
        <v>9235</v>
      </c>
      <c r="F881" s="10" t="s">
        <v>6633</v>
      </c>
      <c r="G881" s="10" t="s">
        <v>6591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</row>
    <row r="882" spans="1:40" ht="12.5" x14ac:dyDescent="0.25">
      <c r="A882" s="10" t="s">
        <v>9236</v>
      </c>
      <c r="B882" s="10" t="s">
        <v>9237</v>
      </c>
      <c r="C882" s="10" t="s">
        <v>9238</v>
      </c>
      <c r="D882" s="10"/>
      <c r="E882" s="10" t="s">
        <v>9238</v>
      </c>
      <c r="F882" s="10" t="s">
        <v>6633</v>
      </c>
      <c r="G882" s="10" t="s">
        <v>6557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</row>
    <row r="883" spans="1:40" ht="12.5" x14ac:dyDescent="0.25">
      <c r="A883" s="10" t="s">
        <v>9239</v>
      </c>
      <c r="B883" s="10" t="s">
        <v>9240</v>
      </c>
      <c r="C883" s="10" t="s">
        <v>9241</v>
      </c>
      <c r="D883" s="10"/>
      <c r="E883" s="10" t="s">
        <v>9241</v>
      </c>
      <c r="F883" s="10" t="s">
        <v>6633</v>
      </c>
      <c r="G883" s="10" t="s">
        <v>6523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</row>
    <row r="884" spans="1:40" ht="12.5" x14ac:dyDescent="0.25">
      <c r="A884" s="10" t="s">
        <v>9242</v>
      </c>
      <c r="B884" s="10" t="s">
        <v>9243</v>
      </c>
      <c r="C884" s="10" t="s">
        <v>9244</v>
      </c>
      <c r="D884" s="10"/>
      <c r="E884" s="10" t="s">
        <v>9244</v>
      </c>
      <c r="F884" s="10" t="s">
        <v>6633</v>
      </c>
      <c r="G884" s="10" t="s">
        <v>6591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</row>
    <row r="885" spans="1:40" ht="12.5" x14ac:dyDescent="0.25">
      <c r="A885" s="10" t="s">
        <v>9245</v>
      </c>
      <c r="B885" s="10" t="s">
        <v>9246</v>
      </c>
      <c r="C885" s="10" t="s">
        <v>9247</v>
      </c>
      <c r="D885" s="10"/>
      <c r="E885" s="10" t="s">
        <v>9247</v>
      </c>
      <c r="F885" s="10" t="s">
        <v>6633</v>
      </c>
      <c r="G885" s="10" t="s">
        <v>6539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</row>
    <row r="886" spans="1:40" ht="12.5" x14ac:dyDescent="0.25">
      <c r="A886" s="10" t="s">
        <v>9248</v>
      </c>
      <c r="B886" s="10"/>
      <c r="C886" s="10" t="s">
        <v>9249</v>
      </c>
      <c r="D886" s="10"/>
      <c r="E886" s="10" t="s">
        <v>9249</v>
      </c>
      <c r="F886" s="10" t="s">
        <v>6633</v>
      </c>
      <c r="G886" s="10" t="s">
        <v>6539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</row>
    <row r="887" spans="1:40" ht="12.5" x14ac:dyDescent="0.25">
      <c r="A887" s="10" t="s">
        <v>9250</v>
      </c>
      <c r="B887" s="10" t="s">
        <v>9251</v>
      </c>
      <c r="C887" s="10" t="s">
        <v>9252</v>
      </c>
      <c r="D887" s="10"/>
      <c r="E887" s="10" t="s">
        <v>9252</v>
      </c>
      <c r="F887" s="10" t="s">
        <v>6633</v>
      </c>
      <c r="G887" s="10" t="s">
        <v>6531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</row>
    <row r="888" spans="1:40" ht="12.5" x14ac:dyDescent="0.25">
      <c r="A888" s="10" t="s">
        <v>9253</v>
      </c>
      <c r="B888" s="10"/>
      <c r="C888" s="10" t="s">
        <v>9254</v>
      </c>
      <c r="D888" s="10"/>
      <c r="E888" s="10"/>
      <c r="F888" s="10" t="s">
        <v>6633</v>
      </c>
      <c r="G888" s="10" t="s">
        <v>6547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</row>
    <row r="889" spans="1:40" ht="12.5" x14ac:dyDescent="0.25">
      <c r="A889" s="10" t="s">
        <v>9255</v>
      </c>
      <c r="B889" s="10" t="s">
        <v>9256</v>
      </c>
      <c r="C889" s="10" t="s">
        <v>9257</v>
      </c>
      <c r="D889" s="10"/>
      <c r="E889" s="10" t="s">
        <v>9257</v>
      </c>
      <c r="F889" s="10" t="s">
        <v>6633</v>
      </c>
      <c r="G889" s="10" t="s">
        <v>6591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</row>
    <row r="890" spans="1:40" ht="12.5" x14ac:dyDescent="0.25">
      <c r="A890" s="10" t="s">
        <v>9258</v>
      </c>
      <c r="B890" s="10" t="s">
        <v>9259</v>
      </c>
      <c r="C890" s="10" t="s">
        <v>9260</v>
      </c>
      <c r="D890" s="10"/>
      <c r="E890" s="10" t="s">
        <v>9260</v>
      </c>
      <c r="F890" s="10" t="s">
        <v>6633</v>
      </c>
      <c r="G890" s="10" t="s">
        <v>6531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</row>
    <row r="891" spans="1:40" ht="12.5" x14ac:dyDescent="0.25">
      <c r="A891" s="10" t="s">
        <v>9261</v>
      </c>
      <c r="B891" s="10" t="s">
        <v>9262</v>
      </c>
      <c r="C891" s="10" t="s">
        <v>9263</v>
      </c>
      <c r="D891" s="10"/>
      <c r="E891" s="10" t="s">
        <v>9263</v>
      </c>
      <c r="F891" s="10" t="s">
        <v>6633</v>
      </c>
      <c r="G891" s="10" t="s">
        <v>6523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</row>
    <row r="892" spans="1:40" ht="12.5" x14ac:dyDescent="0.25">
      <c r="A892" s="10" t="s">
        <v>9264</v>
      </c>
      <c r="B892" s="10" t="s">
        <v>9265</v>
      </c>
      <c r="C892" s="10" t="s">
        <v>9266</v>
      </c>
      <c r="D892" s="10"/>
      <c r="E892" s="10" t="s">
        <v>9266</v>
      </c>
      <c r="F892" s="10" t="s">
        <v>6633</v>
      </c>
      <c r="G892" s="10" t="s">
        <v>6557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</row>
    <row r="893" spans="1:40" ht="12.5" x14ac:dyDescent="0.25">
      <c r="A893" s="10" t="s">
        <v>9267</v>
      </c>
      <c r="B893" s="10" t="s">
        <v>9268</v>
      </c>
      <c r="C893" s="10" t="s">
        <v>9269</v>
      </c>
      <c r="D893" s="10"/>
      <c r="E893" s="10" t="s">
        <v>9269</v>
      </c>
      <c r="F893" s="10" t="s">
        <v>6633</v>
      </c>
      <c r="G893" s="10" t="s">
        <v>6531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</row>
    <row r="894" spans="1:40" ht="12.5" x14ac:dyDescent="0.25">
      <c r="A894" s="10" t="s">
        <v>9270</v>
      </c>
      <c r="B894" s="10" t="s">
        <v>9271</v>
      </c>
      <c r="C894" s="10" t="s">
        <v>9272</v>
      </c>
      <c r="D894" s="10"/>
      <c r="E894" s="10" t="s">
        <v>9272</v>
      </c>
      <c r="F894" s="10" t="s">
        <v>6633</v>
      </c>
      <c r="G894" s="10" t="s">
        <v>6589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</row>
    <row r="895" spans="1:40" ht="12.5" x14ac:dyDescent="0.25">
      <c r="A895" s="10" t="s">
        <v>9273</v>
      </c>
      <c r="B895" s="10" t="s">
        <v>9274</v>
      </c>
      <c r="C895" s="10" t="s">
        <v>9275</v>
      </c>
      <c r="D895" s="10"/>
      <c r="E895" s="10" t="s">
        <v>9275</v>
      </c>
      <c r="F895" s="10" t="s">
        <v>6633</v>
      </c>
      <c r="G895" s="10" t="s">
        <v>6545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</row>
    <row r="896" spans="1:40" ht="12.5" x14ac:dyDescent="0.25">
      <c r="A896" s="10" t="s">
        <v>9276</v>
      </c>
      <c r="B896" s="10"/>
      <c r="C896" s="10" t="s">
        <v>9277</v>
      </c>
      <c r="D896" s="10"/>
      <c r="E896" s="10" t="s">
        <v>9277</v>
      </c>
      <c r="F896" s="10" t="s">
        <v>6633</v>
      </c>
      <c r="G896" s="10" t="s">
        <v>6599</v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</row>
    <row r="897" spans="1:40" ht="12.5" x14ac:dyDescent="0.25">
      <c r="A897" s="10" t="s">
        <v>9278</v>
      </c>
      <c r="B897" s="10" t="s">
        <v>9279</v>
      </c>
      <c r="C897" s="10" t="s">
        <v>9280</v>
      </c>
      <c r="D897" s="10"/>
      <c r="E897" s="10" t="s">
        <v>9280</v>
      </c>
      <c r="F897" s="10" t="s">
        <v>6633</v>
      </c>
      <c r="G897" s="10" t="s">
        <v>6543</v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</row>
    <row r="898" spans="1:40" ht="12.5" x14ac:dyDescent="0.25">
      <c r="A898" s="10" t="s">
        <v>9281</v>
      </c>
      <c r="B898" s="10" t="s">
        <v>9282</v>
      </c>
      <c r="C898" s="10" t="s">
        <v>9283</v>
      </c>
      <c r="D898" s="10"/>
      <c r="E898" s="10" t="s">
        <v>9283</v>
      </c>
      <c r="F898" s="10" t="s">
        <v>6633</v>
      </c>
      <c r="G898" s="10" t="s">
        <v>6535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</row>
    <row r="899" spans="1:40" ht="12.5" x14ac:dyDescent="0.25">
      <c r="A899" s="10" t="s">
        <v>9284</v>
      </c>
      <c r="B899" s="10" t="s">
        <v>9285</v>
      </c>
      <c r="C899" s="10" t="s">
        <v>9286</v>
      </c>
      <c r="D899" s="10"/>
      <c r="E899" s="10" t="s">
        <v>9286</v>
      </c>
      <c r="F899" s="10" t="s">
        <v>6633</v>
      </c>
      <c r="G899" s="10" t="s">
        <v>6531</v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</row>
    <row r="900" spans="1:40" ht="12.5" x14ac:dyDescent="0.25">
      <c r="A900" s="10" t="s">
        <v>9287</v>
      </c>
      <c r="B900" s="10" t="s">
        <v>9288</v>
      </c>
      <c r="C900" s="10" t="s">
        <v>9289</v>
      </c>
      <c r="D900" s="10"/>
      <c r="E900" s="10" t="s">
        <v>9289</v>
      </c>
      <c r="F900" s="10" t="s">
        <v>6633</v>
      </c>
      <c r="G900" s="10" t="s">
        <v>6602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</row>
    <row r="901" spans="1:40" ht="12.5" x14ac:dyDescent="0.25">
      <c r="A901" s="10" t="s">
        <v>9290</v>
      </c>
      <c r="B901" s="10" t="s">
        <v>9291</v>
      </c>
      <c r="C901" s="10" t="s">
        <v>9292</v>
      </c>
      <c r="D901" s="10"/>
      <c r="E901" s="10" t="s">
        <v>9292</v>
      </c>
      <c r="F901" s="10" t="s">
        <v>6633</v>
      </c>
      <c r="G901" s="10" t="s">
        <v>6521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</row>
    <row r="902" spans="1:40" ht="12.5" x14ac:dyDescent="0.25">
      <c r="A902" s="10" t="s">
        <v>9293</v>
      </c>
      <c r="B902" s="10" t="s">
        <v>9294</v>
      </c>
      <c r="C902" s="10" t="s">
        <v>9295</v>
      </c>
      <c r="D902" s="10"/>
      <c r="E902" s="10" t="s">
        <v>9295</v>
      </c>
      <c r="F902" s="10" t="s">
        <v>6633</v>
      </c>
      <c r="G902" s="10" t="s">
        <v>6561</v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</row>
    <row r="903" spans="1:40" ht="12.5" x14ac:dyDescent="0.25">
      <c r="A903" s="10" t="s">
        <v>9296</v>
      </c>
      <c r="B903" s="10" t="s">
        <v>9297</v>
      </c>
      <c r="C903" s="10" t="s">
        <v>9298</v>
      </c>
      <c r="D903" s="10"/>
      <c r="E903" s="10" t="s">
        <v>9298</v>
      </c>
      <c r="F903" s="10" t="s">
        <v>6633</v>
      </c>
      <c r="G903" s="10" t="s">
        <v>6565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</row>
    <row r="904" spans="1:40" ht="12.5" x14ac:dyDescent="0.25">
      <c r="A904" s="10" t="s">
        <v>9299</v>
      </c>
      <c r="B904" s="10" t="s">
        <v>9300</v>
      </c>
      <c r="C904" s="10" t="s">
        <v>9301</v>
      </c>
      <c r="D904" s="10"/>
      <c r="E904" s="10" t="s">
        <v>9301</v>
      </c>
      <c r="F904" s="10" t="s">
        <v>6633</v>
      </c>
      <c r="G904" s="10" t="s">
        <v>6567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</row>
    <row r="905" spans="1:40" ht="12.5" x14ac:dyDescent="0.25">
      <c r="A905" s="10" t="s">
        <v>9302</v>
      </c>
      <c r="B905" s="10" t="s">
        <v>9303</v>
      </c>
      <c r="C905" s="10" t="s">
        <v>9304</v>
      </c>
      <c r="D905" s="10"/>
      <c r="E905" s="10" t="s">
        <v>9305</v>
      </c>
      <c r="F905" s="10" t="s">
        <v>6633</v>
      </c>
      <c r="G905" s="10" t="s">
        <v>6585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</row>
    <row r="906" spans="1:40" ht="12.5" x14ac:dyDescent="0.25">
      <c r="A906" s="10" t="s">
        <v>9306</v>
      </c>
      <c r="B906" s="10" t="s">
        <v>9307</v>
      </c>
      <c r="C906" s="10" t="s">
        <v>9308</v>
      </c>
      <c r="D906" s="10"/>
      <c r="E906" s="10" t="s">
        <v>9308</v>
      </c>
      <c r="F906" s="10" t="s">
        <v>6633</v>
      </c>
      <c r="G906" s="10" t="s">
        <v>6606</v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</row>
    <row r="907" spans="1:40" ht="12.5" x14ac:dyDescent="0.25">
      <c r="A907" s="10" t="s">
        <v>9309</v>
      </c>
      <c r="B907" s="10" t="s">
        <v>9310</v>
      </c>
      <c r="C907" s="10" t="s">
        <v>9311</v>
      </c>
      <c r="D907" s="10"/>
      <c r="E907" s="10" t="s">
        <v>9311</v>
      </c>
      <c r="F907" s="10" t="s">
        <v>6633</v>
      </c>
      <c r="G907" s="10" t="s">
        <v>6606</v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</row>
    <row r="908" spans="1:40" ht="12.5" x14ac:dyDescent="0.25">
      <c r="A908" s="10" t="s">
        <v>9312</v>
      </c>
      <c r="B908" s="10" t="s">
        <v>9313</v>
      </c>
      <c r="C908" s="10" t="s">
        <v>9314</v>
      </c>
      <c r="D908" s="10"/>
      <c r="E908" s="10" t="s">
        <v>9314</v>
      </c>
      <c r="F908" s="10" t="s">
        <v>6633</v>
      </c>
      <c r="G908" s="10" t="s">
        <v>6602</v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</row>
    <row r="909" spans="1:40" ht="12.5" x14ac:dyDescent="0.25">
      <c r="A909" s="10" t="s">
        <v>9315</v>
      </c>
      <c r="B909" s="10" t="s">
        <v>9316</v>
      </c>
      <c r="C909" s="10" t="s">
        <v>9317</v>
      </c>
      <c r="D909" s="10"/>
      <c r="E909" s="10" t="s">
        <v>9317</v>
      </c>
      <c r="F909" s="10" t="s">
        <v>6633</v>
      </c>
      <c r="G909" s="10" t="s">
        <v>6576</v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</row>
    <row r="910" spans="1:40" ht="12.5" x14ac:dyDescent="0.25">
      <c r="A910" s="10" t="s">
        <v>9318</v>
      </c>
      <c r="B910" s="10" t="s">
        <v>9319</v>
      </c>
      <c r="C910" s="10" t="s">
        <v>9320</v>
      </c>
      <c r="D910" s="10"/>
      <c r="E910" s="10" t="s">
        <v>9320</v>
      </c>
      <c r="F910" s="10" t="s">
        <v>6633</v>
      </c>
      <c r="G910" s="10" t="s">
        <v>6521</v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</row>
    <row r="911" spans="1:40" ht="12.5" x14ac:dyDescent="0.25">
      <c r="A911" s="10" t="s">
        <v>9321</v>
      </c>
      <c r="B911" s="10" t="s">
        <v>9322</v>
      </c>
      <c r="C911" s="10" t="s">
        <v>9323</v>
      </c>
      <c r="D911" s="10"/>
      <c r="E911" s="10" t="s">
        <v>9323</v>
      </c>
      <c r="F911" s="10" t="s">
        <v>6633</v>
      </c>
      <c r="G911" s="10" t="s">
        <v>6519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</row>
    <row r="912" spans="1:40" ht="12.5" x14ac:dyDescent="0.25">
      <c r="A912" s="10" t="s">
        <v>9324</v>
      </c>
      <c r="B912" s="10" t="s">
        <v>9325</v>
      </c>
      <c r="C912" s="10" t="s">
        <v>9326</v>
      </c>
      <c r="D912" s="10"/>
      <c r="E912" s="10" t="s">
        <v>9326</v>
      </c>
      <c r="F912" s="10" t="s">
        <v>6633</v>
      </c>
      <c r="G912" s="10" t="s">
        <v>6539</v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</row>
    <row r="913" spans="1:40" ht="12.5" x14ac:dyDescent="0.25">
      <c r="A913" s="10" t="s">
        <v>9327</v>
      </c>
      <c r="B913" s="10" t="s">
        <v>9328</v>
      </c>
      <c r="C913" s="10" t="s">
        <v>9329</v>
      </c>
      <c r="D913" s="10"/>
      <c r="E913" s="10" t="s">
        <v>9329</v>
      </c>
      <c r="F913" s="10" t="s">
        <v>6633</v>
      </c>
      <c r="G913" s="10" t="s">
        <v>6585</v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7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</row>
    <row r="914" spans="1:40" ht="12.5" x14ac:dyDescent="0.25">
      <c r="A914" s="10" t="s">
        <v>9330</v>
      </c>
      <c r="B914" s="10" t="s">
        <v>9331</v>
      </c>
      <c r="C914" s="10" t="s">
        <v>9332</v>
      </c>
      <c r="D914" s="10"/>
      <c r="E914" s="10" t="s">
        <v>9332</v>
      </c>
      <c r="F914" s="10" t="s">
        <v>6633</v>
      </c>
      <c r="G914" s="10" t="s">
        <v>6565</v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</row>
    <row r="915" spans="1:40" ht="12.5" x14ac:dyDescent="0.25">
      <c r="A915" s="10" t="s">
        <v>9333</v>
      </c>
      <c r="B915" s="10" t="s">
        <v>9334</v>
      </c>
      <c r="C915" s="10" t="s">
        <v>9335</v>
      </c>
      <c r="D915" s="10"/>
      <c r="E915" s="10" t="s">
        <v>9335</v>
      </c>
      <c r="F915" s="10" t="s">
        <v>6633</v>
      </c>
      <c r="G915" s="10" t="s">
        <v>6561</v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</row>
    <row r="916" spans="1:40" ht="12.5" x14ac:dyDescent="0.25">
      <c r="A916" s="10" t="s">
        <v>9336</v>
      </c>
      <c r="B916" s="10" t="s">
        <v>9337</v>
      </c>
      <c r="C916" s="10" t="s">
        <v>9338</v>
      </c>
      <c r="D916" s="10"/>
      <c r="E916" s="10" t="s">
        <v>9338</v>
      </c>
      <c r="F916" s="10" t="s">
        <v>6633</v>
      </c>
      <c r="G916" s="10" t="s">
        <v>6608</v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</row>
    <row r="917" spans="1:40" ht="12.5" x14ac:dyDescent="0.25">
      <c r="A917" s="10" t="s">
        <v>9339</v>
      </c>
      <c r="B917" s="10" t="s">
        <v>9340</v>
      </c>
      <c r="C917" s="10" t="s">
        <v>9341</v>
      </c>
      <c r="D917" s="10"/>
      <c r="E917" s="10" t="s">
        <v>9341</v>
      </c>
      <c r="F917" s="10" t="s">
        <v>6633</v>
      </c>
      <c r="G917" s="10" t="s">
        <v>6602</v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</row>
    <row r="918" spans="1:40" ht="12.5" x14ac:dyDescent="0.25">
      <c r="A918" s="10" t="s">
        <v>9342</v>
      </c>
      <c r="B918" s="10" t="s">
        <v>9343</v>
      </c>
      <c r="C918" s="10" t="s">
        <v>9344</v>
      </c>
      <c r="D918" s="10"/>
      <c r="E918" s="10" t="s">
        <v>9344</v>
      </c>
      <c r="F918" s="10" t="s">
        <v>6633</v>
      </c>
      <c r="G918" s="10" t="s">
        <v>6531</v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</row>
    <row r="919" spans="1:40" ht="12.5" x14ac:dyDescent="0.25">
      <c r="A919" s="10" t="s">
        <v>9345</v>
      </c>
      <c r="B919" s="10"/>
      <c r="C919" s="10" t="s">
        <v>9346</v>
      </c>
      <c r="D919" s="10"/>
      <c r="E919" s="10" t="s">
        <v>9346</v>
      </c>
      <c r="F919" s="10" t="s">
        <v>6633</v>
      </c>
      <c r="G919" s="10" t="s">
        <v>6576</v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</row>
    <row r="920" spans="1:40" ht="12.5" x14ac:dyDescent="0.25">
      <c r="A920" s="10" t="s">
        <v>9347</v>
      </c>
      <c r="B920" s="10" t="s">
        <v>9348</v>
      </c>
      <c r="C920" s="10" t="s">
        <v>9349</v>
      </c>
      <c r="D920" s="10"/>
      <c r="E920" s="10" t="s">
        <v>9349</v>
      </c>
      <c r="F920" s="10" t="s">
        <v>6633</v>
      </c>
      <c r="G920" s="10" t="s">
        <v>6519</v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</row>
    <row r="921" spans="1:40" ht="12.5" x14ac:dyDescent="0.25">
      <c r="A921" s="10" t="s">
        <v>9350</v>
      </c>
      <c r="B921" s="10" t="s">
        <v>9351</v>
      </c>
      <c r="C921" s="10" t="s">
        <v>9352</v>
      </c>
      <c r="D921" s="10"/>
      <c r="E921" s="10" t="s">
        <v>9352</v>
      </c>
      <c r="F921" s="10" t="s">
        <v>6633</v>
      </c>
      <c r="G921" s="10" t="s">
        <v>6541</v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</row>
    <row r="922" spans="1:40" ht="12.5" x14ac:dyDescent="0.25">
      <c r="A922" s="10" t="s">
        <v>9353</v>
      </c>
      <c r="B922" s="10" t="s">
        <v>9354</v>
      </c>
      <c r="C922" s="10" t="s">
        <v>9355</v>
      </c>
      <c r="D922" s="10"/>
      <c r="E922" s="10" t="s">
        <v>9355</v>
      </c>
      <c r="F922" s="10" t="s">
        <v>6633</v>
      </c>
      <c r="G922" s="10" t="s">
        <v>6561</v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</row>
    <row r="923" spans="1:40" ht="12.5" x14ac:dyDescent="0.25">
      <c r="A923" s="10" t="s">
        <v>9356</v>
      </c>
      <c r="B923" s="10" t="s">
        <v>9357</v>
      </c>
      <c r="C923" s="10" t="s">
        <v>9358</v>
      </c>
      <c r="D923" s="10"/>
      <c r="E923" s="10" t="s">
        <v>9358</v>
      </c>
      <c r="F923" s="10" t="s">
        <v>6633</v>
      </c>
      <c r="G923" s="10" t="s">
        <v>6589</v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</row>
    <row r="924" spans="1:40" ht="12.5" x14ac:dyDescent="0.25">
      <c r="A924" s="10" t="s">
        <v>9359</v>
      </c>
      <c r="B924" s="10" t="s">
        <v>9360</v>
      </c>
      <c r="C924" s="10"/>
      <c r="D924" s="10"/>
      <c r="E924" s="10" t="s">
        <v>9361</v>
      </c>
      <c r="F924" s="10" t="s">
        <v>6633</v>
      </c>
      <c r="G924" s="10" t="s">
        <v>6559</v>
      </c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</row>
    <row r="925" spans="1:40" ht="12.5" x14ac:dyDescent="0.25">
      <c r="A925" s="10" t="s">
        <v>9362</v>
      </c>
      <c r="B925" s="10" t="s">
        <v>9363</v>
      </c>
      <c r="C925" s="10" t="s">
        <v>9364</v>
      </c>
      <c r="D925" s="10"/>
      <c r="E925" s="10" t="s">
        <v>9364</v>
      </c>
      <c r="F925" s="10" t="s">
        <v>6633</v>
      </c>
      <c r="G925" s="10" t="s">
        <v>6559</v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</row>
    <row r="926" spans="1:40" ht="12.5" x14ac:dyDescent="0.25">
      <c r="A926" s="10" t="s">
        <v>9365</v>
      </c>
      <c r="B926" s="10" t="s">
        <v>9366</v>
      </c>
      <c r="C926" s="10" t="s">
        <v>9367</v>
      </c>
      <c r="D926" s="10"/>
      <c r="E926" s="10" t="s">
        <v>9367</v>
      </c>
      <c r="F926" s="10" t="s">
        <v>6633</v>
      </c>
      <c r="G926" s="10" t="s">
        <v>6531</v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</row>
    <row r="927" spans="1:40" ht="12.5" x14ac:dyDescent="0.25">
      <c r="A927" s="10" t="s">
        <v>9368</v>
      </c>
      <c r="B927" s="10"/>
      <c r="C927" s="10" t="s">
        <v>9369</v>
      </c>
      <c r="D927" s="10"/>
      <c r="E927" s="10" t="s">
        <v>9369</v>
      </c>
      <c r="F927" s="10" t="s">
        <v>6633</v>
      </c>
      <c r="G927" s="10" t="s">
        <v>6591</v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</row>
    <row r="928" spans="1:40" ht="12.5" x14ac:dyDescent="0.25">
      <c r="A928" s="10" t="s">
        <v>9370</v>
      </c>
      <c r="B928" s="10" t="s">
        <v>9371</v>
      </c>
      <c r="C928" s="10" t="s">
        <v>9372</v>
      </c>
      <c r="D928" s="10"/>
      <c r="E928" s="10" t="s">
        <v>9372</v>
      </c>
      <c r="F928" s="10" t="s">
        <v>6633</v>
      </c>
      <c r="G928" s="10" t="s">
        <v>6606</v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</row>
    <row r="929" spans="1:40" ht="12.5" x14ac:dyDescent="0.25">
      <c r="A929" s="10" t="s">
        <v>9373</v>
      </c>
      <c r="B929" s="10" t="s">
        <v>9374</v>
      </c>
      <c r="C929" s="10" t="s">
        <v>9375</v>
      </c>
      <c r="D929" s="10"/>
      <c r="E929" s="10" t="s">
        <v>9375</v>
      </c>
      <c r="F929" s="10" t="s">
        <v>6633</v>
      </c>
      <c r="G929" s="10" t="s">
        <v>6591</v>
      </c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</row>
    <row r="930" spans="1:40" ht="12.5" x14ac:dyDescent="0.25">
      <c r="A930" s="10" t="s">
        <v>9376</v>
      </c>
      <c r="B930" s="10" t="s">
        <v>9377</v>
      </c>
      <c r="C930" s="10" t="s">
        <v>9378</v>
      </c>
      <c r="D930" s="10"/>
      <c r="E930" s="10" t="s">
        <v>9378</v>
      </c>
      <c r="F930" s="10" t="s">
        <v>6633</v>
      </c>
      <c r="G930" s="10" t="s">
        <v>6606</v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</row>
    <row r="931" spans="1:40" ht="12.5" x14ac:dyDescent="0.25">
      <c r="A931" s="10" t="s">
        <v>9379</v>
      </c>
      <c r="B931" s="10" t="s">
        <v>9380</v>
      </c>
      <c r="C931" s="10" t="s">
        <v>9381</v>
      </c>
      <c r="D931" s="10"/>
      <c r="E931" s="10" t="s">
        <v>9381</v>
      </c>
      <c r="F931" s="10" t="s">
        <v>6633</v>
      </c>
      <c r="G931" s="10" t="s">
        <v>6519</v>
      </c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</row>
    <row r="932" spans="1:40" ht="12.5" x14ac:dyDescent="0.25">
      <c r="A932" s="10" t="s">
        <v>9382</v>
      </c>
      <c r="B932" s="10"/>
      <c r="C932" s="10" t="s">
        <v>9383</v>
      </c>
      <c r="D932" s="10"/>
      <c r="E932" s="10" t="s">
        <v>9383</v>
      </c>
      <c r="F932" s="10" t="s">
        <v>6633</v>
      </c>
      <c r="G932" s="10" t="s">
        <v>6606</v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</row>
    <row r="933" spans="1:40" ht="12.5" x14ac:dyDescent="0.25">
      <c r="A933" s="10" t="s">
        <v>9384</v>
      </c>
      <c r="B933" s="10" t="s">
        <v>9385</v>
      </c>
      <c r="C933" s="10" t="s">
        <v>9386</v>
      </c>
      <c r="D933" s="10"/>
      <c r="E933" s="10" t="s">
        <v>9386</v>
      </c>
      <c r="F933" s="10" t="s">
        <v>6633</v>
      </c>
      <c r="G933" s="10" t="s">
        <v>6589</v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</row>
    <row r="934" spans="1:40" ht="12.5" x14ac:dyDescent="0.25">
      <c r="A934" s="10" t="s">
        <v>9387</v>
      </c>
      <c r="B934" s="10"/>
      <c r="C934" s="10" t="s">
        <v>9388</v>
      </c>
      <c r="D934" s="10"/>
      <c r="E934" s="10" t="s">
        <v>9388</v>
      </c>
      <c r="F934" s="10" t="s">
        <v>6633</v>
      </c>
      <c r="G934" s="10" t="s">
        <v>6543</v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</row>
    <row r="935" spans="1:40" ht="12.5" x14ac:dyDescent="0.25">
      <c r="A935" s="10" t="s">
        <v>9389</v>
      </c>
      <c r="B935" s="10" t="s">
        <v>9390</v>
      </c>
      <c r="C935" s="10" t="s">
        <v>9391</v>
      </c>
      <c r="D935" s="10"/>
      <c r="E935" s="10" t="s">
        <v>9391</v>
      </c>
      <c r="F935" s="10" t="s">
        <v>6633</v>
      </c>
      <c r="G935" s="10" t="s">
        <v>6561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</row>
    <row r="936" spans="1:40" ht="12.5" x14ac:dyDescent="0.25">
      <c r="A936" s="10" t="s">
        <v>9392</v>
      </c>
      <c r="B936" s="10"/>
      <c r="C936" s="10" t="s">
        <v>9393</v>
      </c>
      <c r="D936" s="10"/>
      <c r="E936" s="10" t="s">
        <v>9393</v>
      </c>
      <c r="F936" s="10" t="s">
        <v>6633</v>
      </c>
      <c r="G936" s="10" t="s">
        <v>6559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</row>
    <row r="937" spans="1:40" ht="12.5" x14ac:dyDescent="0.25">
      <c r="A937" s="10" t="s">
        <v>9394</v>
      </c>
      <c r="B937" s="10"/>
      <c r="C937" s="10" t="s">
        <v>9395</v>
      </c>
      <c r="D937" s="10"/>
      <c r="E937" s="10" t="s">
        <v>9395</v>
      </c>
      <c r="F937" s="10" t="s">
        <v>6633</v>
      </c>
      <c r="G937" s="10" t="s">
        <v>6529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</row>
    <row r="938" spans="1:40" ht="12.5" x14ac:dyDescent="0.25">
      <c r="A938" s="10" t="s">
        <v>9396</v>
      </c>
      <c r="B938" s="10" t="s">
        <v>9397</v>
      </c>
      <c r="C938" s="10" t="s">
        <v>9398</v>
      </c>
      <c r="D938" s="10"/>
      <c r="E938" s="10" t="s">
        <v>9398</v>
      </c>
      <c r="F938" s="10" t="s">
        <v>6633</v>
      </c>
      <c r="G938" s="10" t="s">
        <v>6606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</row>
    <row r="939" spans="1:40" ht="12.5" x14ac:dyDescent="0.25">
      <c r="A939" s="10" t="s">
        <v>9399</v>
      </c>
      <c r="B939" s="10" t="s">
        <v>9400</v>
      </c>
      <c r="C939" s="10" t="s">
        <v>9401</v>
      </c>
      <c r="D939" s="10"/>
      <c r="E939" s="10" t="s">
        <v>9401</v>
      </c>
      <c r="F939" s="10" t="s">
        <v>6633</v>
      </c>
      <c r="G939" s="10" t="s">
        <v>6553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</row>
    <row r="940" spans="1:40" ht="12.5" x14ac:dyDescent="0.25">
      <c r="A940" s="10" t="s">
        <v>9402</v>
      </c>
      <c r="B940" s="10" t="s">
        <v>9403</v>
      </c>
      <c r="C940" s="10" t="s">
        <v>9404</v>
      </c>
      <c r="D940" s="10"/>
      <c r="E940" s="10" t="s">
        <v>9404</v>
      </c>
      <c r="F940" s="10" t="s">
        <v>6633</v>
      </c>
      <c r="G940" s="10" t="s">
        <v>6523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</row>
    <row r="941" spans="1:40" ht="12.5" x14ac:dyDescent="0.25">
      <c r="A941" s="10" t="s">
        <v>9405</v>
      </c>
      <c r="B941" s="10" t="s">
        <v>9406</v>
      </c>
      <c r="C941" s="10" t="s">
        <v>9407</v>
      </c>
      <c r="D941" s="10"/>
      <c r="E941" s="10" t="s">
        <v>9407</v>
      </c>
      <c r="F941" s="10" t="s">
        <v>6633</v>
      </c>
      <c r="G941" s="10" t="s">
        <v>6557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</row>
    <row r="942" spans="1:40" ht="12.5" x14ac:dyDescent="0.25">
      <c r="A942" s="10" t="s">
        <v>9408</v>
      </c>
      <c r="B942" s="10" t="s">
        <v>9409</v>
      </c>
      <c r="C942" s="10" t="s">
        <v>9410</v>
      </c>
      <c r="D942" s="10"/>
      <c r="E942" s="10" t="s">
        <v>9410</v>
      </c>
      <c r="F942" s="10" t="s">
        <v>6633</v>
      </c>
      <c r="G942" s="10" t="s">
        <v>6541</v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</row>
    <row r="943" spans="1:40" ht="12.5" x14ac:dyDescent="0.25">
      <c r="A943" s="10" t="s">
        <v>9411</v>
      </c>
      <c r="B943" s="10" t="s">
        <v>9412</v>
      </c>
      <c r="C943" s="10" t="s">
        <v>9413</v>
      </c>
      <c r="D943" s="10"/>
      <c r="E943" s="10" t="s">
        <v>9413</v>
      </c>
      <c r="F943" s="10" t="s">
        <v>6633</v>
      </c>
      <c r="G943" s="10" t="s">
        <v>6621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</row>
    <row r="944" spans="1:40" ht="12.5" x14ac:dyDescent="0.25">
      <c r="A944" s="10" t="s">
        <v>9414</v>
      </c>
      <c r="B944" s="10" t="s">
        <v>9415</v>
      </c>
      <c r="C944" s="10" t="s">
        <v>9416</v>
      </c>
      <c r="D944" s="10"/>
      <c r="E944" s="10" t="s">
        <v>9416</v>
      </c>
      <c r="F944" s="10" t="s">
        <v>6633</v>
      </c>
      <c r="G944" s="10" t="s">
        <v>6608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</row>
    <row r="945" spans="1:40" ht="12.5" x14ac:dyDescent="0.25">
      <c r="A945" s="10" t="s">
        <v>9417</v>
      </c>
      <c r="B945" s="10" t="s">
        <v>9418</v>
      </c>
      <c r="C945" s="10" t="s">
        <v>9419</v>
      </c>
      <c r="D945" s="10"/>
      <c r="E945" s="10" t="s">
        <v>9419</v>
      </c>
      <c r="F945" s="10" t="s">
        <v>6633</v>
      </c>
      <c r="G945" s="10" t="s">
        <v>6589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</row>
    <row r="946" spans="1:40" ht="12.5" x14ac:dyDescent="0.25">
      <c r="A946" s="10" t="s">
        <v>9420</v>
      </c>
      <c r="B946" s="10" t="s">
        <v>9421</v>
      </c>
      <c r="C946" s="10" t="s">
        <v>9422</v>
      </c>
      <c r="D946" s="10"/>
      <c r="E946" s="10" t="s">
        <v>9422</v>
      </c>
      <c r="F946" s="10" t="s">
        <v>6633</v>
      </c>
      <c r="G946" s="10" t="s">
        <v>6541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</row>
    <row r="947" spans="1:40" ht="12.5" x14ac:dyDescent="0.25">
      <c r="A947" s="10" t="s">
        <v>9423</v>
      </c>
      <c r="B947" s="10" t="s">
        <v>9424</v>
      </c>
      <c r="C947" s="10" t="s">
        <v>9425</v>
      </c>
      <c r="D947" s="10"/>
      <c r="E947" s="10" t="s">
        <v>9425</v>
      </c>
      <c r="F947" s="10" t="s">
        <v>6633</v>
      </c>
      <c r="G947" s="10" t="s">
        <v>6602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7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</row>
    <row r="948" spans="1:40" ht="12.5" x14ac:dyDescent="0.25">
      <c r="A948" s="10" t="s">
        <v>9426</v>
      </c>
      <c r="B948" s="10"/>
      <c r="C948" s="10" t="s">
        <v>9427</v>
      </c>
      <c r="D948" s="10"/>
      <c r="E948" s="10" t="s">
        <v>9428</v>
      </c>
      <c r="F948" s="10" t="s">
        <v>6633</v>
      </c>
      <c r="G948" s="10" t="s">
        <v>6519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</row>
    <row r="949" spans="1:40" ht="12.5" x14ac:dyDescent="0.25">
      <c r="A949" s="10" t="s">
        <v>9429</v>
      </c>
      <c r="B949" s="10" t="s">
        <v>9430</v>
      </c>
      <c r="C949" s="10" t="s">
        <v>9431</v>
      </c>
      <c r="D949" s="10"/>
      <c r="E949" s="10" t="s">
        <v>9431</v>
      </c>
      <c r="F949" s="10" t="s">
        <v>6633</v>
      </c>
      <c r="G949" s="10" t="s">
        <v>6543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</row>
    <row r="950" spans="1:40" ht="12.5" x14ac:dyDescent="0.25">
      <c r="A950" s="10" t="s">
        <v>9432</v>
      </c>
      <c r="B950" s="10" t="s">
        <v>9433</v>
      </c>
      <c r="C950" s="10" t="s">
        <v>9434</v>
      </c>
      <c r="D950" s="10"/>
      <c r="E950" s="10" t="s">
        <v>9434</v>
      </c>
      <c r="F950" s="10" t="s">
        <v>6633</v>
      </c>
      <c r="G950" s="10" t="s">
        <v>6576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</row>
    <row r="951" spans="1:40" ht="12.5" x14ac:dyDescent="0.25">
      <c r="A951" s="10" t="s">
        <v>9435</v>
      </c>
      <c r="B951" s="10" t="s">
        <v>9436</v>
      </c>
      <c r="C951" s="10" t="s">
        <v>9437</v>
      </c>
      <c r="D951" s="10"/>
      <c r="E951" s="10" t="s">
        <v>9437</v>
      </c>
      <c r="F951" s="10" t="s">
        <v>6633</v>
      </c>
      <c r="G951" s="10" t="s">
        <v>6541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</row>
    <row r="952" spans="1:40" ht="12.5" x14ac:dyDescent="0.25">
      <c r="A952" s="10" t="s">
        <v>9438</v>
      </c>
      <c r="B952" s="10"/>
      <c r="C952" s="10" t="s">
        <v>9439</v>
      </c>
      <c r="D952" s="10"/>
      <c r="E952" s="10" t="s">
        <v>9439</v>
      </c>
      <c r="F952" s="10" t="s">
        <v>6633</v>
      </c>
      <c r="G952" s="10" t="s">
        <v>6541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</row>
    <row r="953" spans="1:40" ht="12.5" x14ac:dyDescent="0.25">
      <c r="A953" s="10" t="s">
        <v>9440</v>
      </c>
      <c r="B953" s="10" t="s">
        <v>9441</v>
      </c>
      <c r="C953" s="10" t="s">
        <v>9442</v>
      </c>
      <c r="D953" s="10"/>
      <c r="E953" s="10" t="s">
        <v>9442</v>
      </c>
      <c r="F953" s="10" t="s">
        <v>6633</v>
      </c>
      <c r="G953" s="10" t="s">
        <v>6606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</row>
    <row r="954" spans="1:40" ht="12.5" x14ac:dyDescent="0.25">
      <c r="A954" s="10" t="s">
        <v>9443</v>
      </c>
      <c r="B954" s="10"/>
      <c r="C954" s="10" t="s">
        <v>9444</v>
      </c>
      <c r="D954" s="10"/>
      <c r="E954" s="10" t="s">
        <v>9444</v>
      </c>
      <c r="F954" s="10" t="s">
        <v>6633</v>
      </c>
      <c r="G954" s="10" t="s">
        <v>6576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</row>
    <row r="955" spans="1:40" ht="12.5" x14ac:dyDescent="0.25">
      <c r="A955" s="10" t="s">
        <v>9445</v>
      </c>
      <c r="B955" s="10" t="s">
        <v>9446</v>
      </c>
      <c r="C955" s="10" t="s">
        <v>9447</v>
      </c>
      <c r="D955" s="10"/>
      <c r="E955" s="10" t="s">
        <v>9447</v>
      </c>
      <c r="F955" s="10" t="s">
        <v>6633</v>
      </c>
      <c r="G955" s="10" t="s">
        <v>6567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</row>
    <row r="956" spans="1:40" ht="12.5" x14ac:dyDescent="0.25">
      <c r="A956" s="10" t="s">
        <v>9448</v>
      </c>
      <c r="B956" s="10"/>
      <c r="C956" s="10" t="s">
        <v>9449</v>
      </c>
      <c r="D956" s="10"/>
      <c r="E956" s="10" t="s">
        <v>9449</v>
      </c>
      <c r="F956" s="10" t="s">
        <v>6633</v>
      </c>
      <c r="G956" s="10" t="s">
        <v>6545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</row>
    <row r="957" spans="1:40" ht="12.5" x14ac:dyDescent="0.25">
      <c r="A957" s="10" t="s">
        <v>9450</v>
      </c>
      <c r="B957" s="10" t="s">
        <v>9451</v>
      </c>
      <c r="C957" s="10" t="s">
        <v>9452</v>
      </c>
      <c r="D957" s="10"/>
      <c r="E957" s="10" t="s">
        <v>9452</v>
      </c>
      <c r="F957" s="10" t="s">
        <v>6633</v>
      </c>
      <c r="G957" s="10" t="s">
        <v>6531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</row>
    <row r="958" spans="1:40" ht="12.5" x14ac:dyDescent="0.25">
      <c r="A958" s="10" t="s">
        <v>9453</v>
      </c>
      <c r="B958" s="10" t="s">
        <v>9454</v>
      </c>
      <c r="C958" s="10" t="s">
        <v>9455</v>
      </c>
      <c r="D958" s="10"/>
      <c r="E958" s="10" t="s">
        <v>9455</v>
      </c>
      <c r="F958" s="10" t="s">
        <v>6633</v>
      </c>
      <c r="G958" s="10" t="s">
        <v>6606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</row>
    <row r="959" spans="1:40" ht="12.5" x14ac:dyDescent="0.25">
      <c r="A959" s="10" t="s">
        <v>9456</v>
      </c>
      <c r="B959" s="10" t="s">
        <v>9457</v>
      </c>
      <c r="C959" s="10" t="s">
        <v>9458</v>
      </c>
      <c r="D959" s="10"/>
      <c r="E959" s="10" t="s">
        <v>9458</v>
      </c>
      <c r="F959" s="10" t="s">
        <v>6633</v>
      </c>
      <c r="G959" s="10" t="s">
        <v>6606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</row>
    <row r="960" spans="1:40" ht="12.5" x14ac:dyDescent="0.25">
      <c r="A960" s="10" t="s">
        <v>9459</v>
      </c>
      <c r="B960" s="10" t="s">
        <v>9460</v>
      </c>
      <c r="C960" s="10" t="s">
        <v>9461</v>
      </c>
      <c r="D960" s="10"/>
      <c r="E960" s="10" t="s">
        <v>9461</v>
      </c>
      <c r="F960" s="10" t="s">
        <v>6633</v>
      </c>
      <c r="G960" s="10" t="s">
        <v>6606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</row>
    <row r="961" spans="1:40" ht="12.5" x14ac:dyDescent="0.25">
      <c r="A961" s="10" t="s">
        <v>9462</v>
      </c>
      <c r="B961" s="10" t="s">
        <v>9463</v>
      </c>
      <c r="C961" s="10" t="s">
        <v>9464</v>
      </c>
      <c r="D961" s="10"/>
      <c r="E961" s="10" t="s">
        <v>9464</v>
      </c>
      <c r="F961" s="10" t="s">
        <v>6633</v>
      </c>
      <c r="G961" s="10" t="s">
        <v>6606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</row>
    <row r="962" spans="1:40" ht="12.5" x14ac:dyDescent="0.25">
      <c r="A962" s="10" t="s">
        <v>9465</v>
      </c>
      <c r="B962" s="10" t="s">
        <v>9466</v>
      </c>
      <c r="C962" s="10" t="s">
        <v>9467</v>
      </c>
      <c r="D962" s="10"/>
      <c r="E962" s="10" t="s">
        <v>9467</v>
      </c>
      <c r="F962" s="10" t="s">
        <v>6633</v>
      </c>
      <c r="G962" s="10" t="s">
        <v>6543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</row>
    <row r="963" spans="1:40" ht="12.5" x14ac:dyDescent="0.25">
      <c r="A963" s="10" t="s">
        <v>9468</v>
      </c>
      <c r="B963" s="10" t="s">
        <v>9469</v>
      </c>
      <c r="C963" s="10" t="s">
        <v>9470</v>
      </c>
      <c r="D963" s="10"/>
      <c r="E963" s="10" t="s">
        <v>9470</v>
      </c>
      <c r="F963" s="10" t="s">
        <v>6633</v>
      </c>
      <c r="G963" s="10" t="s">
        <v>6614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</row>
    <row r="964" spans="1:40" ht="12.5" x14ac:dyDescent="0.25">
      <c r="A964" s="10" t="s">
        <v>9471</v>
      </c>
      <c r="B964" s="10" t="s">
        <v>9472</v>
      </c>
      <c r="C964" s="10" t="s">
        <v>9473</v>
      </c>
      <c r="D964" s="10"/>
      <c r="E964" s="10" t="s">
        <v>9473</v>
      </c>
      <c r="F964" s="10" t="s">
        <v>6633</v>
      </c>
      <c r="G964" s="10" t="s">
        <v>6606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</row>
    <row r="965" spans="1:40" ht="12.5" x14ac:dyDescent="0.25">
      <c r="A965" s="10" t="s">
        <v>9474</v>
      </c>
      <c r="B965" s="10" t="s">
        <v>9475</v>
      </c>
      <c r="C965" s="10" t="s">
        <v>9476</v>
      </c>
      <c r="D965" s="10"/>
      <c r="E965" s="10" t="s">
        <v>9476</v>
      </c>
      <c r="F965" s="10" t="s">
        <v>6633</v>
      </c>
      <c r="G965" s="10" t="s">
        <v>6515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</row>
    <row r="966" spans="1:40" ht="12.5" x14ac:dyDescent="0.25">
      <c r="A966" s="10" t="s">
        <v>9477</v>
      </c>
      <c r="B966" s="10" t="s">
        <v>9478</v>
      </c>
      <c r="C966" s="10" t="s">
        <v>9479</v>
      </c>
      <c r="D966" s="10"/>
      <c r="E966" s="10" t="s">
        <v>9479</v>
      </c>
      <c r="F966" s="10" t="s">
        <v>6633</v>
      </c>
      <c r="G966" s="10" t="s">
        <v>6602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</row>
    <row r="967" spans="1:40" ht="12.5" x14ac:dyDescent="0.25">
      <c r="A967" s="10" t="s">
        <v>9480</v>
      </c>
      <c r="B967" s="10" t="s">
        <v>9481</v>
      </c>
      <c r="C967" s="10" t="s">
        <v>9482</v>
      </c>
      <c r="D967" s="10"/>
      <c r="E967" s="10" t="s">
        <v>9482</v>
      </c>
      <c r="F967" s="10" t="s">
        <v>6633</v>
      </c>
      <c r="G967" s="10" t="s">
        <v>6606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</row>
    <row r="968" spans="1:40" ht="12.5" x14ac:dyDescent="0.25">
      <c r="A968" s="10" t="s">
        <v>9483</v>
      </c>
      <c r="B968" s="10"/>
      <c r="C968" s="10" t="s">
        <v>9484</v>
      </c>
      <c r="D968" s="10"/>
      <c r="E968" s="10" t="s">
        <v>9484</v>
      </c>
      <c r="F968" s="10" t="s">
        <v>6633</v>
      </c>
      <c r="G968" s="10" t="s">
        <v>6523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</row>
    <row r="969" spans="1:40" ht="12.5" x14ac:dyDescent="0.25">
      <c r="A969" s="10" t="s">
        <v>9485</v>
      </c>
      <c r="B969" s="10"/>
      <c r="C969" s="10" t="s">
        <v>9486</v>
      </c>
      <c r="D969" s="10"/>
      <c r="E969" s="10" t="s">
        <v>9486</v>
      </c>
      <c r="F969" s="10" t="s">
        <v>6633</v>
      </c>
      <c r="G969" s="10" t="s">
        <v>6606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</row>
    <row r="970" spans="1:40" ht="12.5" x14ac:dyDescent="0.25">
      <c r="A970" s="10" t="s">
        <v>9487</v>
      </c>
      <c r="B970" s="10" t="s">
        <v>9488</v>
      </c>
      <c r="C970" s="10" t="s">
        <v>9489</v>
      </c>
      <c r="D970" s="10"/>
      <c r="E970" s="10" t="s">
        <v>9489</v>
      </c>
      <c r="F970" s="10" t="s">
        <v>6633</v>
      </c>
      <c r="G970" s="10" t="s">
        <v>6606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7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</row>
    <row r="971" spans="1:40" ht="12.5" x14ac:dyDescent="0.25">
      <c r="A971" s="10" t="s">
        <v>9490</v>
      </c>
      <c r="B971" s="10" t="s">
        <v>9491</v>
      </c>
      <c r="C971" s="10" t="s">
        <v>9492</v>
      </c>
      <c r="D971" s="10"/>
      <c r="E971" s="10" t="s">
        <v>9492</v>
      </c>
      <c r="F971" s="10" t="s">
        <v>6633</v>
      </c>
      <c r="G971" s="10" t="s">
        <v>6606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</row>
    <row r="972" spans="1:40" ht="12.5" x14ac:dyDescent="0.25">
      <c r="A972" s="10" t="s">
        <v>9493</v>
      </c>
      <c r="B972" s="10" t="s">
        <v>6846</v>
      </c>
      <c r="C972" s="10" t="s">
        <v>9494</v>
      </c>
      <c r="D972" s="10"/>
      <c r="E972" s="10"/>
      <c r="F972" s="10" t="s">
        <v>6633</v>
      </c>
      <c r="G972" s="10" t="s">
        <v>6525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</row>
    <row r="973" spans="1:40" ht="12.5" x14ac:dyDescent="0.25">
      <c r="A973" s="10" t="s">
        <v>9495</v>
      </c>
      <c r="B973" s="10" t="s">
        <v>6905</v>
      </c>
      <c r="C973" s="10" t="s">
        <v>9496</v>
      </c>
      <c r="D973" s="10"/>
      <c r="E973" s="10"/>
      <c r="F973" s="10" t="s">
        <v>6633</v>
      </c>
      <c r="G973" s="10" t="s">
        <v>6521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</row>
    <row r="974" spans="1:40" ht="12.5" x14ac:dyDescent="0.25">
      <c r="A974" s="10" t="s">
        <v>9497</v>
      </c>
      <c r="B974" s="10" t="s">
        <v>6895</v>
      </c>
      <c r="C974" s="10" t="s">
        <v>9498</v>
      </c>
      <c r="D974" s="10"/>
      <c r="E974" s="10"/>
      <c r="F974" s="10" t="s">
        <v>6633</v>
      </c>
      <c r="G974" s="10" t="s">
        <v>6529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</row>
    <row r="975" spans="1:40" ht="12.5" x14ac:dyDescent="0.25">
      <c r="A975" s="10" t="s">
        <v>9499</v>
      </c>
      <c r="B975" s="10" t="s">
        <v>6925</v>
      </c>
      <c r="C975" s="10" t="s">
        <v>9500</v>
      </c>
      <c r="D975" s="10"/>
      <c r="E975" s="10"/>
      <c r="F975" s="10" t="s">
        <v>6633</v>
      </c>
      <c r="G975" s="10" t="s">
        <v>6529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</row>
    <row r="976" spans="1:40" ht="12.5" x14ac:dyDescent="0.25">
      <c r="A976" s="10" t="s">
        <v>9501</v>
      </c>
      <c r="B976" s="10" t="s">
        <v>6949</v>
      </c>
      <c r="C976" s="10" t="s">
        <v>9502</v>
      </c>
      <c r="D976" s="10"/>
      <c r="E976" s="10"/>
      <c r="F976" s="10" t="s">
        <v>6633</v>
      </c>
      <c r="G976" s="10" t="s">
        <v>6529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</row>
    <row r="977" spans="1:40" ht="12.5" x14ac:dyDescent="0.25">
      <c r="A977" s="10" t="s">
        <v>9503</v>
      </c>
      <c r="B977" s="10" t="s">
        <v>7226</v>
      </c>
      <c r="C977" s="10" t="s">
        <v>9504</v>
      </c>
      <c r="D977" s="10"/>
      <c r="E977" s="10"/>
      <c r="F977" s="10" t="s">
        <v>6633</v>
      </c>
      <c r="G977" s="10" t="s">
        <v>6525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</row>
    <row r="978" spans="1:40" ht="12.5" x14ac:dyDescent="0.25">
      <c r="A978" s="10" t="s">
        <v>9505</v>
      </c>
      <c r="B978" s="10" t="s">
        <v>7493</v>
      </c>
      <c r="C978" s="10" t="s">
        <v>9506</v>
      </c>
      <c r="D978" s="10"/>
      <c r="E978" s="10"/>
      <c r="F978" s="10" t="s">
        <v>6633</v>
      </c>
      <c r="G978" s="10" t="s">
        <v>6529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</row>
    <row r="979" spans="1:40" ht="12.5" x14ac:dyDescent="0.25">
      <c r="A979" s="10" t="s">
        <v>9507</v>
      </c>
      <c r="B979" s="10" t="s">
        <v>9508</v>
      </c>
      <c r="C979" s="10" t="s">
        <v>9509</v>
      </c>
      <c r="D979" s="10"/>
      <c r="E979" s="10" t="s">
        <v>9510</v>
      </c>
      <c r="F979" s="10" t="s">
        <v>6633</v>
      </c>
      <c r="G979" s="10" t="s">
        <v>6579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</row>
    <row r="980" spans="1:40" ht="12.5" x14ac:dyDescent="0.25">
      <c r="A980" s="10" t="s">
        <v>9511</v>
      </c>
      <c r="B980" s="10" t="s">
        <v>9512</v>
      </c>
      <c r="C980" s="10"/>
      <c r="D980" s="10"/>
      <c r="E980" s="10" t="s">
        <v>9513</v>
      </c>
      <c r="F980" s="10" t="s">
        <v>6633</v>
      </c>
      <c r="G980" s="10" t="s">
        <v>9514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</row>
    <row r="981" spans="1:40" ht="12.5" x14ac:dyDescent="0.25">
      <c r="A981" s="10" t="s">
        <v>9515</v>
      </c>
      <c r="B981" s="10" t="s">
        <v>9516</v>
      </c>
      <c r="C981" s="10"/>
      <c r="D981" s="10"/>
      <c r="E981" s="10" t="s">
        <v>9516</v>
      </c>
      <c r="F981" s="10" t="s">
        <v>6633</v>
      </c>
      <c r="G981" s="10" t="s">
        <v>9514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</row>
    <row r="982" spans="1:40" ht="12.5" x14ac:dyDescent="0.25">
      <c r="A982" s="10" t="s">
        <v>9517</v>
      </c>
      <c r="B982" s="10" t="s">
        <v>9518</v>
      </c>
      <c r="C982" s="10"/>
      <c r="D982" s="10"/>
      <c r="E982" s="10" t="s">
        <v>9518</v>
      </c>
      <c r="F982" s="10" t="s">
        <v>6633</v>
      </c>
      <c r="G982" s="10" t="s">
        <v>9514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</row>
    <row r="983" spans="1:40" ht="12.5" x14ac:dyDescent="0.25">
      <c r="A983" s="10" t="s">
        <v>9519</v>
      </c>
      <c r="B983" s="10" t="s">
        <v>9520</v>
      </c>
      <c r="C983" s="10"/>
      <c r="D983" s="10"/>
      <c r="E983" s="10" t="s">
        <v>9521</v>
      </c>
      <c r="F983" s="10" t="s">
        <v>6633</v>
      </c>
      <c r="G983" s="10" t="s">
        <v>9514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</row>
    <row r="984" spans="1:40" ht="12.5" x14ac:dyDescent="0.25">
      <c r="A984" s="10" t="s">
        <v>9522</v>
      </c>
      <c r="B984" s="10" t="s">
        <v>9523</v>
      </c>
      <c r="C984" s="10"/>
      <c r="D984" s="10"/>
      <c r="E984" s="10" t="s">
        <v>9524</v>
      </c>
      <c r="F984" s="10" t="s">
        <v>6633</v>
      </c>
      <c r="G984" s="10" t="s">
        <v>9514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</row>
    <row r="985" spans="1:40" ht="12.5" x14ac:dyDescent="0.25">
      <c r="A985" s="10" t="s">
        <v>9525</v>
      </c>
      <c r="B985" s="10"/>
      <c r="C985" s="10"/>
      <c r="D985" s="10"/>
      <c r="E985" s="10" t="s">
        <v>9526</v>
      </c>
      <c r="F985" s="10" t="s">
        <v>6633</v>
      </c>
      <c r="G985" s="10" t="s">
        <v>9514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</row>
    <row r="986" spans="1:40" ht="12.5" x14ac:dyDescent="0.25">
      <c r="A986" s="10" t="s">
        <v>9527</v>
      </c>
      <c r="B986" s="10" t="s">
        <v>9528</v>
      </c>
      <c r="C986" s="10"/>
      <c r="D986" s="10"/>
      <c r="E986" s="10" t="s">
        <v>9528</v>
      </c>
      <c r="F986" s="10" t="s">
        <v>6633</v>
      </c>
      <c r="G986" s="10" t="s">
        <v>9514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</row>
    <row r="987" spans="1:40" ht="12.5" x14ac:dyDescent="0.25">
      <c r="A987" s="10" t="s">
        <v>9529</v>
      </c>
      <c r="B987" s="10" t="s">
        <v>9530</v>
      </c>
      <c r="C987" s="10"/>
      <c r="D987" s="10"/>
      <c r="E987" s="10" t="s">
        <v>9530</v>
      </c>
      <c r="F987" s="10" t="s">
        <v>6633</v>
      </c>
      <c r="G987" s="10" t="s">
        <v>6513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</row>
    <row r="988" spans="1:40" ht="12.5" x14ac:dyDescent="0.25">
      <c r="A988" s="10" t="s">
        <v>9531</v>
      </c>
      <c r="B988" s="10"/>
      <c r="C988" s="10"/>
      <c r="D988" s="10"/>
      <c r="E988" s="10" t="s">
        <v>9532</v>
      </c>
      <c r="F988" s="10" t="s">
        <v>6633</v>
      </c>
      <c r="G988" s="10" t="s">
        <v>6513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</row>
    <row r="989" spans="1:40" ht="12.5" x14ac:dyDescent="0.25">
      <c r="A989" s="10" t="s">
        <v>9533</v>
      </c>
      <c r="B989" s="10" t="s">
        <v>9534</v>
      </c>
      <c r="C989" s="10"/>
      <c r="D989" s="10"/>
      <c r="E989" s="10" t="s">
        <v>9534</v>
      </c>
      <c r="F989" s="10" t="s">
        <v>6633</v>
      </c>
      <c r="G989" s="10" t="s">
        <v>6606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</row>
    <row r="990" spans="1:40" ht="12.5" x14ac:dyDescent="0.25">
      <c r="A990" s="10" t="s">
        <v>9535</v>
      </c>
      <c r="B990" s="10" t="s">
        <v>9536</v>
      </c>
      <c r="C990" s="10"/>
      <c r="D990" s="10"/>
      <c r="E990" s="10" t="s">
        <v>9536</v>
      </c>
      <c r="F990" s="10" t="s">
        <v>6633</v>
      </c>
      <c r="G990" s="10" t="s">
        <v>6513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</row>
    <row r="991" spans="1:40" ht="12.5" x14ac:dyDescent="0.25">
      <c r="A991" s="10" t="s">
        <v>9537</v>
      </c>
      <c r="B991" s="10" t="s">
        <v>9538</v>
      </c>
      <c r="C991" s="10"/>
      <c r="D991" s="10"/>
      <c r="E991" s="10" t="s">
        <v>9538</v>
      </c>
      <c r="F991" s="10" t="s">
        <v>6633</v>
      </c>
      <c r="G991" s="10" t="s">
        <v>6547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</row>
    <row r="992" spans="1:40" ht="12.5" x14ac:dyDescent="0.25">
      <c r="A992" s="10" t="s">
        <v>9539</v>
      </c>
      <c r="B992" s="10" t="s">
        <v>9540</v>
      </c>
      <c r="C992" s="10"/>
      <c r="D992" s="10"/>
      <c r="E992" s="10" t="s">
        <v>9540</v>
      </c>
      <c r="F992" s="10" t="s">
        <v>6633</v>
      </c>
      <c r="G992" s="10" t="s">
        <v>9514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</row>
    <row r="993" spans="1:40" ht="12.5" x14ac:dyDescent="0.25">
      <c r="A993" s="10" t="s">
        <v>9541</v>
      </c>
      <c r="B993" s="10"/>
      <c r="C993" s="10"/>
      <c r="D993" s="10"/>
      <c r="E993" s="10" t="s">
        <v>9542</v>
      </c>
      <c r="F993" s="10" t="s">
        <v>6633</v>
      </c>
      <c r="G993" s="10" t="s">
        <v>6513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</row>
    <row r="994" spans="1:40" ht="12.5" x14ac:dyDescent="0.25">
      <c r="A994" s="10" t="s">
        <v>9543</v>
      </c>
      <c r="B994" s="10" t="s">
        <v>9544</v>
      </c>
      <c r="C994" s="10"/>
      <c r="D994" s="10"/>
      <c r="E994" s="10" t="s">
        <v>9544</v>
      </c>
      <c r="F994" s="10" t="s">
        <v>6633</v>
      </c>
      <c r="G994" s="10" t="s">
        <v>6606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</row>
    <row r="995" spans="1:40" ht="12.5" x14ac:dyDescent="0.25">
      <c r="A995" s="10" t="s">
        <v>9545</v>
      </c>
      <c r="B995" s="10" t="s">
        <v>9546</v>
      </c>
      <c r="C995" s="10"/>
      <c r="D995" s="10"/>
      <c r="E995" s="10" t="s">
        <v>9546</v>
      </c>
      <c r="F995" s="10" t="s">
        <v>6633</v>
      </c>
      <c r="G995" s="10" t="s">
        <v>6541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</row>
    <row r="996" spans="1:40" ht="12.5" x14ac:dyDescent="0.25">
      <c r="A996" s="10" t="s">
        <v>9547</v>
      </c>
      <c r="B996" s="10"/>
      <c r="C996" s="10" t="s">
        <v>9548</v>
      </c>
      <c r="D996" s="10"/>
      <c r="E996" s="10" t="s">
        <v>9549</v>
      </c>
      <c r="F996" s="10" t="s">
        <v>6633</v>
      </c>
      <c r="G996" s="10" t="s">
        <v>6617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</row>
    <row r="997" spans="1:40" ht="12.5" x14ac:dyDescent="0.25">
      <c r="A997" s="10" t="s">
        <v>9550</v>
      </c>
      <c r="B997" s="10"/>
      <c r="C997" s="10"/>
      <c r="D997" s="10"/>
      <c r="E997" s="10" t="s">
        <v>9551</v>
      </c>
      <c r="F997" s="10" t="s">
        <v>6633</v>
      </c>
      <c r="G997" s="10" t="s">
        <v>6547</v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</row>
    <row r="998" spans="1:40" ht="12.5" x14ac:dyDescent="0.25">
      <c r="A998" s="10" t="s">
        <v>9552</v>
      </c>
      <c r="B998" s="10"/>
      <c r="C998" s="10"/>
      <c r="D998" s="10"/>
      <c r="E998" s="10" t="s">
        <v>9553</v>
      </c>
      <c r="F998" s="10" t="s">
        <v>6633</v>
      </c>
      <c r="G998" s="10" t="s">
        <v>6545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</row>
    <row r="999" spans="1:40" ht="12.5" x14ac:dyDescent="0.25">
      <c r="A999" s="10" t="s">
        <v>9554</v>
      </c>
      <c r="B999" s="10" t="s">
        <v>9555</v>
      </c>
      <c r="C999" s="10"/>
      <c r="D999" s="10"/>
      <c r="E999" s="10" t="s">
        <v>9555</v>
      </c>
      <c r="F999" s="10" t="s">
        <v>6633</v>
      </c>
      <c r="G999" s="10" t="s">
        <v>6593</v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spans="1:40" ht="12.5" x14ac:dyDescent="0.25">
      <c r="A1000" s="10" t="s">
        <v>9556</v>
      </c>
      <c r="B1000" s="10"/>
      <c r="C1000" s="10"/>
      <c r="D1000" s="10"/>
      <c r="E1000" s="10" t="s">
        <v>9557</v>
      </c>
      <c r="F1000" s="10" t="s">
        <v>6633</v>
      </c>
      <c r="G1000" s="10" t="s">
        <v>6519</v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spans="1:40" ht="12.5" x14ac:dyDescent="0.25">
      <c r="A1001" s="10" t="s">
        <v>9558</v>
      </c>
      <c r="B1001" s="10" t="s">
        <v>9559</v>
      </c>
      <c r="C1001" s="10"/>
      <c r="D1001" s="10"/>
      <c r="E1001" s="10" t="s">
        <v>9559</v>
      </c>
      <c r="F1001" s="10" t="s">
        <v>6633</v>
      </c>
      <c r="G1001" s="10" t="s">
        <v>6599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spans="1:40" ht="12.5" x14ac:dyDescent="0.25">
      <c r="A1002" s="10" t="s">
        <v>9560</v>
      </c>
      <c r="B1002" s="10" t="s">
        <v>9561</v>
      </c>
      <c r="C1002" s="10"/>
      <c r="D1002" s="10"/>
      <c r="E1002" s="10" t="s">
        <v>9561</v>
      </c>
      <c r="F1002" s="10" t="s">
        <v>6633</v>
      </c>
      <c r="G1002" s="10" t="s">
        <v>9514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spans="1:40" ht="12.5" x14ac:dyDescent="0.25">
      <c r="A1003" s="10" t="s">
        <v>9562</v>
      </c>
      <c r="B1003" s="10" t="s">
        <v>9563</v>
      </c>
      <c r="C1003" s="10"/>
      <c r="D1003" s="10"/>
      <c r="E1003" s="10" t="s">
        <v>9563</v>
      </c>
      <c r="F1003" s="10" t="s">
        <v>6633</v>
      </c>
      <c r="G1003" s="10" t="s">
        <v>6531</v>
      </c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spans="1:40" ht="12.5" x14ac:dyDescent="0.25">
      <c r="A1004" s="10" t="s">
        <v>9564</v>
      </c>
      <c r="B1004" s="10"/>
      <c r="C1004" s="10"/>
      <c r="D1004" s="10"/>
      <c r="E1004" s="10" t="s">
        <v>9565</v>
      </c>
      <c r="F1004" s="10" t="s">
        <v>6633</v>
      </c>
      <c r="G1004" s="10" t="s">
        <v>6539</v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spans="1:40" ht="12.5" x14ac:dyDescent="0.25">
      <c r="A1005" s="10" t="s">
        <v>9566</v>
      </c>
      <c r="B1005" s="10"/>
      <c r="C1005" s="10"/>
      <c r="D1005" s="10"/>
      <c r="E1005" s="10" t="s">
        <v>9567</v>
      </c>
      <c r="F1005" s="10" t="s">
        <v>6633</v>
      </c>
      <c r="G1005" s="10" t="s">
        <v>6606</v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spans="1:40" ht="12.5" x14ac:dyDescent="0.25">
      <c r="A1006" s="10" t="s">
        <v>9568</v>
      </c>
      <c r="B1006" s="10"/>
      <c r="C1006" s="10"/>
      <c r="D1006" s="10"/>
      <c r="E1006" s="10" t="s">
        <v>9569</v>
      </c>
      <c r="F1006" s="10" t="s">
        <v>6633</v>
      </c>
      <c r="G1006" s="10" t="s">
        <v>9514</v>
      </c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  <row r="1007" spans="1:40" ht="12.5" x14ac:dyDescent="0.25">
      <c r="A1007" s="10" t="s">
        <v>9570</v>
      </c>
      <c r="B1007" s="10"/>
      <c r="C1007" s="10"/>
      <c r="D1007" s="10"/>
      <c r="E1007" s="10" t="s">
        <v>9571</v>
      </c>
      <c r="F1007" s="10" t="s">
        <v>6633</v>
      </c>
      <c r="G1007" s="10" t="s">
        <v>6606</v>
      </c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</row>
    <row r="1008" spans="1:40" ht="12.5" x14ac:dyDescent="0.25">
      <c r="A1008" s="10" t="s">
        <v>9572</v>
      </c>
      <c r="B1008" s="10" t="s">
        <v>9573</v>
      </c>
      <c r="C1008" s="10"/>
      <c r="D1008" s="10"/>
      <c r="E1008" s="10" t="s">
        <v>9573</v>
      </c>
      <c r="F1008" s="10" t="s">
        <v>6633</v>
      </c>
      <c r="G1008" s="10" t="s">
        <v>6541</v>
      </c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</row>
    <row r="1009" spans="1:40" ht="12.5" x14ac:dyDescent="0.25">
      <c r="A1009" s="10" t="s">
        <v>9574</v>
      </c>
      <c r="B1009" s="10" t="s">
        <v>9575</v>
      </c>
      <c r="C1009" s="10"/>
      <c r="D1009" s="10"/>
      <c r="E1009" s="10" t="s">
        <v>9575</v>
      </c>
      <c r="F1009" s="10" t="s">
        <v>6633</v>
      </c>
      <c r="G1009" s="10" t="s">
        <v>6557</v>
      </c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</row>
    <row r="1010" spans="1:40" ht="12.5" x14ac:dyDescent="0.25">
      <c r="A1010" s="10" t="s">
        <v>9576</v>
      </c>
      <c r="B1010" s="10" t="s">
        <v>9577</v>
      </c>
      <c r="C1010" s="10"/>
      <c r="D1010" s="10"/>
      <c r="E1010" s="10" t="s">
        <v>9577</v>
      </c>
      <c r="F1010" s="10" t="s">
        <v>6633</v>
      </c>
      <c r="G1010" s="10" t="s">
        <v>6576</v>
      </c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</row>
    <row r="1011" spans="1:40" ht="12.5" x14ac:dyDescent="0.25">
      <c r="A1011" s="10" t="s">
        <v>9578</v>
      </c>
      <c r="B1011" s="10"/>
      <c r="C1011" s="10"/>
      <c r="D1011" s="10"/>
      <c r="E1011" s="10" t="s">
        <v>9579</v>
      </c>
      <c r="F1011" s="10" t="s">
        <v>6633</v>
      </c>
      <c r="G1011" s="10" t="s">
        <v>6559</v>
      </c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</row>
    <row r="1012" spans="1:40" ht="12.5" x14ac:dyDescent="0.25">
      <c r="A1012" s="10" t="s">
        <v>9580</v>
      </c>
      <c r="B1012" s="10"/>
      <c r="C1012" s="10"/>
      <c r="D1012" s="10"/>
      <c r="E1012" s="10" t="s">
        <v>9581</v>
      </c>
      <c r="F1012" s="10" t="s">
        <v>6633</v>
      </c>
      <c r="G1012" s="10" t="s">
        <v>6604</v>
      </c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</row>
    <row r="1013" spans="1:40" ht="12.5" x14ac:dyDescent="0.25">
      <c r="A1013" s="10" t="s">
        <v>9582</v>
      </c>
      <c r="B1013" s="10"/>
      <c r="C1013" s="10"/>
      <c r="D1013" s="10"/>
      <c r="E1013" s="10" t="s">
        <v>9583</v>
      </c>
      <c r="F1013" s="10" t="s">
        <v>6633</v>
      </c>
      <c r="G1013" s="10" t="s">
        <v>9514</v>
      </c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</row>
    <row r="1014" spans="1:40" ht="12.5" x14ac:dyDescent="0.25">
      <c r="A1014" s="10" t="s">
        <v>9584</v>
      </c>
      <c r="B1014" s="10"/>
      <c r="C1014" s="10"/>
      <c r="D1014" s="10"/>
      <c r="E1014" s="10"/>
      <c r="F1014" s="10" t="s">
        <v>6633</v>
      </c>
      <c r="G1014" s="10" t="s">
        <v>6539</v>
      </c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</row>
    <row r="1015" spans="1:40" ht="12.5" x14ac:dyDescent="0.25">
      <c r="A1015" s="10" t="s">
        <v>9585</v>
      </c>
      <c r="B1015" s="10" t="s">
        <v>6639</v>
      </c>
      <c r="C1015" s="10"/>
      <c r="D1015" s="10"/>
      <c r="E1015" s="10"/>
      <c r="F1015" s="10" t="s">
        <v>6633</v>
      </c>
      <c r="G1015" s="10" t="s">
        <v>6537</v>
      </c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</row>
    <row r="1016" spans="1:40" ht="12.5" x14ac:dyDescent="0.25">
      <c r="A1016" s="10" t="s">
        <v>9586</v>
      </c>
      <c r="B1016" s="10"/>
      <c r="C1016" s="10"/>
      <c r="D1016" s="10"/>
      <c r="E1016" s="10"/>
      <c r="F1016" s="10" t="s">
        <v>6633</v>
      </c>
      <c r="G1016" s="10" t="s">
        <v>6535</v>
      </c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</row>
    <row r="1017" spans="1:40" ht="12.5" x14ac:dyDescent="0.25">
      <c r="A1017" s="10" t="s">
        <v>9587</v>
      </c>
      <c r="B1017" s="10" t="s">
        <v>6645</v>
      </c>
      <c r="C1017" s="10"/>
      <c r="D1017" s="10"/>
      <c r="E1017" s="10"/>
      <c r="F1017" s="10" t="s">
        <v>6633</v>
      </c>
      <c r="G1017" s="10" t="s">
        <v>6606</v>
      </c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</row>
    <row r="1018" spans="1:40" ht="12.5" x14ac:dyDescent="0.25">
      <c r="A1018" s="10" t="s">
        <v>9588</v>
      </c>
      <c r="B1018" s="10" t="s">
        <v>6676</v>
      </c>
      <c r="C1018" s="10"/>
      <c r="D1018" s="10"/>
      <c r="E1018" s="10"/>
      <c r="F1018" s="10" t="s">
        <v>6633</v>
      </c>
      <c r="G1018" s="10" t="s">
        <v>6555</v>
      </c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</row>
    <row r="1019" spans="1:40" ht="12.5" x14ac:dyDescent="0.25">
      <c r="A1019" s="10" t="s">
        <v>9589</v>
      </c>
      <c r="B1019" s="10" t="s">
        <v>8821</v>
      </c>
      <c r="C1019" s="10"/>
      <c r="D1019" s="10"/>
      <c r="E1019" s="10"/>
      <c r="F1019" s="10" t="s">
        <v>6633</v>
      </c>
      <c r="G1019" s="10" t="s">
        <v>6576</v>
      </c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</row>
    <row r="1020" spans="1:40" ht="12.5" x14ac:dyDescent="0.25">
      <c r="A1020" s="10" t="s">
        <v>9590</v>
      </c>
      <c r="B1020" s="10" t="s">
        <v>9563</v>
      </c>
      <c r="C1020" s="10"/>
      <c r="D1020" s="10"/>
      <c r="E1020" s="10"/>
      <c r="F1020" s="10" t="s">
        <v>6633</v>
      </c>
      <c r="G1020" s="10" t="s">
        <v>6513</v>
      </c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</row>
    <row r="1021" spans="1:40" ht="12.5" x14ac:dyDescent="0.25">
      <c r="A1021" s="10" t="s">
        <v>9591</v>
      </c>
      <c r="B1021" s="10" t="s">
        <v>9592</v>
      </c>
      <c r="C1021" s="10"/>
      <c r="D1021" s="10"/>
      <c r="E1021" s="10"/>
      <c r="F1021" s="10" t="s">
        <v>6633</v>
      </c>
      <c r="G1021" s="10" t="s">
        <v>6557</v>
      </c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</row>
    <row r="1022" spans="1:40" ht="12.5" x14ac:dyDescent="0.25">
      <c r="A1022" s="10" t="s">
        <v>9593</v>
      </c>
      <c r="B1022" s="10" t="s">
        <v>7117</v>
      </c>
      <c r="C1022" s="10"/>
      <c r="D1022" s="10"/>
      <c r="E1022" s="10"/>
      <c r="F1022" s="10" t="s">
        <v>6633</v>
      </c>
      <c r="G1022" s="10" t="s">
        <v>6587</v>
      </c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</row>
    <row r="1023" spans="1:40" ht="12.5" x14ac:dyDescent="0.25">
      <c r="A1023" s="10" t="s">
        <v>9594</v>
      </c>
      <c r="B1023" s="10" t="s">
        <v>6637</v>
      </c>
      <c r="C1023" s="10" t="s">
        <v>9595</v>
      </c>
      <c r="D1023" s="10"/>
      <c r="E1023" s="10"/>
      <c r="F1023" s="10" t="s">
        <v>6633</v>
      </c>
      <c r="G1023" s="10" t="s">
        <v>6521</v>
      </c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</row>
    <row r="1024" spans="1:40" ht="12.5" x14ac:dyDescent="0.25">
      <c r="A1024" s="10" t="s">
        <v>9596</v>
      </c>
      <c r="B1024" s="10" t="s">
        <v>6658</v>
      </c>
      <c r="C1024" s="10"/>
      <c r="D1024" s="10" t="s">
        <v>9597</v>
      </c>
      <c r="E1024" s="10"/>
      <c r="F1024" s="10" t="s">
        <v>6633</v>
      </c>
      <c r="G1024" s="10" t="s">
        <v>6529</v>
      </c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</row>
    <row r="1025" spans="1:40" ht="12.5" x14ac:dyDescent="0.25">
      <c r="A1025" s="10" t="s">
        <v>9598</v>
      </c>
      <c r="B1025" s="10" t="s">
        <v>6630</v>
      </c>
      <c r="C1025" s="10" t="s">
        <v>9599</v>
      </c>
      <c r="D1025" s="10"/>
      <c r="E1025" s="10"/>
      <c r="F1025" s="10" t="s">
        <v>6633</v>
      </c>
      <c r="G1025" s="10" t="s">
        <v>6573</v>
      </c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</row>
    <row r="1026" spans="1:40" ht="12.5" x14ac:dyDescent="0.25">
      <c r="A1026" s="10" t="s">
        <v>9600</v>
      </c>
      <c r="B1026" s="10" t="s">
        <v>6653</v>
      </c>
      <c r="C1026" s="10" t="s">
        <v>9601</v>
      </c>
      <c r="D1026" s="10"/>
      <c r="E1026" s="10"/>
      <c r="F1026" s="10" t="s">
        <v>6633</v>
      </c>
      <c r="G1026" s="10" t="s">
        <v>6527</v>
      </c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</row>
    <row r="1027" spans="1:40" ht="12.5" x14ac:dyDescent="0.25">
      <c r="A1027" s="10" t="s">
        <v>9602</v>
      </c>
      <c r="B1027" s="10" t="s">
        <v>6653</v>
      </c>
      <c r="C1027" s="10"/>
      <c r="D1027" s="10"/>
      <c r="E1027" s="10"/>
      <c r="F1027" s="10" t="s">
        <v>6633</v>
      </c>
      <c r="G1027" s="10" t="s">
        <v>6573</v>
      </c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</row>
    <row r="1028" spans="1:40" ht="12.5" x14ac:dyDescent="0.25">
      <c r="A1028" s="10" t="s">
        <v>9603</v>
      </c>
      <c r="B1028" s="10" t="s">
        <v>6670</v>
      </c>
      <c r="C1028" s="10"/>
      <c r="D1028" s="10"/>
      <c r="E1028" s="10"/>
      <c r="F1028" s="10" t="s">
        <v>6633</v>
      </c>
      <c r="G1028" s="10" t="s">
        <v>6521</v>
      </c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</row>
    <row r="1029" spans="1:40" ht="12.5" x14ac:dyDescent="0.25">
      <c r="A1029" s="10" t="s">
        <v>9604</v>
      </c>
      <c r="B1029" s="10" t="s">
        <v>6683</v>
      </c>
      <c r="C1029" s="10"/>
      <c r="D1029" s="10"/>
      <c r="E1029" s="10"/>
      <c r="F1029" s="10" t="s">
        <v>6633</v>
      </c>
      <c r="G1029" s="10" t="s">
        <v>6614</v>
      </c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</row>
    <row r="1030" spans="1:40" ht="12.5" x14ac:dyDescent="0.25">
      <c r="A1030" s="10" t="s">
        <v>9605</v>
      </c>
      <c r="B1030" s="10" t="s">
        <v>9606</v>
      </c>
      <c r="C1030" s="10"/>
      <c r="D1030" s="10"/>
      <c r="E1030" s="10"/>
      <c r="F1030" s="10" t="s">
        <v>6633</v>
      </c>
      <c r="G1030" s="10" t="s">
        <v>6543</v>
      </c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</row>
    <row r="1031" spans="1:40" ht="12.5" x14ac:dyDescent="0.25">
      <c r="A1031" s="10" t="s">
        <v>9607</v>
      </c>
      <c r="B1031" s="10" t="s">
        <v>6966</v>
      </c>
      <c r="C1031" s="10"/>
      <c r="D1031" s="10"/>
      <c r="E1031" s="10"/>
      <c r="F1031" s="10" t="s">
        <v>6633</v>
      </c>
      <c r="G1031" s="10" t="s">
        <v>6593</v>
      </c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REDFIN_MEDIAN_SALE_PRICE</vt:lpstr>
      <vt:lpstr>CENSUS_MHI_STATE</vt:lpstr>
      <vt:lpstr>CENSUS_POPULATION_STATE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CHETTIPALLI</dc:creator>
  <cp:lastModifiedBy>ADITYA CHETTIPALLI</cp:lastModifiedBy>
  <dcterms:created xsi:type="dcterms:W3CDTF">2025-05-24T01:31:26Z</dcterms:created>
  <dcterms:modified xsi:type="dcterms:W3CDTF">2025-05-24T01:31:26Z</dcterms:modified>
</cp:coreProperties>
</file>