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ITYA JOSHI\Downloads\"/>
    </mc:Choice>
  </mc:AlternateContent>
  <xr:revisionPtr revIDLastSave="0" documentId="13_ncr:1_{133A2010-FC0C-4BA7-9859-D3BAE48F4920}" xr6:coauthVersionLast="47" xr6:coauthVersionMax="47" xr10:uidLastSave="{00000000-0000-0000-0000-000000000000}"/>
  <bookViews>
    <workbookView xWindow="-110" yWindow="-110" windowWidth="19420" windowHeight="11020" activeTab="1" xr2:uid="{029DF136-D3FC-45C1-BA80-06D42A778FFE}"/>
  </bookViews>
  <sheets>
    <sheet name="Sheet4" sheetId="4" r:id="rId1"/>
    <sheet name="Sheet1" sheetId="1" r:id="rId2"/>
  </sheets>
  <definedNames>
    <definedName name="_xlnm._FilterDatabase" localSheetId="1" hidden="1">Sheet1!$A$1:$T$27</definedName>
    <definedName name="_xlnm.Criteria" localSheetId="1">Sheet1!$L$59:$M$60</definedName>
    <definedName name="_xlnm.Extract" localSheetId="1">Sheet1!$L$63:$P$63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3" i="1" l="1"/>
  <c r="M72" i="1"/>
  <c r="M70" i="1"/>
  <c r="M71" i="1"/>
  <c r="M69" i="1"/>
  <c r="J25" i="1"/>
  <c r="J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M57" i="1"/>
  <c r="L64" i="1" s="1" a="1"/>
  <c r="L64" i="1" s="1"/>
  <c r="M37" i="1"/>
  <c r="M36" i="1"/>
  <c r="I2" i="1"/>
  <c r="I18" i="1"/>
  <c r="I6" i="1"/>
  <c r="I24" i="1"/>
  <c r="I13" i="1"/>
  <c r="I10" i="1"/>
  <c r="I20" i="1"/>
  <c r="I3" i="1"/>
  <c r="I12" i="1"/>
  <c r="I17" i="1"/>
  <c r="I5" i="1"/>
  <c r="I22" i="1"/>
  <c r="I15" i="1"/>
  <c r="I9" i="1"/>
  <c r="I25" i="1"/>
  <c r="I19" i="1"/>
  <c r="I4" i="1"/>
  <c r="I14" i="1"/>
  <c r="I16" i="1"/>
  <c r="I26" i="1"/>
  <c r="I21" i="1"/>
  <c r="I8" i="1"/>
  <c r="I23" i="1"/>
  <c r="I7" i="1"/>
  <c r="I11" i="1"/>
  <c r="M27" i="1" a="1"/>
  <c r="M27" i="1" s="1"/>
  <c r="M26" i="1" a="1"/>
  <c r="M26" i="1" s="1"/>
  <c r="M24" i="1" a="1"/>
  <c r="M24" i="1" s="1"/>
  <c r="M23" i="1" a="1"/>
  <c r="M23" i="1" s="1"/>
  <c r="M25" i="1" a="1"/>
  <c r="M25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<sst xmlns="http://schemas.openxmlformats.org/spreadsheetml/2006/main" count="103" uniqueCount="72">
  <si>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</si>
  <si>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</si>
  <si>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</si>
  <si>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</si>
  <si>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</si>
  <si>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</si>
  <si>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</si>
  <si>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</si>
  <si>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</si>
  <si>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</si>
  <si>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</si>
  <si>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</si>
  <si>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</si>
  <si>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</si>
  <si>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</si>
  <si>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</si>
  <si>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</si>
  <si>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</si>
  <si>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</si>
  <si>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</si>
  <si>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</si>
  <si>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</si>
  <si>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</si>
  <si>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</si>
  <si>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</si>
  <si>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</si>
  <si>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</si>
  <si>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</si>
  <si>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</si>
  <si>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</si>
  <si>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</si>
  <si>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</si>
  <si>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</si>
  <si>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</si>
  <si>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</si>
  <si>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</si>
  <si>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</si>
  <si>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ques 1 (a)</t>
  </si>
  <si>
    <t xml:space="preserve">ques 2 </t>
  </si>
  <si>
    <t>standard deviation of HR</t>
  </si>
  <si>
    <t>standard deviation of Sales</t>
  </si>
  <si>
    <t>standard deviation of Marketing</t>
  </si>
  <si>
    <t>standard deviation of IT</t>
  </si>
  <si>
    <t>standard deviation of Finance</t>
  </si>
  <si>
    <t>Marketing department has the least variation in employee productivity</t>
  </si>
  <si>
    <t>Row Labels</t>
  </si>
  <si>
    <t>Grand Total</t>
  </si>
  <si>
    <t>StdDev of Productivity_Score</t>
  </si>
  <si>
    <t xml:space="preserve">ques 3 </t>
  </si>
  <si>
    <t>PEI</t>
  </si>
  <si>
    <t xml:space="preserve">applied flter function to the PEI column </t>
  </si>
  <si>
    <t>Meera , Kunal and Arjun are the top 3 PEI employee</t>
  </si>
  <si>
    <t>corr btw hour worked and performance rating</t>
  </si>
  <si>
    <t>corr btw task completed and performance rating</t>
  </si>
  <si>
    <t>ques 4 (a)</t>
  </si>
  <si>
    <t>(b)</t>
  </si>
  <si>
    <t xml:space="preserve">ques 5 </t>
  </si>
  <si>
    <t xml:space="preserve">performance rationg </t>
  </si>
  <si>
    <t>hour worked</t>
  </si>
  <si>
    <t>&gt;4</t>
  </si>
  <si>
    <t xml:space="preserve">average hour worked </t>
  </si>
  <si>
    <t>&lt;M57</t>
  </si>
  <si>
    <t>Tasks_completed</t>
  </si>
  <si>
    <t>Productivity_score</t>
  </si>
  <si>
    <t>performance_rating</t>
  </si>
  <si>
    <t>Task per hour</t>
  </si>
  <si>
    <t xml:space="preserve">ques 6 </t>
  </si>
  <si>
    <t>maximum value in task per hour</t>
  </si>
  <si>
    <t>Performance rating</t>
  </si>
  <si>
    <t>emp id</t>
  </si>
  <si>
    <t>department</t>
  </si>
  <si>
    <t xml:space="preserve">emp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</si>
</sst>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2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1"/>
    <xf numFmtId="0" fontId="1" fillId="5" borderId="0" xfId="5"/>
    <xf numFmtId="0" fontId="1" fillId="4" borderId="0" xfId="4"/>
    <xf numFmtId="164" fontId="4" fillId="0" borderId="0" xfId="3" applyNumberFormat="1"/>
  </cellXfs>
  <cellStyles count="6">
    <cellStyle name="20% - Accent6" xfId="5" builtinId="50"/>
    <cellStyle name="40% - Accent2" xfId="4" builtinId="35"/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assigment 1.xlsx]Sheet4!PivotTable3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347759583881018"/>
          <c:y val="0.3240385156533796"/>
          <c:w val="0.74323330635019069"/>
          <c:h val="0.239823896281970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Sheet4!$A$4:$A$9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3.415650255319866</c:v>
                </c:pt>
                <c:pt idx="1">
                  <c:v>3.9623225512317668</c:v>
                </c:pt>
                <c:pt idx="2">
                  <c:v>5.2630789467763757</c:v>
                </c:pt>
                <c:pt idx="3">
                  <c:v>2.2360679774997898</c:v>
                </c:pt>
                <c:pt idx="4">
                  <c:v>4.7923550230202219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D-44FF-ADFF-5E4744E9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091967"/>
        <c:axId val="363095327"/>
        <c:axId val="0"/>
      </c:bar3DChart>
      <c:catAx>
        <c:axId val="36309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95327"/>
        <c:crosses val="autoZero"/>
        <c:auto val="1"/>
        <c:lblAlgn val="ctr"/>
        <c:lblOffset val="100"/>
        <c:noMultiLvlLbl val="0"/>
      </c:catAx>
      <c:valAx>
        <c:axId val="3630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9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28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3-42B1-B810-B18A1748D96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3-42B1-B810-B18A1748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241391"/>
        <c:axId val="606242351"/>
      </c:lineChart>
      <c:catAx>
        <c:axId val="6062413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42351"/>
        <c:crosses val="autoZero"/>
        <c:auto val="1"/>
        <c:lblAlgn val="ctr"/>
        <c:lblOffset val="100"/>
        <c:noMultiLvlLbl val="0"/>
      </c:catAx>
      <c:valAx>
        <c:axId val="6062423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Sheet1!$M$4:$O$4</c:f>
              <c:strCache>
                <c:ptCount val="3"/>
                <c:pt idx="0">
                  <c:v>107</c:v>
                </c:pt>
                <c:pt idx="1">
                  <c:v>Rahul</c:v>
                </c:pt>
                <c:pt idx="2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Sheet1!$P$4:$T$4</c15:sqref>
                  </c15:fullRef>
                </c:ext>
              </c:extLst>
              <c:f>Sheet1!$S$4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C-4C8C-8565-066BBBAF7714}"/>
            </c:ext>
          </c:extLst>
        </c:ser>
        <c:ser>
          <c:idx val="1"/>
          <c:order val="1"/>
          <c:tx>
            <c:strRef>
              <c:f>Sheet1!$M$5:$O$5</c:f>
              <c:strCache>
                <c:ptCount val="3"/>
                <c:pt idx="0">
                  <c:v>115</c:v>
                </c:pt>
                <c:pt idx="1">
                  <c:v>Rakesh</c:v>
                </c:pt>
                <c:pt idx="2">
                  <c:v>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Sheet1!$P$5:$T$5</c15:sqref>
                  </c15:fullRef>
                </c:ext>
              </c:extLst>
              <c:f>Sheet1!$S$5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C-4C8C-8565-066BBBAF7714}"/>
            </c:ext>
          </c:extLst>
        </c:ser>
        <c:ser>
          <c:idx val="2"/>
          <c:order val="2"/>
          <c:tx>
            <c:strRef>
              <c:f>Sheet1!$M$6:$O$6</c:f>
              <c:strCache>
                <c:ptCount val="3"/>
                <c:pt idx="0">
                  <c:v>125</c:v>
                </c:pt>
                <c:pt idx="1">
                  <c:v>Tanya</c:v>
                </c:pt>
                <c:pt idx="2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Sheet1!$P$6:$T$6</c15:sqref>
                  </c15:fullRef>
                </c:ext>
              </c:extLst>
              <c:f>Sheet1!$S$6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C-4C8C-8565-066BBBAF7714}"/>
            </c:ext>
          </c:extLst>
        </c:ser>
        <c:ser>
          <c:idx val="3"/>
          <c:order val="3"/>
          <c:tx>
            <c:strRef>
              <c:f>Sheet1!$M$7:$O$7</c:f>
              <c:strCache>
                <c:ptCount val="3"/>
                <c:pt idx="0">
                  <c:v>123</c:v>
                </c:pt>
                <c:pt idx="1">
                  <c:v>Neeraj</c:v>
                </c:pt>
                <c:pt idx="2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Sheet1!$P$7:$T$7</c15:sqref>
                  </c15:fullRef>
                </c:ext>
              </c:extLst>
              <c:f>Sheet1!$S$7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1C-4C8C-8565-066BBBAF7714}"/>
            </c:ext>
          </c:extLst>
        </c:ser>
        <c:ser>
          <c:idx val="4"/>
          <c:order val="4"/>
          <c:tx>
            <c:strRef>
              <c:f>Sheet1!$M$8:$O$8</c:f>
              <c:strCache>
                <c:ptCount val="3"/>
                <c:pt idx="0">
                  <c:v>104</c:v>
                </c:pt>
                <c:pt idx="1">
                  <c:v>Riya</c:v>
                </c:pt>
                <c:pt idx="2">
                  <c:v>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Sheet1!$P$3:$T$3</c15:sqref>
                  </c15:fullRef>
                </c:ext>
              </c:extLst>
              <c:f>Sheet1!$S$3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Sheet1!$P$8:$T$8</c15:sqref>
                  </c15:fullRef>
                </c:ext>
              </c:extLst>
              <c:f>Sheet1!$S$8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1C-4C8C-8565-066BBBAF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685247"/>
        <c:axId val="365686207"/>
      </c:barChart>
      <c:catAx>
        <c:axId val="36568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86207"/>
        <c:crosses val="autoZero"/>
        <c:auto val="1"/>
        <c:lblAlgn val="ctr"/>
        <c:lblOffset val="100"/>
        <c:noMultiLvlLbl val="0"/>
      </c:catAx>
      <c:valAx>
        <c:axId val="36568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8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167640</xdr:rowOff>
    </xdr:from>
    <xdr:to>
      <xdr:col>5</xdr:col>
      <xdr:colOff>53334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FC9129-F816-F548-0822-CC3009546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38</xdr:row>
      <xdr:rowOff>11430</xdr:rowOff>
    </xdr:from>
    <xdr:to>
      <xdr:col>13</xdr:col>
      <xdr:colOff>784860</xdr:colOff>
      <xdr:row>53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F5A71D-930E-23EF-E6B2-9735157AA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16933</xdr:colOff>
      <xdr:row>8</xdr:row>
      <xdr:rowOff>76200</xdr:rowOff>
    </xdr:from>
    <xdr:to>
      <xdr:col>20</xdr:col>
      <xdr:colOff>381000</xdr:colOff>
      <xdr:row>20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2953CB-B9ED-9CC2-8F45-9A68FF94F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iv" refreshedDate="45799.591055092591" createdVersion="8" refreshedVersion="8" minRefreshableVersion="3" recordCount="25" xr:uid="{9A0E9465-F3A3-4338-B935-9C2F4B466459}">
  <cacheSource type="worksheet">
    <worksheetSource ref="A1:H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E9C49-5913-43E3-AC85-03CCC9B996F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Productivity_Score" fld="5" subtotal="stdDev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E13-5935-4619-85C0-D4F543F33AB8}">
  <dimension ref="A3:B9"/>
  <sheetViews>
    <sheetView workbookViewId="0">
      <selection activeCell="F7" sqref="F7"/>
    </sheetView>
  </sheetViews>
  <sheetFormatPr defaultRowHeight="14.5" x14ac:dyDescent="0.35"/>
  <cols>
    <col min="1" max="1" width="12.54296875" bestFit="1" customWidth="1"/>
    <col min="2" max="2" width="26" bestFit="1" customWidth="1"/>
  </cols>
  <sheetData>
    <row r="3" spans="1:2" x14ac:dyDescent="0.35">
      <c r="A3" s="4" t="s">
        <v>45</v>
      </c>
      <c r="B3" t="s">
        <v>47</v>
      </c>
    </row>
    <row r="4" spans="1:2" x14ac:dyDescent="0.35">
      <c r="A4" s="5" t="s">
        <v>16</v>
      </c>
      <c r="B4">
        <v>3.415650255319866</v>
      </c>
    </row>
    <row r="5" spans="1:2" x14ac:dyDescent="0.35">
      <c r="A5" s="5" t="s">
        <v>12</v>
      </c>
      <c r="B5">
        <v>3.9623225512317668</v>
      </c>
    </row>
    <row r="6" spans="1:2" x14ac:dyDescent="0.35">
      <c r="A6" s="5" t="s">
        <v>14</v>
      </c>
      <c r="B6">
        <v>5.2630789467763757</v>
      </c>
    </row>
    <row r="7" spans="1:2" x14ac:dyDescent="0.35">
      <c r="A7" s="5" t="s">
        <v>10</v>
      </c>
      <c r="B7">
        <v>2.2360679774997898</v>
      </c>
    </row>
    <row r="8" spans="1:2" x14ac:dyDescent="0.35">
      <c r="A8" s="5" t="s">
        <v>8</v>
      </c>
      <c r="B8">
        <v>4.7923550230202219</v>
      </c>
    </row>
    <row r="9" spans="1:2" x14ac:dyDescent="0.35">
      <c r="A9" s="5" t="s">
        <v>46</v>
      </c>
      <c r="B9">
        <v>12.668859459319927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AEE-9096-47E4-8E83-85C3C8B9572B}">
  <dimension ref="A1:T73"/>
  <sheetViews>
    <sheetView tabSelected="1" topLeftCell="K19" zoomScale="90" workbookViewId="0">
      <selection activeCell="L60" sqref="L60"/>
    </sheetView>
  </sheetViews>
  <sheetFormatPr defaultRowHeight="14.5" x14ac:dyDescent="0.35"/>
  <cols>
    <col min="1" max="1" width="13.1796875" customWidth="1"/>
    <col min="2" max="2" width="13.453125" customWidth="1"/>
    <col min="3" max="3" width="15" customWidth="1"/>
    <col min="4" max="4" width="18.6328125" bestFit="1" customWidth="1"/>
    <col min="5" max="5" width="20.90625" bestFit="1" customWidth="1"/>
    <col min="6" max="6" width="18.6328125" bestFit="1" customWidth="1"/>
    <col min="7" max="7" width="21.7265625" bestFit="1" customWidth="1"/>
    <col min="8" max="8" width="23.1796875" bestFit="1" customWidth="1"/>
    <col min="9" max="11" width="17.54296875" customWidth="1"/>
    <col min="12" max="12" width="40.1796875" customWidth="1"/>
    <col min="13" max="13" width="15.08984375" customWidth="1"/>
    <col min="14" max="14" width="11.6328125" customWidth="1"/>
    <col min="15" max="15" width="12.90625" customWidth="1"/>
    <col min="16" max="16" width="14.08984375" customWidth="1"/>
    <col min="17" max="17" width="15.81640625" bestFit="1" customWidth="1"/>
    <col min="18" max="18" width="16.54296875" bestFit="1" customWidth="1"/>
    <col min="19" max="19" width="17.90625" bestFit="1" customWidth="1"/>
    <col min="20" max="20" width="18.17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49</v>
      </c>
      <c r="J1" s="1" t="s">
        <v>65</v>
      </c>
      <c r="K1" s="1"/>
      <c r="L1" s="1"/>
    </row>
    <row r="2" spans="1:20" x14ac:dyDescent="0.35">
      <c r="A2" s="1">
        <v>102</v>
      </c>
      <c r="B2" s="1" t="s">
        <v>9</v>
      </c>
      <c r="C2" s="1" t="s">
        <v>10</v>
      </c>
      <c r="D2" s="1">
        <v>40</v>
      </c>
      <c r="E2" s="1">
        <v>65</v>
      </c>
      <c r="F2" s="1">
        <v>40</v>
      </c>
      <c r="G2" s="1">
        <v>90</v>
      </c>
      <c r="H2" s="1">
        <v>5</v>
      </c>
      <c r="I2" s="2">
        <f t="shared" ref="I2:I26" si="0">G2*H2/D2</f>
        <v>11.25</v>
      </c>
      <c r="J2" s="2">
        <f>E2/D2</f>
        <v>1.625</v>
      </c>
      <c r="K2" s="1"/>
    </row>
    <row r="3" spans="1:20" x14ac:dyDescent="0.35">
      <c r="A3" s="1">
        <v>109</v>
      </c>
      <c r="B3" s="1" t="s">
        <v>20</v>
      </c>
      <c r="C3" s="1" t="s">
        <v>10</v>
      </c>
      <c r="D3" s="1">
        <v>42</v>
      </c>
      <c r="E3" s="1">
        <v>70</v>
      </c>
      <c r="F3" s="1">
        <v>42</v>
      </c>
      <c r="G3" s="1">
        <v>92</v>
      </c>
      <c r="H3" s="1">
        <v>5</v>
      </c>
      <c r="I3" s="2">
        <f t="shared" si="0"/>
        <v>10.952380952380953</v>
      </c>
      <c r="J3" s="2">
        <f t="shared" ref="J3:J26" si="1">E3/D3</f>
        <v>1.6666666666666667</v>
      </c>
      <c r="K3" s="1" t="s">
        <v>37</v>
      </c>
      <c r="M3" t="str" cm="1">
        <f t="array" ref="M3:T8">_xlfn._xlws.SORT(_xlfn._xlws.FILTER(A1:H26,G1:G26&gt;= LARGE(G1:G26,5)),6,-1)</f>
        <v>Employee_ID</v>
      </c>
      <c r="N3" t="str">
        <v>Name</v>
      </c>
      <c r="O3" t="str">
        <v>Department</v>
      </c>
      <c r="P3" t="str">
        <v>Hours_Worked</v>
      </c>
      <c r="Q3" t="str">
        <v>Tasks_Completed</v>
      </c>
      <c r="R3" t="str">
        <v>Hours_Worked</v>
      </c>
      <c r="S3" t="str">
        <v>Productivity_Score</v>
      </c>
      <c r="T3" t="str">
        <v>Performance_Rating</v>
      </c>
    </row>
    <row r="4" spans="1:20" x14ac:dyDescent="0.35">
      <c r="A4" s="1">
        <v>118</v>
      </c>
      <c r="B4" s="1" t="s">
        <v>29</v>
      </c>
      <c r="C4" s="1" t="s">
        <v>10</v>
      </c>
      <c r="D4" s="1">
        <v>43</v>
      </c>
      <c r="E4" s="1">
        <v>75</v>
      </c>
      <c r="F4" s="1">
        <v>43</v>
      </c>
      <c r="G4" s="1">
        <v>93</v>
      </c>
      <c r="H4" s="1">
        <v>5</v>
      </c>
      <c r="I4" s="2">
        <f t="shared" si="0"/>
        <v>10.813953488372093</v>
      </c>
      <c r="J4" s="2">
        <f t="shared" si="1"/>
        <v>1.7441860465116279</v>
      </c>
      <c r="K4" s="1"/>
      <c r="M4">
        <v>107</v>
      </c>
      <c r="N4" t="str">
        <v>Rahul</v>
      </c>
      <c r="O4" t="str">
        <v>IT</v>
      </c>
      <c r="P4">
        <v>50</v>
      </c>
      <c r="Q4">
        <v>80</v>
      </c>
      <c r="R4">
        <v>50</v>
      </c>
      <c r="S4">
        <v>100</v>
      </c>
      <c r="T4">
        <v>5</v>
      </c>
    </row>
    <row r="5" spans="1:20" x14ac:dyDescent="0.35">
      <c r="A5" s="1">
        <v>112</v>
      </c>
      <c r="B5" s="1" t="s">
        <v>23</v>
      </c>
      <c r="C5" s="1" t="s">
        <v>10</v>
      </c>
      <c r="D5" s="1">
        <v>44</v>
      </c>
      <c r="E5" s="1">
        <v>73</v>
      </c>
      <c r="F5" s="1">
        <v>44</v>
      </c>
      <c r="G5" s="1">
        <v>94</v>
      </c>
      <c r="H5" s="1">
        <v>5</v>
      </c>
      <c r="I5" s="2">
        <f t="shared" si="0"/>
        <v>10.681818181818182</v>
      </c>
      <c r="J5" s="2">
        <f t="shared" si="1"/>
        <v>1.6590909090909092</v>
      </c>
      <c r="K5" s="1"/>
      <c r="M5">
        <v>115</v>
      </c>
      <c r="N5" t="str">
        <v>Rakesh</v>
      </c>
      <c r="O5" t="str">
        <v>IT</v>
      </c>
      <c r="P5">
        <v>48</v>
      </c>
      <c r="Q5">
        <v>78</v>
      </c>
      <c r="R5">
        <v>48</v>
      </c>
      <c r="S5">
        <v>98</v>
      </c>
      <c r="T5">
        <v>5</v>
      </c>
    </row>
    <row r="6" spans="1:20" x14ac:dyDescent="0.35">
      <c r="A6" s="1">
        <v>104</v>
      </c>
      <c r="B6" s="1" t="s">
        <v>13</v>
      </c>
      <c r="C6" s="1" t="s">
        <v>14</v>
      </c>
      <c r="D6" s="1">
        <v>45</v>
      </c>
      <c r="E6" s="1">
        <v>75</v>
      </c>
      <c r="F6" s="1">
        <v>45</v>
      </c>
      <c r="G6" s="1">
        <v>95</v>
      </c>
      <c r="H6" s="1">
        <v>5</v>
      </c>
      <c r="I6" s="2">
        <f t="shared" si="0"/>
        <v>10.555555555555555</v>
      </c>
      <c r="J6" s="2">
        <f t="shared" si="1"/>
        <v>1.6666666666666667</v>
      </c>
      <c r="K6" s="1"/>
      <c r="M6">
        <v>125</v>
      </c>
      <c r="N6" t="str">
        <v>Tanya</v>
      </c>
      <c r="O6" t="str">
        <v>IT</v>
      </c>
      <c r="P6">
        <v>47</v>
      </c>
      <c r="Q6">
        <v>79</v>
      </c>
      <c r="R6">
        <v>47</v>
      </c>
      <c r="S6">
        <v>99</v>
      </c>
      <c r="T6">
        <v>5</v>
      </c>
    </row>
    <row r="7" spans="1:20" x14ac:dyDescent="0.35">
      <c r="A7" s="1">
        <v>125</v>
      </c>
      <c r="B7" s="1" t="s">
        <v>36</v>
      </c>
      <c r="C7" s="1" t="s">
        <v>14</v>
      </c>
      <c r="D7" s="1">
        <v>47</v>
      </c>
      <c r="E7" s="1">
        <v>79</v>
      </c>
      <c r="F7" s="1">
        <v>47</v>
      </c>
      <c r="G7" s="1">
        <v>99</v>
      </c>
      <c r="H7" s="1">
        <v>5</v>
      </c>
      <c r="I7" s="2">
        <f t="shared" si="0"/>
        <v>10.531914893617021</v>
      </c>
      <c r="J7" s="2">
        <f t="shared" si="1"/>
        <v>1.6808510638297873</v>
      </c>
      <c r="K7" s="1"/>
      <c r="M7">
        <v>123</v>
      </c>
      <c r="N7" t="str">
        <v>Neeraj</v>
      </c>
      <c r="O7" t="str">
        <v>Marketing</v>
      </c>
      <c r="P7">
        <v>46</v>
      </c>
      <c r="Q7">
        <v>77</v>
      </c>
      <c r="R7">
        <v>46</v>
      </c>
      <c r="S7">
        <v>96</v>
      </c>
      <c r="T7">
        <v>5</v>
      </c>
    </row>
    <row r="8" spans="1:20" x14ac:dyDescent="0.35">
      <c r="A8" s="1">
        <v>123</v>
      </c>
      <c r="B8" s="1" t="s">
        <v>34</v>
      </c>
      <c r="C8" s="1" t="s">
        <v>10</v>
      </c>
      <c r="D8" s="1">
        <v>46</v>
      </c>
      <c r="E8" s="1">
        <v>77</v>
      </c>
      <c r="F8" s="1">
        <v>46</v>
      </c>
      <c r="G8" s="1">
        <v>96</v>
      </c>
      <c r="H8" s="1">
        <v>5</v>
      </c>
      <c r="I8" s="2">
        <f t="shared" si="0"/>
        <v>10.434782608695652</v>
      </c>
      <c r="J8" s="2">
        <f t="shared" si="1"/>
        <v>1.673913043478261</v>
      </c>
      <c r="K8" s="1"/>
      <c r="M8">
        <v>104</v>
      </c>
      <c r="N8" t="str">
        <v>Riya</v>
      </c>
      <c r="O8" t="str">
        <v>IT</v>
      </c>
      <c r="P8">
        <v>45</v>
      </c>
      <c r="Q8">
        <v>75</v>
      </c>
      <c r="R8">
        <v>45</v>
      </c>
      <c r="S8">
        <v>95</v>
      </c>
      <c r="T8">
        <v>5</v>
      </c>
    </row>
    <row r="9" spans="1:20" x14ac:dyDescent="0.35">
      <c r="A9" s="1">
        <v>115</v>
      </c>
      <c r="B9" s="1" t="s">
        <v>26</v>
      </c>
      <c r="C9" s="1" t="s">
        <v>14</v>
      </c>
      <c r="D9" s="1">
        <v>48</v>
      </c>
      <c r="E9" s="1">
        <v>78</v>
      </c>
      <c r="F9" s="1">
        <v>48</v>
      </c>
      <c r="G9" s="1">
        <v>98</v>
      </c>
      <c r="H9" s="1">
        <v>5</v>
      </c>
      <c r="I9" s="2">
        <f t="shared" si="0"/>
        <v>10.208333333333334</v>
      </c>
      <c r="J9" s="2">
        <f t="shared" si="1"/>
        <v>1.625</v>
      </c>
      <c r="K9" s="1"/>
    </row>
    <row r="10" spans="1:20" x14ac:dyDescent="0.35">
      <c r="A10" s="1">
        <v>107</v>
      </c>
      <c r="B10" s="1" t="s">
        <v>18</v>
      </c>
      <c r="C10" s="1" t="s">
        <v>14</v>
      </c>
      <c r="D10" s="1">
        <v>50</v>
      </c>
      <c r="E10" s="1">
        <v>80</v>
      </c>
      <c r="F10" s="1">
        <v>50</v>
      </c>
      <c r="G10" s="1">
        <v>100</v>
      </c>
      <c r="H10" s="1">
        <v>5</v>
      </c>
      <c r="I10" s="2">
        <f t="shared" si="0"/>
        <v>10</v>
      </c>
      <c r="J10" s="2">
        <f t="shared" si="1"/>
        <v>1.6</v>
      </c>
      <c r="K10" s="1"/>
    </row>
    <row r="11" spans="1:20" x14ac:dyDescent="0.35">
      <c r="A11" s="1">
        <v>101</v>
      </c>
      <c r="B11" s="1" t="s">
        <v>7</v>
      </c>
      <c r="C11" s="1" t="s">
        <v>8</v>
      </c>
      <c r="D11" s="1">
        <v>35</v>
      </c>
      <c r="E11" s="1">
        <v>50</v>
      </c>
      <c r="F11" s="1">
        <v>35</v>
      </c>
      <c r="G11" s="1">
        <v>80</v>
      </c>
      <c r="H11" s="1">
        <v>4</v>
      </c>
      <c r="I11" s="2">
        <f t="shared" si="0"/>
        <v>9.1428571428571423</v>
      </c>
      <c r="J11" s="2">
        <f t="shared" si="1"/>
        <v>1.4285714285714286</v>
      </c>
      <c r="K11" s="1"/>
    </row>
    <row r="12" spans="1:20" x14ac:dyDescent="0.35">
      <c r="A12" s="1">
        <v>110</v>
      </c>
      <c r="B12" s="1" t="s">
        <v>21</v>
      </c>
      <c r="C12" s="1" t="s">
        <v>8</v>
      </c>
      <c r="D12" s="1">
        <v>37</v>
      </c>
      <c r="E12" s="1">
        <v>55</v>
      </c>
      <c r="F12" s="1">
        <v>37</v>
      </c>
      <c r="G12" s="1">
        <v>83</v>
      </c>
      <c r="H12" s="1">
        <v>4</v>
      </c>
      <c r="I12" s="2">
        <f t="shared" si="0"/>
        <v>8.9729729729729737</v>
      </c>
      <c r="J12" s="2">
        <f t="shared" si="1"/>
        <v>1.4864864864864864</v>
      </c>
      <c r="K12" s="1"/>
    </row>
    <row r="13" spans="1:20" x14ac:dyDescent="0.35">
      <c r="A13" s="1">
        <v>106</v>
      </c>
      <c r="B13" s="1" t="s">
        <v>17</v>
      </c>
      <c r="C13" s="1" t="s">
        <v>8</v>
      </c>
      <c r="D13" s="1">
        <v>38</v>
      </c>
      <c r="E13" s="1">
        <v>58</v>
      </c>
      <c r="F13" s="1">
        <v>38</v>
      </c>
      <c r="G13" s="1">
        <v>85</v>
      </c>
      <c r="H13" s="1">
        <v>4</v>
      </c>
      <c r="I13" s="2">
        <f t="shared" si="0"/>
        <v>8.9473684210526319</v>
      </c>
      <c r="J13" s="2">
        <f t="shared" si="1"/>
        <v>1.5263157894736843</v>
      </c>
      <c r="K13" s="1"/>
    </row>
    <row r="14" spans="1:20" x14ac:dyDescent="0.35">
      <c r="A14" s="1">
        <v>119</v>
      </c>
      <c r="B14" s="1" t="s">
        <v>30</v>
      </c>
      <c r="C14" s="1" t="s">
        <v>14</v>
      </c>
      <c r="D14" s="1">
        <v>39</v>
      </c>
      <c r="E14" s="1">
        <v>60</v>
      </c>
      <c r="F14" s="1">
        <v>39</v>
      </c>
      <c r="G14" s="1">
        <v>87</v>
      </c>
      <c r="H14" s="1">
        <v>4</v>
      </c>
      <c r="I14" s="2">
        <f t="shared" si="0"/>
        <v>8.9230769230769234</v>
      </c>
      <c r="J14" s="2">
        <f t="shared" si="1"/>
        <v>1.5384615384615385</v>
      </c>
      <c r="K14" s="1"/>
    </row>
    <row r="15" spans="1:20" x14ac:dyDescent="0.35">
      <c r="A15" s="1">
        <v>114</v>
      </c>
      <c r="B15" s="1" t="s">
        <v>25</v>
      </c>
      <c r="C15" s="1" t="s">
        <v>8</v>
      </c>
      <c r="D15" s="1">
        <v>41</v>
      </c>
      <c r="E15" s="1">
        <v>66</v>
      </c>
      <c r="F15" s="1">
        <v>41</v>
      </c>
      <c r="G15" s="1">
        <v>89</v>
      </c>
      <c r="H15" s="1">
        <v>4</v>
      </c>
      <c r="I15" s="2">
        <f t="shared" si="0"/>
        <v>8.6829268292682933</v>
      </c>
      <c r="J15" s="2">
        <f t="shared" si="1"/>
        <v>1.6097560975609757</v>
      </c>
      <c r="K15" s="1"/>
    </row>
    <row r="16" spans="1:20" x14ac:dyDescent="0.35">
      <c r="A16" s="1">
        <v>120</v>
      </c>
      <c r="B16" s="1" t="s">
        <v>31</v>
      </c>
      <c r="C16" s="1" t="s">
        <v>8</v>
      </c>
      <c r="D16" s="1">
        <v>36</v>
      </c>
      <c r="E16" s="1">
        <v>52</v>
      </c>
      <c r="F16" s="1">
        <v>36</v>
      </c>
      <c r="G16" s="1">
        <v>78</v>
      </c>
      <c r="H16" s="1">
        <v>4</v>
      </c>
      <c r="I16" s="2">
        <f t="shared" si="0"/>
        <v>8.6666666666666661</v>
      </c>
      <c r="J16" s="2">
        <f t="shared" si="1"/>
        <v>1.4444444444444444</v>
      </c>
      <c r="K16" s="1"/>
    </row>
    <row r="17" spans="1:15" x14ac:dyDescent="0.35">
      <c r="A17" s="1">
        <v>111</v>
      </c>
      <c r="B17" s="1" t="s">
        <v>22</v>
      </c>
      <c r="C17" s="1" t="s">
        <v>16</v>
      </c>
      <c r="D17" s="1">
        <v>29</v>
      </c>
      <c r="E17" s="1">
        <v>38</v>
      </c>
      <c r="F17" s="1">
        <v>29</v>
      </c>
      <c r="G17" s="1">
        <v>68</v>
      </c>
      <c r="H17" s="1">
        <v>3</v>
      </c>
      <c r="I17" s="2">
        <f t="shared" si="0"/>
        <v>7.0344827586206895</v>
      </c>
      <c r="J17" s="2">
        <f t="shared" si="1"/>
        <v>1.3103448275862069</v>
      </c>
      <c r="K17" s="1"/>
    </row>
    <row r="18" spans="1:15" x14ac:dyDescent="0.35">
      <c r="A18" s="1">
        <v>103</v>
      </c>
      <c r="B18" s="1" t="s">
        <v>11</v>
      </c>
      <c r="C18" s="1" t="s">
        <v>12</v>
      </c>
      <c r="D18" s="1">
        <v>30</v>
      </c>
      <c r="E18" s="1">
        <v>40</v>
      </c>
      <c r="F18" s="1">
        <v>30</v>
      </c>
      <c r="G18" s="1">
        <v>70</v>
      </c>
      <c r="H18" s="1">
        <v>3</v>
      </c>
      <c r="I18" s="2">
        <f t="shared" si="0"/>
        <v>7</v>
      </c>
      <c r="J18" s="2">
        <f t="shared" si="1"/>
        <v>1.3333333333333333</v>
      </c>
      <c r="K18" s="1"/>
    </row>
    <row r="19" spans="1:15" x14ac:dyDescent="0.35">
      <c r="A19" s="1">
        <v>117</v>
      </c>
      <c r="B19" s="1" t="s">
        <v>28</v>
      </c>
      <c r="C19" s="1" t="s">
        <v>12</v>
      </c>
      <c r="D19" s="1">
        <v>31</v>
      </c>
      <c r="E19" s="1">
        <v>42</v>
      </c>
      <c r="F19" s="1">
        <v>31</v>
      </c>
      <c r="G19" s="1">
        <v>72</v>
      </c>
      <c r="H19" s="1">
        <v>3</v>
      </c>
      <c r="I19" s="2">
        <f t="shared" si="0"/>
        <v>6.967741935483871</v>
      </c>
      <c r="J19" s="2">
        <f t="shared" si="1"/>
        <v>1.3548387096774193</v>
      </c>
      <c r="K19" s="1"/>
    </row>
    <row r="20" spans="1:15" x14ac:dyDescent="0.35">
      <c r="A20" s="1">
        <v>108</v>
      </c>
      <c r="B20" s="1" t="s">
        <v>19</v>
      </c>
      <c r="C20" s="1" t="s">
        <v>12</v>
      </c>
      <c r="D20" s="1">
        <v>28</v>
      </c>
      <c r="E20" s="1">
        <v>35</v>
      </c>
      <c r="F20" s="1">
        <v>28</v>
      </c>
      <c r="G20" s="1">
        <v>65</v>
      </c>
      <c r="H20" s="1">
        <v>3</v>
      </c>
      <c r="I20" s="2">
        <f t="shared" si="0"/>
        <v>6.9642857142857144</v>
      </c>
      <c r="J20" s="2">
        <f t="shared" si="1"/>
        <v>1.25</v>
      </c>
      <c r="K20" s="1"/>
    </row>
    <row r="21" spans="1:15" x14ac:dyDescent="0.35">
      <c r="A21" s="1">
        <v>122</v>
      </c>
      <c r="B21" s="1" t="s">
        <v>33</v>
      </c>
      <c r="C21" s="1" t="s">
        <v>12</v>
      </c>
      <c r="D21" s="1">
        <v>32</v>
      </c>
      <c r="E21" s="1">
        <v>44</v>
      </c>
      <c r="F21" s="1">
        <v>32</v>
      </c>
      <c r="G21" s="1">
        <v>74</v>
      </c>
      <c r="H21" s="1">
        <v>3</v>
      </c>
      <c r="I21" s="2">
        <f t="shared" si="0"/>
        <v>6.9375</v>
      </c>
      <c r="J21" s="2">
        <f t="shared" si="1"/>
        <v>1.375</v>
      </c>
      <c r="K21" s="1"/>
    </row>
    <row r="22" spans="1:15" x14ac:dyDescent="0.35">
      <c r="A22" s="1">
        <v>113</v>
      </c>
      <c r="B22" s="1" t="s">
        <v>24</v>
      </c>
      <c r="C22" s="1" t="s">
        <v>12</v>
      </c>
      <c r="D22" s="1">
        <v>33</v>
      </c>
      <c r="E22" s="1">
        <v>45</v>
      </c>
      <c r="F22" s="1">
        <v>33</v>
      </c>
      <c r="G22" s="1">
        <v>75</v>
      </c>
      <c r="H22" s="1">
        <v>3</v>
      </c>
      <c r="I22" s="2">
        <f t="shared" si="0"/>
        <v>6.8181818181818183</v>
      </c>
      <c r="J22" s="2">
        <f t="shared" si="1"/>
        <v>1.3636363636363635</v>
      </c>
      <c r="K22" s="1"/>
    </row>
    <row r="23" spans="1:15" x14ac:dyDescent="0.35">
      <c r="A23" s="1">
        <v>124</v>
      </c>
      <c r="B23" s="1" t="s">
        <v>35</v>
      </c>
      <c r="C23" s="1" t="s">
        <v>8</v>
      </c>
      <c r="D23" s="1">
        <v>34</v>
      </c>
      <c r="E23" s="1">
        <v>48</v>
      </c>
      <c r="F23" s="1">
        <v>34</v>
      </c>
      <c r="G23" s="1">
        <v>76</v>
      </c>
      <c r="H23" s="1">
        <v>3</v>
      </c>
      <c r="I23" s="2">
        <f t="shared" si="0"/>
        <v>6.7058823529411766</v>
      </c>
      <c r="J23" s="2">
        <f t="shared" si="1"/>
        <v>1.411764705882353</v>
      </c>
      <c r="K23" s="1" t="s">
        <v>38</v>
      </c>
      <c r="L23" t="s">
        <v>40</v>
      </c>
      <c r="M23" s="2" cm="1">
        <f t="array" ref="M23">_xlfn.STDEV.S(_xlfn._xlws.FILTER(G2:G27,C2:C27="Sales"))</f>
        <v>4.7923550230201704</v>
      </c>
    </row>
    <row r="24" spans="1:15" x14ac:dyDescent="0.35">
      <c r="A24" s="1">
        <v>105</v>
      </c>
      <c r="B24" s="1" t="s">
        <v>15</v>
      </c>
      <c r="C24" s="1" t="s">
        <v>16</v>
      </c>
      <c r="D24" s="1">
        <v>25</v>
      </c>
      <c r="E24" s="1">
        <v>30</v>
      </c>
      <c r="F24" s="1">
        <v>25</v>
      </c>
      <c r="G24" s="1">
        <v>60</v>
      </c>
      <c r="H24" s="1">
        <v>2</v>
      </c>
      <c r="I24" s="2">
        <f t="shared" si="0"/>
        <v>4.8</v>
      </c>
      <c r="J24" s="2">
        <f t="shared" si="1"/>
        <v>1.2</v>
      </c>
      <c r="K24" s="1"/>
      <c r="L24" t="s">
        <v>41</v>
      </c>
      <c r="M24" s="2" cm="1">
        <f t="array" ref="M24">_xlfn.STDEV.S(_xlfn._xlws.FILTER(G3:G28,C3:C28="Marketing"))</f>
        <v>1.707825127659933</v>
      </c>
    </row>
    <row r="25" spans="1:15" x14ac:dyDescent="0.35">
      <c r="A25" s="1">
        <v>116</v>
      </c>
      <c r="B25" s="1" t="s">
        <v>27</v>
      </c>
      <c r="C25" s="1" t="s">
        <v>16</v>
      </c>
      <c r="D25" s="1">
        <v>26</v>
      </c>
      <c r="E25" s="1">
        <v>32</v>
      </c>
      <c r="F25" s="1">
        <v>26</v>
      </c>
      <c r="G25" s="1">
        <v>62</v>
      </c>
      <c r="H25" s="1">
        <v>2</v>
      </c>
      <c r="I25" s="2">
        <f t="shared" si="0"/>
        <v>4.7692307692307692</v>
      </c>
      <c r="J25" s="2">
        <f>E25/D25</f>
        <v>1.2307692307692308</v>
      </c>
      <c r="K25" s="1"/>
      <c r="L25" t="s">
        <v>39</v>
      </c>
      <c r="M25" s="2" cm="1">
        <f t="array" ref="M25">_xlfn.STDEV.S(_xlfn._xlws.FILTER(G1:G26,C1:C26="HR"))</f>
        <v>3.9623225512317899</v>
      </c>
    </row>
    <row r="26" spans="1:15" x14ac:dyDescent="0.35">
      <c r="A26" s="1">
        <v>121</v>
      </c>
      <c r="B26" s="1" t="s">
        <v>32</v>
      </c>
      <c r="C26" s="1" t="s">
        <v>16</v>
      </c>
      <c r="D26" s="1">
        <v>27</v>
      </c>
      <c r="E26" s="1">
        <v>34</v>
      </c>
      <c r="F26" s="1">
        <v>27</v>
      </c>
      <c r="G26" s="1">
        <v>64</v>
      </c>
      <c r="H26" s="1">
        <v>2</v>
      </c>
      <c r="I26" s="2">
        <f t="shared" si="0"/>
        <v>4.7407407407407405</v>
      </c>
      <c r="J26" s="2">
        <f t="shared" si="1"/>
        <v>1.2592592592592593</v>
      </c>
      <c r="K26" s="1"/>
      <c r="L26" t="s">
        <v>42</v>
      </c>
      <c r="M26" s="2" cm="1">
        <f t="array" ref="M26">_xlfn.STDEV.S(_xlfn._xlws.FILTER(G2:G27,C2:C27="IT"))</f>
        <v>5.2630789467763073</v>
      </c>
    </row>
    <row r="27" spans="1:15" x14ac:dyDescent="0.35">
      <c r="L27" t="s">
        <v>43</v>
      </c>
      <c r="M27" s="2" cm="1">
        <f t="array" ref="M27">_xlfn.STDEV.S(_xlfn._xlws.FILTER(G3:G28,C3:C28="Finance"))</f>
        <v>3.415650255319866</v>
      </c>
    </row>
    <row r="29" spans="1:15" x14ac:dyDescent="0.35">
      <c r="L29" s="3" t="s">
        <v>44</v>
      </c>
      <c r="M29" s="3"/>
      <c r="N29" s="3"/>
      <c r="O29" s="3"/>
    </row>
    <row r="32" spans="1:15" x14ac:dyDescent="0.35">
      <c r="K32" s="1" t="s">
        <v>48</v>
      </c>
      <c r="L32" s="6" t="s">
        <v>50</v>
      </c>
      <c r="M32" s="6"/>
    </row>
    <row r="33" spans="11:13" x14ac:dyDescent="0.35">
      <c r="L33" s="7" t="s">
        <v>51</v>
      </c>
      <c r="M33" s="7"/>
    </row>
    <row r="36" spans="11:13" x14ac:dyDescent="0.35">
      <c r="K36" s="1" t="s">
        <v>54</v>
      </c>
      <c r="L36" s="8" t="s">
        <v>52</v>
      </c>
      <c r="M36" s="9">
        <f>CORREL(D1:D26,H1:H26)</f>
        <v>0.94623485838187715</v>
      </c>
    </row>
    <row r="37" spans="11:13" x14ac:dyDescent="0.35">
      <c r="L37" s="8" t="s">
        <v>53</v>
      </c>
      <c r="M37" s="9">
        <f>CORREL(E1:E26,H1:H26)</f>
        <v>0.95745537036476258</v>
      </c>
    </row>
    <row r="39" spans="11:13" x14ac:dyDescent="0.35">
      <c r="K39" s="1" t="s">
        <v>55</v>
      </c>
    </row>
    <row r="57" spans="11:19" x14ac:dyDescent="0.35">
      <c r="K57" t="s">
        <v>56</v>
      </c>
      <c r="L57" t="s">
        <v>60</v>
      </c>
      <c r="M57">
        <f>AVERAGE(F1:F26)</f>
        <v>37.04</v>
      </c>
    </row>
    <row r="59" spans="11:19" x14ac:dyDescent="0.35">
      <c r="L59" t="s">
        <v>57</v>
      </c>
      <c r="M59" t="s">
        <v>59</v>
      </c>
    </row>
    <row r="60" spans="11:19" x14ac:dyDescent="0.35">
      <c r="L60" t="s">
        <v>58</v>
      </c>
      <c r="M60" t="s">
        <v>61</v>
      </c>
    </row>
    <row r="63" spans="11:19" x14ac:dyDescent="0.35">
      <c r="L63" s="1" t="s">
        <v>0</v>
      </c>
      <c r="M63" s="1" t="s">
        <v>1</v>
      </c>
      <c r="N63" s="1" t="s">
        <v>2</v>
      </c>
      <c r="O63" s="1" t="s">
        <v>3</v>
      </c>
      <c r="P63" s="1" t="s">
        <v>62</v>
      </c>
      <c r="Q63" s="1" t="s">
        <v>3</v>
      </c>
      <c r="R63" s="1" t="s">
        <v>63</v>
      </c>
      <c r="S63" s="1" t="s">
        <v>64</v>
      </c>
    </row>
    <row r="64" spans="11:19" x14ac:dyDescent="0.35">
      <c r="L64" s="1" cm="1">
        <f t="array" ref="L64:S66">_xlfn._xlws.FILTER(A1:H26,(H1:H26&gt;=4)*(D1:D26&lt;M57),"no matching data")</f>
        <v>101</v>
      </c>
      <c r="M64" s="1" t="str">
        <v>Aakash</v>
      </c>
      <c r="N64" s="1" t="str">
        <v>Sales</v>
      </c>
      <c r="O64" s="1">
        <v>35</v>
      </c>
      <c r="P64">
        <v>50</v>
      </c>
      <c r="Q64">
        <v>35</v>
      </c>
      <c r="R64">
        <v>80</v>
      </c>
      <c r="S64">
        <v>4</v>
      </c>
    </row>
    <row r="65" spans="11:19" x14ac:dyDescent="0.35">
      <c r="L65" s="1">
        <v>110</v>
      </c>
      <c r="M65" s="1" t="str">
        <v>Sneha</v>
      </c>
      <c r="N65" s="1" t="str">
        <v>Sales</v>
      </c>
      <c r="O65" s="1">
        <v>37</v>
      </c>
      <c r="P65">
        <v>55</v>
      </c>
      <c r="Q65">
        <v>37</v>
      </c>
      <c r="R65">
        <v>83</v>
      </c>
      <c r="S65">
        <v>4</v>
      </c>
    </row>
    <row r="66" spans="11:19" x14ac:dyDescent="0.35">
      <c r="L66" s="1">
        <v>120</v>
      </c>
      <c r="M66" s="1" t="str">
        <v>Suman</v>
      </c>
      <c r="N66" s="1" t="str">
        <v>Sales</v>
      </c>
      <c r="O66" s="1">
        <v>36</v>
      </c>
      <c r="P66">
        <v>52</v>
      </c>
      <c r="Q66">
        <v>36</v>
      </c>
      <c r="R66">
        <v>78</v>
      </c>
      <c r="S66">
        <v>4</v>
      </c>
    </row>
    <row r="69" spans="11:19" x14ac:dyDescent="0.35">
      <c r="K69" t="s">
        <v>66</v>
      </c>
      <c r="L69" t="s">
        <v>67</v>
      </c>
      <c r="M69">
        <f>MAX(J1:J26)</f>
        <v>1.7441860465116279</v>
      </c>
    </row>
    <row r="70" spans="11:19" x14ac:dyDescent="0.35">
      <c r="L70" t="s">
        <v>68</v>
      </c>
      <c r="M70">
        <f>INDEX(H1:H26,MATCH(M69,J1:J26,0))</f>
        <v>5</v>
      </c>
    </row>
    <row r="71" spans="11:19" x14ac:dyDescent="0.35">
      <c r="L71" t="s">
        <v>69</v>
      </c>
      <c r="M71">
        <f>INDEX(A1:A26,MATCH(M69,J1:J26,0))</f>
        <v>118</v>
      </c>
    </row>
    <row r="72" spans="11:19" x14ac:dyDescent="0.35">
      <c r="L72" t="s">
        <v>70</v>
      </c>
      <c r="M72" t="str">
        <f>INDEX(C1:C26, MATCH(M69,J1:J26,0))</f>
        <v>Marketing</v>
      </c>
    </row>
    <row r="73" spans="11:19" x14ac:dyDescent="0.35">
      <c r="L73" t="s">
        <v>71</v>
      </c>
      <c r="M73" t="str">
        <f>INDEX(B1:B26,MATCH(M69,J1:J26,0))</f>
        <v>Arjun</v>
      </c>
    </row>
  </sheetData>
  <autoFilter ref="A1:T27" xr:uid="{25E27AEE-9096-47E4-8E83-85C3C8B9572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chauhan</dc:creator>
  <cp:lastModifiedBy>aditya joshi</cp:lastModifiedBy>
  <dcterms:created xsi:type="dcterms:W3CDTF">2025-05-22T08:15:11Z</dcterms:created>
  <dcterms:modified xsi:type="dcterms:W3CDTF">2025-05-22T11:04:17Z</dcterms:modified>
</cp:coreProperties>
</file>