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Rajiv\Downloads\"/>
    </mc:Choice>
  </mc:AlternateContent>
  <xr:revisionPtr revIDLastSave="0" documentId="8_{5E1CA2E5-C96E-4A0B-B272-CA19E84C2E6A}" xr6:coauthVersionLast="47" xr6:coauthVersionMax="47" xr10:uidLastSave="{00000000-0000-0000-0000-000000000000}"/>
  <bookViews>
    <workbookView xWindow="-108" yWindow="-108" windowWidth="23256" windowHeight="12456" activeTab="1" xr2:uid="{68F24483-B168-4997-AA8B-EFD9B8E8E61D}"/>
  </bookViews>
  <sheets>
    <sheet name="Sheet2" sheetId="2" r:id="rId1"/>
    <sheet name="Sheet1" sheetId="1" r:id="rId2"/>
  </sheets>
  <definedNames>
    <definedName name="Slicer_City">#N/A</definedName>
    <definedName name="Slicer_City1">#N/A</definedName>
    <definedName name="Slicer_Gender">#N/A</definedName>
    <definedName name="Slicer_Membership_Type">#N/A</definedName>
    <definedName name="Slicer_Membership_Type1">#N/A</definedName>
    <definedName name="Slicer_Referred">#N/A</definedName>
  </definedNames>
  <calcPr calcId="191029"/>
  <pivotCaches>
    <pivotCache cacheId="0" r:id="rId3"/>
    <pivotCache cacheId="1" r:id="rId4"/>
    <pivotCache cacheId="2" r:id="rId5"/>
    <pivotCache cacheId="3"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6" i="1" l="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2" i="1"/>
  <c r="R36"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2" i="1"/>
  <c r="P2" i="1"/>
  <c r="P36"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O4" i="1"/>
  <c r="O5" i="1"/>
  <c r="O3" i="1"/>
  <c r="O2" i="1"/>
  <c r="O27" i="1"/>
  <c r="O28" i="1"/>
  <c r="O29" i="1"/>
  <c r="O30" i="1"/>
  <c r="O31" i="1"/>
  <c r="O32" i="1"/>
  <c r="O33" i="1"/>
  <c r="O34" i="1"/>
  <c r="O35" i="1"/>
  <c r="O36" i="1"/>
  <c r="O6" i="1"/>
  <c r="O7" i="1"/>
  <c r="O8" i="1"/>
  <c r="O9" i="1"/>
  <c r="O10" i="1"/>
  <c r="O11" i="1"/>
  <c r="O12" i="1"/>
  <c r="O13" i="1"/>
  <c r="O14" i="1"/>
  <c r="O15" i="1"/>
  <c r="O16" i="1"/>
  <c r="O17" i="1"/>
  <c r="O18" i="1"/>
  <c r="O19" i="1"/>
  <c r="O20" i="1"/>
  <c r="O21" i="1"/>
  <c r="O22" i="1"/>
  <c r="O23" i="1"/>
  <c r="O24" i="1"/>
  <c r="O25" i="1"/>
  <c r="O26" i="1"/>
  <c r="N32" i="1"/>
  <c r="N14" i="1"/>
  <c r="M26" i="1"/>
  <c r="M27" i="1"/>
  <c r="M28" i="1"/>
  <c r="M29" i="1"/>
  <c r="M30" i="1"/>
  <c r="M31" i="1"/>
  <c r="M32" i="1"/>
  <c r="M33" i="1"/>
  <c r="M34" i="1"/>
  <c r="M35" i="1"/>
  <c r="M36" i="1"/>
  <c r="M3" i="1"/>
  <c r="M4" i="1"/>
  <c r="M5" i="1"/>
  <c r="M6" i="1"/>
  <c r="M7" i="1"/>
  <c r="M8" i="1"/>
  <c r="M9" i="1"/>
  <c r="M10" i="1"/>
  <c r="M11" i="1"/>
  <c r="M12" i="1"/>
  <c r="M13" i="1"/>
  <c r="M14" i="1"/>
  <c r="M15" i="1"/>
  <c r="M16" i="1"/>
  <c r="M17" i="1"/>
  <c r="M18" i="1"/>
  <c r="M19" i="1"/>
  <c r="M20" i="1"/>
  <c r="M21" i="1"/>
  <c r="M22" i="1"/>
  <c r="M23" i="1"/>
  <c r="M24" i="1"/>
  <c r="M25" i="1"/>
  <c r="M2" i="1"/>
  <c r="L2" i="1"/>
  <c r="N2" i="1" s="1"/>
  <c r="L27" i="1"/>
  <c r="N27" i="1" s="1"/>
  <c r="L28" i="1"/>
  <c r="N28" i="1" s="1"/>
  <c r="L29" i="1"/>
  <c r="N29" i="1" s="1"/>
  <c r="L30" i="1"/>
  <c r="N30" i="1" s="1"/>
  <c r="L31" i="1"/>
  <c r="N31" i="1" s="1"/>
  <c r="L32" i="1"/>
  <c r="L33" i="1"/>
  <c r="N33" i="1" s="1"/>
  <c r="L34" i="1"/>
  <c r="N34" i="1" s="1"/>
  <c r="L35" i="1"/>
  <c r="N35" i="1" s="1"/>
  <c r="L36" i="1"/>
  <c r="N36" i="1" s="1"/>
  <c r="L3" i="1"/>
  <c r="N3" i="1" s="1"/>
  <c r="L4" i="1"/>
  <c r="N4" i="1" s="1"/>
  <c r="L5" i="1"/>
  <c r="N5" i="1" s="1"/>
  <c r="L6" i="1"/>
  <c r="N6" i="1" s="1"/>
  <c r="L7" i="1"/>
  <c r="N7" i="1" s="1"/>
  <c r="L8" i="1"/>
  <c r="N8" i="1" s="1"/>
  <c r="L9" i="1"/>
  <c r="N9" i="1" s="1"/>
  <c r="L10" i="1"/>
  <c r="N10" i="1" s="1"/>
  <c r="L11" i="1"/>
  <c r="N11" i="1" s="1"/>
  <c r="L12" i="1"/>
  <c r="N12" i="1" s="1"/>
  <c r="L13" i="1"/>
  <c r="N13" i="1" s="1"/>
  <c r="L14" i="1"/>
  <c r="L15" i="1"/>
  <c r="N15" i="1" s="1"/>
  <c r="L16" i="1"/>
  <c r="N16" i="1" s="1"/>
  <c r="L17" i="1"/>
  <c r="N17" i="1" s="1"/>
  <c r="L18" i="1"/>
  <c r="N18" i="1" s="1"/>
  <c r="L19" i="1"/>
  <c r="N19" i="1" s="1"/>
  <c r="L20" i="1"/>
  <c r="N20" i="1" s="1"/>
  <c r="L21" i="1"/>
  <c r="N21" i="1" s="1"/>
  <c r="L22" i="1"/>
  <c r="N22" i="1" s="1"/>
  <c r="L23" i="1"/>
  <c r="N23" i="1" s="1"/>
  <c r="L24" i="1"/>
  <c r="N24" i="1" s="1"/>
  <c r="L25" i="1"/>
  <c r="N25" i="1" s="1"/>
  <c r="L26" i="1"/>
  <c r="N26" i="1" s="1"/>
</calcChain>
</file>

<file path=xl/sharedStrings.xml><?xml version="1.0" encoding="utf-8"?>
<sst xmlns="http://schemas.openxmlformats.org/spreadsheetml/2006/main" count="330" uniqueCount="142">
  <si>
    <t>Full_Name</t>
  </si>
  <si>
    <t>Age</t>
  </si>
  <si>
    <t>Gender</t>
  </si>
  <si>
    <t>Membership_Type</t>
  </si>
  <si>
    <t>Start_Date</t>
  </si>
  <si>
    <t>End_Date</t>
  </si>
  <si>
    <t>Monthly_Fee</t>
  </si>
  <si>
    <t>Attendance</t>
  </si>
  <si>
    <t>City</t>
  </si>
  <si>
    <t>Referred_By</t>
  </si>
  <si>
    <t>M001</t>
  </si>
  <si>
    <t>Anay Shanker</t>
  </si>
  <si>
    <t>Male</t>
  </si>
  <si>
    <t>Basic</t>
  </si>
  <si>
    <t>Bengaluru</t>
  </si>
  <si>
    <t>Hiran Shan</t>
  </si>
  <si>
    <t>M002</t>
  </si>
  <si>
    <t>Parinaaz Shanker</t>
  </si>
  <si>
    <t>Pune</t>
  </si>
  <si>
    <t>Kiara Kakar</t>
  </si>
  <si>
    <t>M003</t>
  </si>
  <si>
    <t>Aniruddh Batra</t>
  </si>
  <si>
    <t>Standard</t>
  </si>
  <si>
    <t>Hyderabad</t>
  </si>
  <si>
    <t>Jhanvi Chaudhary</t>
  </si>
  <si>
    <t>M004</t>
  </si>
  <si>
    <t>Madhup Kapur</t>
  </si>
  <si>
    <t>Female</t>
  </si>
  <si>
    <t>Tara Swaminathan</t>
  </si>
  <si>
    <t>M005</t>
  </si>
  <si>
    <t>Rasha Kakar</t>
  </si>
  <si>
    <t>Family</t>
  </si>
  <si>
    <t>Madhav Singh</t>
  </si>
  <si>
    <t>M006</t>
  </si>
  <si>
    <t>Ehsaan Batra</t>
  </si>
  <si>
    <t>Mumbai</t>
  </si>
  <si>
    <t>Shray Ramakrishnan</t>
  </si>
  <si>
    <t>M007</t>
  </si>
  <si>
    <t>Zara Bains</t>
  </si>
  <si>
    <t>M008</t>
  </si>
  <si>
    <t>Uthkarsh Baral</t>
  </si>
  <si>
    <t>Premium</t>
  </si>
  <si>
    <t>Kolkata</t>
  </si>
  <si>
    <t>M009</t>
  </si>
  <si>
    <t>Kashvi Char</t>
  </si>
  <si>
    <t>Nitara Comar</t>
  </si>
  <si>
    <t>M010</t>
  </si>
  <si>
    <t>Dhanush Varma</t>
  </si>
  <si>
    <t>Ranbir Karan</t>
  </si>
  <si>
    <t>M011</t>
  </si>
  <si>
    <t>Ishaan Goyal</t>
  </si>
  <si>
    <t>Rati Sanghvi</t>
  </si>
  <si>
    <t>M012</t>
  </si>
  <si>
    <t>Mahika Ravi</t>
  </si>
  <si>
    <t>Ishaan Kashyap</t>
  </si>
  <si>
    <t>M013</t>
  </si>
  <si>
    <t>Purab Reddy</t>
  </si>
  <si>
    <t>M014</t>
  </si>
  <si>
    <t>Tiya Soni</t>
  </si>
  <si>
    <t>M015</t>
  </si>
  <si>
    <t>Zara Dugar</t>
  </si>
  <si>
    <t>M016</t>
  </si>
  <si>
    <t>Lakshit Mander</t>
  </si>
  <si>
    <t>M017</t>
  </si>
  <si>
    <t>Neysa Krish</t>
  </si>
  <si>
    <t>M018</t>
  </si>
  <si>
    <t>Prerak Boase</t>
  </si>
  <si>
    <t>Delhi</t>
  </si>
  <si>
    <t>M019</t>
  </si>
  <si>
    <t>Siya Master</t>
  </si>
  <si>
    <t>M020</t>
  </si>
  <si>
    <t>Madhup Biswas</t>
  </si>
  <si>
    <t>Tanya Bajwa</t>
  </si>
  <si>
    <t>M021</t>
  </si>
  <si>
    <t>Indrans Ratti</t>
  </si>
  <si>
    <t>M022</t>
  </si>
  <si>
    <t>Kimaya Balay</t>
  </si>
  <si>
    <t>M023</t>
  </si>
  <si>
    <t>Eva Dass</t>
  </si>
  <si>
    <t>M024</t>
  </si>
  <si>
    <t>Pihu Wali</t>
  </si>
  <si>
    <t>M025</t>
  </si>
  <si>
    <t>Tiya Rege</t>
  </si>
  <si>
    <t>Adira Brar</t>
  </si>
  <si>
    <t>M026</t>
  </si>
  <si>
    <t>Aarav Sen</t>
  </si>
  <si>
    <t>M027</t>
  </si>
  <si>
    <t>Dishani Bera</t>
  </si>
  <si>
    <t>M028</t>
  </si>
  <si>
    <t>Indrans Grover</t>
  </si>
  <si>
    <t>M029</t>
  </si>
  <si>
    <t>Kismat Edwin</t>
  </si>
  <si>
    <t>M030</t>
  </si>
  <si>
    <t>Taran Vyas</t>
  </si>
  <si>
    <t>Nakul Balakrishnan</t>
  </si>
  <si>
    <t>M031</t>
  </si>
  <si>
    <t>Jiya Baral</t>
  </si>
  <si>
    <t>Darshit Sidhu</t>
  </si>
  <si>
    <t>M032</t>
  </si>
  <si>
    <t>Gokul Sahni</t>
  </si>
  <si>
    <t>M033</t>
  </si>
  <si>
    <t>Prerak Lalla</t>
  </si>
  <si>
    <t>M034</t>
  </si>
  <si>
    <t>Hrishita Shroff</t>
  </si>
  <si>
    <t>Riya Dugal</t>
  </si>
  <si>
    <t>M035</t>
  </si>
  <si>
    <t>Oorja Sachar</t>
  </si>
  <si>
    <t>Member_ID</t>
  </si>
  <si>
    <t>Membership_duration_months</t>
  </si>
  <si>
    <t>Referred</t>
  </si>
  <si>
    <t>Row Labels</t>
  </si>
  <si>
    <t>no</t>
  </si>
  <si>
    <t>yes</t>
  </si>
  <si>
    <t>Grand Total</t>
  </si>
  <si>
    <t>Sum of Monthly_Fee</t>
  </si>
  <si>
    <t>Average of Monthly_Fee</t>
  </si>
  <si>
    <t xml:space="preserve">ques 1 </t>
  </si>
  <si>
    <t>ques 2</t>
  </si>
  <si>
    <t xml:space="preserve">created a new column as " referred " </t>
  </si>
  <si>
    <t xml:space="preserve">created a new column as " membership_duration_months " </t>
  </si>
  <si>
    <t xml:space="preserve">ques 3 </t>
  </si>
  <si>
    <t>created a column as " total_revenue"</t>
  </si>
  <si>
    <t>Total_revenue</t>
  </si>
  <si>
    <t>permium_status</t>
  </si>
  <si>
    <t>premium</t>
  </si>
  <si>
    <t>standard</t>
  </si>
  <si>
    <t>Column Labels</t>
  </si>
  <si>
    <t>ques 4</t>
  </si>
  <si>
    <t>attendence &lt;8</t>
  </si>
  <si>
    <t xml:space="preserve">ques 5 </t>
  </si>
  <si>
    <t>Sum of revenue per member</t>
  </si>
  <si>
    <t xml:space="preserve">ques 6 </t>
  </si>
  <si>
    <t>Count of Gender</t>
  </si>
  <si>
    <t>Age group column</t>
  </si>
  <si>
    <t>adults</t>
  </si>
  <si>
    <t>others</t>
  </si>
  <si>
    <t>seniors</t>
  </si>
  <si>
    <t>youth</t>
  </si>
  <si>
    <t>Count of Membership_Type</t>
  </si>
  <si>
    <t xml:space="preserve">created a new column as " attendence &lt;8" </t>
  </si>
  <si>
    <t>low engagement members</t>
  </si>
  <si>
    <t xml:space="preserve">created a new column as "low engagement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</si>
</sst>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sz val="11"/>
      <color rgb="FF9C0006"/>
      <name val="Calibri"/>
      <family val="2"/>
      <scheme val="minor"/>
    </font>
    <font>
      <sz val="11"/>
      <color rgb="FFFF0000"/>
      <name val="Calibri"/>
      <family val="2"/>
      <scheme val="minor"/>
    </font>
  </fonts>
  <fills count="7">
    <fill>
      <patternFill patternType="none"/>
    </fill>
    <fill>
      <patternFill patternType="gray125"/>
    </fill>
    <fill>
      <patternFill patternType="solid">
        <fgColor rgb="FFFFC7CE"/>
      </patternFill>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theme="7" tint="0.59999389629810485"/>
        <bgColor indexed="65"/>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0" fontId="2" fillId="2" borderId="0" applyNumberFormat="0" applyBorder="0" applyAlignment="0" applyProtection="0"/>
    <xf numFmtId="0" fontId="1" fillId="3" borderId="1" applyNumberFormat="0" applyFon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14">
    <xf numFmtId="0" fontId="0" fillId="0" borderId="0" xfId="0"/>
    <xf numFmtId="14" fontId="0" fillId="0" borderId="0" xfId="0" applyNumberFormat="1"/>
    <xf numFmtId="0" fontId="0" fillId="0" borderId="0" xfId="0" pivotButton="1"/>
    <xf numFmtId="0" fontId="0" fillId="0" borderId="0" xfId="0" applyAlignment="1">
      <alignment horizontal="left"/>
    </xf>
    <xf numFmtId="0" fontId="1" fillId="5" borderId="0" xfId="4"/>
    <xf numFmtId="0" fontId="1" fillId="4" borderId="0" xfId="3"/>
    <xf numFmtId="0" fontId="1" fillId="6" borderId="0" xfId="5" applyAlignment="1">
      <alignment horizontal="left"/>
    </xf>
    <xf numFmtId="0" fontId="1" fillId="6" borderId="0" xfId="5"/>
    <xf numFmtId="0" fontId="0" fillId="0" borderId="0" xfId="0" applyAlignment="1">
      <alignment horizontal="left" indent="1"/>
    </xf>
    <xf numFmtId="0" fontId="0" fillId="0" borderId="0" xfId="0" applyAlignment="1">
      <alignment horizontal="left" indent="2"/>
    </xf>
    <xf numFmtId="0" fontId="2" fillId="2" borderId="0" xfId="1" applyAlignment="1">
      <alignment horizontal="left"/>
    </xf>
    <xf numFmtId="0" fontId="2" fillId="2" borderId="0" xfId="1"/>
    <xf numFmtId="0" fontId="3" fillId="3" borderId="1" xfId="2" applyFont="1" applyAlignment="1">
      <alignment horizontal="left"/>
    </xf>
    <xf numFmtId="0" fontId="0" fillId="3" borderId="1" xfId="2" applyFont="1"/>
  </cellXfs>
  <cellStyles count="6">
    <cellStyle name="20% - Accent1" xfId="3" builtinId="30"/>
    <cellStyle name="20% - Accent2" xfId="4" builtinId="34"/>
    <cellStyle name="40% - Accent4" xfId="5" builtinId="43"/>
    <cellStyle name="Bad" xfId="1" builtinId="27"/>
    <cellStyle name="Normal" xfId="0" builtinId="0"/>
    <cellStyle name="Note" xfId="2" builtinId="10"/>
  </cellStyles>
  <dxfs count="4">
    <dxf>
      <font>
        <color rgb="FFFF0000"/>
      </font>
    </dxf>
    <dxf>
      <font>
        <color rgb="FF00B050"/>
      </font>
    </dxf>
    <dxf>
      <font>
        <color theme="9" tint="0.39994506668294322"/>
      </font>
    </dxf>
    <dxf>
      <font>
        <color theme="9" tint="0.3999450666829432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microsoft.com/office/2007/relationships/slicerCache" Target="slicerCaches/slicerCache5.xml"/><Relationship Id="rId5" Type="http://schemas.openxmlformats.org/officeDocument/2006/relationships/pivotCacheDefinition" Target="pivotCache/pivotCacheDefinition3.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pivotCacheDefinition" Target="pivotCache/pivotCacheDefinition2.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3.xlsx]Sheet1!PivotTable7</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Sheet1!$C$63</c:f>
              <c:strCache>
                <c:ptCount val="1"/>
                <c:pt idx="0">
                  <c:v>Average of Monthly_Fee</c:v>
                </c:pt>
              </c:strCache>
            </c:strRef>
          </c:tx>
          <c:spPr>
            <a:solidFill>
              <a:schemeClr val="accent1"/>
            </a:solidFill>
            <a:ln>
              <a:noFill/>
            </a:ln>
            <a:effectLst/>
          </c:spPr>
          <c:invertIfNegative val="0"/>
          <c:cat>
            <c:multiLvlStrRef>
              <c:f>Sheet1!$B$64:$B$122</c:f>
              <c:multiLvlStrCache>
                <c:ptCount val="30"/>
                <c:lvl>
                  <c:pt idx="0">
                    <c:v>yes</c:v>
                  </c:pt>
                  <c:pt idx="1">
                    <c:v>yes</c:v>
                  </c:pt>
                  <c:pt idx="2">
                    <c:v>no</c:v>
                  </c:pt>
                  <c:pt idx="3">
                    <c:v>no</c:v>
                  </c:pt>
                  <c:pt idx="4">
                    <c:v>yes</c:v>
                  </c:pt>
                  <c:pt idx="5">
                    <c:v>yes</c:v>
                  </c:pt>
                  <c:pt idx="6">
                    <c:v>no</c:v>
                  </c:pt>
                  <c:pt idx="7">
                    <c:v>no</c:v>
                  </c:pt>
                  <c:pt idx="8">
                    <c:v>no</c:v>
                  </c:pt>
                  <c:pt idx="9">
                    <c:v>no</c:v>
                  </c:pt>
                  <c:pt idx="10">
                    <c:v>no</c:v>
                  </c:pt>
                  <c:pt idx="11">
                    <c:v>no</c:v>
                  </c:pt>
                  <c:pt idx="12">
                    <c:v>yes</c:v>
                  </c:pt>
                  <c:pt idx="13">
                    <c:v>yes</c:v>
                  </c:pt>
                  <c:pt idx="14">
                    <c:v>no</c:v>
                  </c:pt>
                  <c:pt idx="15">
                    <c:v>yes</c:v>
                  </c:pt>
                  <c:pt idx="16">
                    <c:v>no</c:v>
                  </c:pt>
                  <c:pt idx="17">
                    <c:v>yes</c:v>
                  </c:pt>
                  <c:pt idx="18">
                    <c:v>no</c:v>
                  </c:pt>
                  <c:pt idx="19">
                    <c:v>yes</c:v>
                  </c:pt>
                  <c:pt idx="20">
                    <c:v>no</c:v>
                  </c:pt>
                  <c:pt idx="21">
                    <c:v>yes</c:v>
                  </c:pt>
                  <c:pt idx="22">
                    <c:v>no</c:v>
                  </c:pt>
                  <c:pt idx="23">
                    <c:v>yes</c:v>
                  </c:pt>
                  <c:pt idx="24">
                    <c:v>no</c:v>
                  </c:pt>
                  <c:pt idx="25">
                    <c:v>yes</c:v>
                  </c:pt>
                  <c:pt idx="26">
                    <c:v>no</c:v>
                  </c:pt>
                  <c:pt idx="27">
                    <c:v>yes</c:v>
                  </c:pt>
                  <c:pt idx="28">
                    <c:v>yes</c:v>
                  </c:pt>
                  <c:pt idx="29">
                    <c:v>no</c:v>
                  </c:pt>
                </c:lvl>
                <c:lvl>
                  <c:pt idx="0">
                    <c:v>Basic</c:v>
                  </c:pt>
                  <c:pt idx="1">
                    <c:v>Family</c:v>
                  </c:pt>
                  <c:pt idx="2">
                    <c:v>Premium</c:v>
                  </c:pt>
                  <c:pt idx="3">
                    <c:v>Standard</c:v>
                  </c:pt>
                  <c:pt idx="5">
                    <c:v>Basic</c:v>
                  </c:pt>
                  <c:pt idx="6">
                    <c:v>Family</c:v>
                  </c:pt>
                  <c:pt idx="7">
                    <c:v>Premium</c:v>
                  </c:pt>
                  <c:pt idx="8">
                    <c:v>Standard</c:v>
                  </c:pt>
                  <c:pt idx="9">
                    <c:v>Basic</c:v>
                  </c:pt>
                  <c:pt idx="10">
                    <c:v>Family</c:v>
                  </c:pt>
                  <c:pt idx="11">
                    <c:v>Standard</c:v>
                  </c:pt>
                  <c:pt idx="13">
                    <c:v>Basic</c:v>
                  </c:pt>
                  <c:pt idx="14">
                    <c:v>Family</c:v>
                  </c:pt>
                  <c:pt idx="16">
                    <c:v>Premium</c:v>
                  </c:pt>
                  <c:pt idx="17">
                    <c:v>Standard</c:v>
                  </c:pt>
                  <c:pt idx="18">
                    <c:v>Basic</c:v>
                  </c:pt>
                  <c:pt idx="20">
                    <c:v>Family</c:v>
                  </c:pt>
                  <c:pt idx="22">
                    <c:v>Premium</c:v>
                  </c:pt>
                  <c:pt idx="24">
                    <c:v>Standard</c:v>
                  </c:pt>
                  <c:pt idx="26">
                    <c:v>Basic</c:v>
                  </c:pt>
                  <c:pt idx="28">
                    <c:v>Premium</c:v>
                  </c:pt>
                  <c:pt idx="29">
                    <c:v>Standard</c:v>
                  </c:pt>
                </c:lvl>
                <c:lvl>
                  <c:pt idx="0">
                    <c:v>Bengaluru</c:v>
                  </c:pt>
                  <c:pt idx="5">
                    <c:v>Delhi</c:v>
                  </c:pt>
                  <c:pt idx="9">
                    <c:v>Hyderabad</c:v>
                  </c:pt>
                  <c:pt idx="13">
                    <c:v>Kolkata</c:v>
                  </c:pt>
                  <c:pt idx="18">
                    <c:v>Mumbai</c:v>
                  </c:pt>
                  <c:pt idx="26">
                    <c:v>Pune</c:v>
                  </c:pt>
                </c:lvl>
              </c:multiLvlStrCache>
            </c:multiLvlStrRef>
          </c:cat>
          <c:val>
            <c:numRef>
              <c:f>Sheet1!$C$64:$C$122</c:f>
              <c:numCache>
                <c:formatCode>General</c:formatCode>
                <c:ptCount val="30"/>
                <c:pt idx="0">
                  <c:v>800</c:v>
                </c:pt>
                <c:pt idx="1">
                  <c:v>2500</c:v>
                </c:pt>
                <c:pt idx="2">
                  <c:v>1800</c:v>
                </c:pt>
                <c:pt idx="3">
                  <c:v>1200</c:v>
                </c:pt>
                <c:pt idx="4">
                  <c:v>1200</c:v>
                </c:pt>
                <c:pt idx="5">
                  <c:v>800</c:v>
                </c:pt>
                <c:pt idx="6">
                  <c:v>2500</c:v>
                </c:pt>
                <c:pt idx="7">
                  <c:v>1800</c:v>
                </c:pt>
                <c:pt idx="8">
                  <c:v>1200</c:v>
                </c:pt>
                <c:pt idx="9">
                  <c:v>800</c:v>
                </c:pt>
                <c:pt idx="10">
                  <c:v>2500</c:v>
                </c:pt>
                <c:pt idx="11">
                  <c:v>1200</c:v>
                </c:pt>
                <c:pt idx="12">
                  <c:v>1200</c:v>
                </c:pt>
                <c:pt idx="13">
                  <c:v>800</c:v>
                </c:pt>
                <c:pt idx="14">
                  <c:v>2500</c:v>
                </c:pt>
                <c:pt idx="15">
                  <c:v>2500</c:v>
                </c:pt>
                <c:pt idx="16">
                  <c:v>1800</c:v>
                </c:pt>
                <c:pt idx="17">
                  <c:v>1200</c:v>
                </c:pt>
                <c:pt idx="18">
                  <c:v>800</c:v>
                </c:pt>
                <c:pt idx="19">
                  <c:v>800</c:v>
                </c:pt>
                <c:pt idx="20">
                  <c:v>2500</c:v>
                </c:pt>
                <c:pt idx="21">
                  <c:v>2500</c:v>
                </c:pt>
                <c:pt idx="22">
                  <c:v>1800</c:v>
                </c:pt>
                <c:pt idx="23">
                  <c:v>1800</c:v>
                </c:pt>
                <c:pt idx="24">
                  <c:v>1200</c:v>
                </c:pt>
                <c:pt idx="25">
                  <c:v>1200</c:v>
                </c:pt>
                <c:pt idx="26">
                  <c:v>800</c:v>
                </c:pt>
                <c:pt idx="27">
                  <c:v>800</c:v>
                </c:pt>
                <c:pt idx="28">
                  <c:v>1800</c:v>
                </c:pt>
                <c:pt idx="29">
                  <c:v>1200</c:v>
                </c:pt>
              </c:numCache>
            </c:numRef>
          </c:val>
          <c:extLst>
            <c:ext xmlns:c16="http://schemas.microsoft.com/office/drawing/2014/chart" uri="{C3380CC4-5D6E-409C-BE32-E72D297353CC}">
              <c16:uniqueId val="{00000000-0D74-4CCA-B1F7-6AB8D6DB1D32}"/>
            </c:ext>
          </c:extLst>
        </c:ser>
        <c:ser>
          <c:idx val="1"/>
          <c:order val="1"/>
          <c:tx>
            <c:strRef>
              <c:f>Sheet1!$D$63</c:f>
              <c:strCache>
                <c:ptCount val="1"/>
                <c:pt idx="0">
                  <c:v>Sum of revenue per member</c:v>
                </c:pt>
              </c:strCache>
            </c:strRef>
          </c:tx>
          <c:spPr>
            <a:solidFill>
              <a:schemeClr val="accent2"/>
            </a:solidFill>
            <a:ln>
              <a:noFill/>
            </a:ln>
            <a:effectLst/>
          </c:spPr>
          <c:invertIfNegative val="0"/>
          <c:cat>
            <c:multiLvlStrRef>
              <c:f>Sheet1!$B$64:$B$122</c:f>
              <c:multiLvlStrCache>
                <c:ptCount val="30"/>
                <c:lvl>
                  <c:pt idx="0">
                    <c:v>yes</c:v>
                  </c:pt>
                  <c:pt idx="1">
                    <c:v>yes</c:v>
                  </c:pt>
                  <c:pt idx="2">
                    <c:v>no</c:v>
                  </c:pt>
                  <c:pt idx="3">
                    <c:v>no</c:v>
                  </c:pt>
                  <c:pt idx="4">
                    <c:v>yes</c:v>
                  </c:pt>
                  <c:pt idx="5">
                    <c:v>yes</c:v>
                  </c:pt>
                  <c:pt idx="6">
                    <c:v>no</c:v>
                  </c:pt>
                  <c:pt idx="7">
                    <c:v>no</c:v>
                  </c:pt>
                  <c:pt idx="8">
                    <c:v>no</c:v>
                  </c:pt>
                  <c:pt idx="9">
                    <c:v>no</c:v>
                  </c:pt>
                  <c:pt idx="10">
                    <c:v>no</c:v>
                  </c:pt>
                  <c:pt idx="11">
                    <c:v>no</c:v>
                  </c:pt>
                  <c:pt idx="12">
                    <c:v>yes</c:v>
                  </c:pt>
                  <c:pt idx="13">
                    <c:v>yes</c:v>
                  </c:pt>
                  <c:pt idx="14">
                    <c:v>no</c:v>
                  </c:pt>
                  <c:pt idx="15">
                    <c:v>yes</c:v>
                  </c:pt>
                  <c:pt idx="16">
                    <c:v>no</c:v>
                  </c:pt>
                  <c:pt idx="17">
                    <c:v>yes</c:v>
                  </c:pt>
                  <c:pt idx="18">
                    <c:v>no</c:v>
                  </c:pt>
                  <c:pt idx="19">
                    <c:v>yes</c:v>
                  </c:pt>
                  <c:pt idx="20">
                    <c:v>no</c:v>
                  </c:pt>
                  <c:pt idx="21">
                    <c:v>yes</c:v>
                  </c:pt>
                  <c:pt idx="22">
                    <c:v>no</c:v>
                  </c:pt>
                  <c:pt idx="23">
                    <c:v>yes</c:v>
                  </c:pt>
                  <c:pt idx="24">
                    <c:v>no</c:v>
                  </c:pt>
                  <c:pt idx="25">
                    <c:v>yes</c:v>
                  </c:pt>
                  <c:pt idx="26">
                    <c:v>no</c:v>
                  </c:pt>
                  <c:pt idx="27">
                    <c:v>yes</c:v>
                  </c:pt>
                  <c:pt idx="28">
                    <c:v>yes</c:v>
                  </c:pt>
                  <c:pt idx="29">
                    <c:v>no</c:v>
                  </c:pt>
                </c:lvl>
                <c:lvl>
                  <c:pt idx="0">
                    <c:v>Basic</c:v>
                  </c:pt>
                  <c:pt idx="1">
                    <c:v>Family</c:v>
                  </c:pt>
                  <c:pt idx="2">
                    <c:v>Premium</c:v>
                  </c:pt>
                  <c:pt idx="3">
                    <c:v>Standard</c:v>
                  </c:pt>
                  <c:pt idx="5">
                    <c:v>Basic</c:v>
                  </c:pt>
                  <c:pt idx="6">
                    <c:v>Family</c:v>
                  </c:pt>
                  <c:pt idx="7">
                    <c:v>Premium</c:v>
                  </c:pt>
                  <c:pt idx="8">
                    <c:v>Standard</c:v>
                  </c:pt>
                  <c:pt idx="9">
                    <c:v>Basic</c:v>
                  </c:pt>
                  <c:pt idx="10">
                    <c:v>Family</c:v>
                  </c:pt>
                  <c:pt idx="11">
                    <c:v>Standard</c:v>
                  </c:pt>
                  <c:pt idx="13">
                    <c:v>Basic</c:v>
                  </c:pt>
                  <c:pt idx="14">
                    <c:v>Family</c:v>
                  </c:pt>
                  <c:pt idx="16">
                    <c:v>Premium</c:v>
                  </c:pt>
                  <c:pt idx="17">
                    <c:v>Standard</c:v>
                  </c:pt>
                  <c:pt idx="18">
                    <c:v>Basic</c:v>
                  </c:pt>
                  <c:pt idx="20">
                    <c:v>Family</c:v>
                  </c:pt>
                  <c:pt idx="22">
                    <c:v>Premium</c:v>
                  </c:pt>
                  <c:pt idx="24">
                    <c:v>Standard</c:v>
                  </c:pt>
                  <c:pt idx="26">
                    <c:v>Basic</c:v>
                  </c:pt>
                  <c:pt idx="28">
                    <c:v>Premium</c:v>
                  </c:pt>
                  <c:pt idx="29">
                    <c:v>Standard</c:v>
                  </c:pt>
                </c:lvl>
                <c:lvl>
                  <c:pt idx="0">
                    <c:v>Bengaluru</c:v>
                  </c:pt>
                  <c:pt idx="5">
                    <c:v>Delhi</c:v>
                  </c:pt>
                  <c:pt idx="9">
                    <c:v>Hyderabad</c:v>
                  </c:pt>
                  <c:pt idx="13">
                    <c:v>Kolkata</c:v>
                  </c:pt>
                  <c:pt idx="18">
                    <c:v>Mumbai</c:v>
                  </c:pt>
                  <c:pt idx="26">
                    <c:v>Pune</c:v>
                  </c:pt>
                </c:lvl>
              </c:multiLvlStrCache>
            </c:multiLvlStrRef>
          </c:cat>
          <c:val>
            <c:numRef>
              <c:f>Sheet1!$D$64:$D$122</c:f>
              <c:numCache>
                <c:formatCode>General</c:formatCode>
                <c:ptCount val="30"/>
                <c:pt idx="0">
                  <c:v>800</c:v>
                </c:pt>
                <c:pt idx="1">
                  <c:v>2500</c:v>
                </c:pt>
                <c:pt idx="2">
                  <c:v>1800</c:v>
                </c:pt>
                <c:pt idx="3">
                  <c:v>1200</c:v>
                </c:pt>
                <c:pt idx="4">
                  <c:v>1200</c:v>
                </c:pt>
                <c:pt idx="5">
                  <c:v>800</c:v>
                </c:pt>
                <c:pt idx="6">
                  <c:v>2500</c:v>
                </c:pt>
                <c:pt idx="7">
                  <c:v>1800</c:v>
                </c:pt>
                <c:pt idx="8">
                  <c:v>1200</c:v>
                </c:pt>
                <c:pt idx="9">
                  <c:v>800</c:v>
                </c:pt>
                <c:pt idx="10">
                  <c:v>2500</c:v>
                </c:pt>
                <c:pt idx="11">
                  <c:v>1200</c:v>
                </c:pt>
                <c:pt idx="12">
                  <c:v>2400</c:v>
                </c:pt>
                <c:pt idx="13">
                  <c:v>800</c:v>
                </c:pt>
                <c:pt idx="14">
                  <c:v>2500</c:v>
                </c:pt>
                <c:pt idx="15">
                  <c:v>2500</c:v>
                </c:pt>
                <c:pt idx="16">
                  <c:v>3600</c:v>
                </c:pt>
                <c:pt idx="17">
                  <c:v>1200</c:v>
                </c:pt>
                <c:pt idx="18">
                  <c:v>1600</c:v>
                </c:pt>
                <c:pt idx="19">
                  <c:v>800</c:v>
                </c:pt>
                <c:pt idx="20">
                  <c:v>2500</c:v>
                </c:pt>
                <c:pt idx="21">
                  <c:v>2500</c:v>
                </c:pt>
                <c:pt idx="22">
                  <c:v>1800</c:v>
                </c:pt>
                <c:pt idx="23">
                  <c:v>1800</c:v>
                </c:pt>
                <c:pt idx="24">
                  <c:v>2400</c:v>
                </c:pt>
                <c:pt idx="25">
                  <c:v>1200</c:v>
                </c:pt>
                <c:pt idx="26">
                  <c:v>800</c:v>
                </c:pt>
                <c:pt idx="27">
                  <c:v>800</c:v>
                </c:pt>
                <c:pt idx="28">
                  <c:v>1800</c:v>
                </c:pt>
                <c:pt idx="29">
                  <c:v>2400</c:v>
                </c:pt>
              </c:numCache>
            </c:numRef>
          </c:val>
          <c:extLst>
            <c:ext xmlns:c16="http://schemas.microsoft.com/office/drawing/2014/chart" uri="{C3380CC4-5D6E-409C-BE32-E72D297353CC}">
              <c16:uniqueId val="{00000001-0D74-4CCA-B1F7-6AB8D6DB1D32}"/>
            </c:ext>
          </c:extLst>
        </c:ser>
        <c:dLbls>
          <c:showLegendKey val="0"/>
          <c:showVal val="0"/>
          <c:showCatName val="0"/>
          <c:showSerName val="0"/>
          <c:showPercent val="0"/>
          <c:showBubbleSize val="0"/>
        </c:dLbls>
        <c:gapWidth val="219"/>
        <c:overlap val="-27"/>
        <c:axId val="606287759"/>
        <c:axId val="606285839"/>
      </c:barChart>
      <c:catAx>
        <c:axId val="606287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85839"/>
        <c:crosses val="autoZero"/>
        <c:auto val="1"/>
        <c:lblAlgn val="ctr"/>
        <c:lblOffset val="100"/>
        <c:noMultiLvlLbl val="0"/>
      </c:catAx>
      <c:valAx>
        <c:axId val="606285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87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288323</xdr:colOff>
      <xdr:row>62</xdr:row>
      <xdr:rowOff>39128</xdr:rowOff>
    </xdr:from>
    <xdr:to>
      <xdr:col>13</xdr:col>
      <xdr:colOff>679621</xdr:colOff>
      <xdr:row>84</xdr:row>
      <xdr:rowOff>164756</xdr:rowOff>
    </xdr:to>
    <xdr:graphicFrame macro="">
      <xdr:nvGraphicFramePr>
        <xdr:cNvPr id="2" name="Chart 1">
          <a:extLst>
            <a:ext uri="{FF2B5EF4-FFF2-40B4-BE49-F238E27FC236}">
              <a16:creationId xmlns:a16="http://schemas.microsoft.com/office/drawing/2014/main" id="{9F219690-3C6E-76FA-FE59-8D798AF76A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313244</xdr:colOff>
      <xdr:row>85</xdr:row>
      <xdr:rowOff>172171</xdr:rowOff>
    </xdr:from>
    <xdr:to>
      <xdr:col>6</xdr:col>
      <xdr:colOff>442990</xdr:colOff>
      <xdr:row>99</xdr:row>
      <xdr:rowOff>44227</xdr:rowOff>
    </xdr:to>
    <mc:AlternateContent xmlns:mc="http://schemas.openxmlformats.org/markup-compatibility/2006" xmlns:a14="http://schemas.microsoft.com/office/drawing/2010/main">
      <mc:Choice Requires="a14">
        <xdr:graphicFrame macro="">
          <xdr:nvGraphicFramePr>
            <xdr:cNvPr id="3" name="Membership_Type">
              <a:extLst>
                <a:ext uri="{FF2B5EF4-FFF2-40B4-BE49-F238E27FC236}">
                  <a16:creationId xmlns:a16="http://schemas.microsoft.com/office/drawing/2014/main" id="{3C483E23-6A0B-B5D3-8524-096B3D3BD394}"/>
                </a:ext>
              </a:extLst>
            </xdr:cNvPr>
            <xdr:cNvGraphicFramePr/>
          </xdr:nvGraphicFramePr>
          <xdr:xfrm>
            <a:off x="0" y="0"/>
            <a:ext cx="0" cy="0"/>
          </xdr:xfrm>
          <a:graphic>
            <a:graphicData uri="http://schemas.microsoft.com/office/drawing/2010/slicer">
              <sle:slicer xmlns:sle="http://schemas.microsoft.com/office/drawing/2010/slicer" name="Membership_Type"/>
            </a:graphicData>
          </a:graphic>
        </xdr:graphicFrame>
      </mc:Choice>
      <mc:Fallback xmlns="">
        <xdr:sp macro="" textlink="">
          <xdr:nvSpPr>
            <xdr:cNvPr id="0" name=""/>
            <xdr:cNvSpPr>
              <a:spLocks noTextEdit="1"/>
            </xdr:cNvSpPr>
          </xdr:nvSpPr>
          <xdr:spPr>
            <a:xfrm>
              <a:off x="4576325" y="15927036"/>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577061</xdr:colOff>
      <xdr:row>86</xdr:row>
      <xdr:rowOff>34393</xdr:rowOff>
    </xdr:from>
    <xdr:to>
      <xdr:col>8</xdr:col>
      <xdr:colOff>542050</xdr:colOff>
      <xdr:row>99</xdr:row>
      <xdr:rowOff>91800</xdr:rowOff>
    </xdr:to>
    <mc:AlternateContent xmlns:mc="http://schemas.openxmlformats.org/markup-compatibility/2006" xmlns:a14="http://schemas.microsoft.com/office/drawing/2010/main">
      <mc:Choice Requires="a14">
        <xdr:graphicFrame macro="">
          <xdr:nvGraphicFramePr>
            <xdr:cNvPr id="4" name="City">
              <a:extLst>
                <a:ext uri="{FF2B5EF4-FFF2-40B4-BE49-F238E27FC236}">
                  <a16:creationId xmlns:a16="http://schemas.microsoft.com/office/drawing/2014/main" id="{197959E3-C414-EA8E-91A3-3DFCFA8E83DF}"/>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6539196" y="15974609"/>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696716</xdr:colOff>
      <xdr:row>85</xdr:row>
      <xdr:rowOff>164344</xdr:rowOff>
    </xdr:from>
    <xdr:to>
      <xdr:col>11</xdr:col>
      <xdr:colOff>507246</xdr:colOff>
      <xdr:row>99</xdr:row>
      <xdr:rowOff>36400</xdr:rowOff>
    </xdr:to>
    <mc:AlternateContent xmlns:mc="http://schemas.openxmlformats.org/markup-compatibility/2006" xmlns:a14="http://schemas.microsoft.com/office/drawing/2010/main">
      <mc:Choice Requires="a14">
        <xdr:graphicFrame macro="">
          <xdr:nvGraphicFramePr>
            <xdr:cNvPr id="5" name="Referred">
              <a:extLst>
                <a:ext uri="{FF2B5EF4-FFF2-40B4-BE49-F238E27FC236}">
                  <a16:creationId xmlns:a16="http://schemas.microsoft.com/office/drawing/2014/main" id="{1110603F-15CA-5F98-BF8E-9704EBE99A36}"/>
                </a:ext>
              </a:extLst>
            </xdr:cNvPr>
            <xdr:cNvGraphicFramePr/>
          </xdr:nvGraphicFramePr>
          <xdr:xfrm>
            <a:off x="0" y="0"/>
            <a:ext cx="0" cy="0"/>
          </xdr:xfrm>
          <a:graphic>
            <a:graphicData uri="http://schemas.microsoft.com/office/drawing/2010/slicer">
              <sle:slicer xmlns:sle="http://schemas.microsoft.com/office/drawing/2010/slicer" name="Referred"/>
            </a:graphicData>
          </a:graphic>
        </xdr:graphicFrame>
      </mc:Choice>
      <mc:Fallback xmlns="">
        <xdr:sp macro="" textlink="">
          <xdr:nvSpPr>
            <xdr:cNvPr id="0" name=""/>
            <xdr:cNvSpPr>
              <a:spLocks noTextEdit="1"/>
            </xdr:cNvSpPr>
          </xdr:nvSpPr>
          <xdr:spPr>
            <a:xfrm>
              <a:off x="8522662" y="15919209"/>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810810</xdr:colOff>
      <xdr:row>144</xdr:row>
      <xdr:rowOff>25537</xdr:rowOff>
    </xdr:from>
    <xdr:to>
      <xdr:col>2</xdr:col>
      <xdr:colOff>72081</xdr:colOff>
      <xdr:row>150</xdr:row>
      <xdr:rowOff>113270</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0DEE37D6-8358-66C8-7AB2-4337F097340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10810" y="26716132"/>
              <a:ext cx="1917974" cy="11998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384706</xdr:colOff>
      <xdr:row>144</xdr:row>
      <xdr:rowOff>42219</xdr:rowOff>
    </xdr:from>
    <xdr:to>
      <xdr:col>5</xdr:col>
      <xdr:colOff>0</xdr:colOff>
      <xdr:row>153</xdr:row>
      <xdr:rowOff>51486</xdr:rowOff>
    </xdr:to>
    <mc:AlternateContent xmlns:mc="http://schemas.openxmlformats.org/markup-compatibility/2006" xmlns:a14="http://schemas.microsoft.com/office/drawing/2010/main">
      <mc:Choice Requires="a14">
        <xdr:graphicFrame macro="">
          <xdr:nvGraphicFramePr>
            <xdr:cNvPr id="7" name="Membership_Type 1">
              <a:extLst>
                <a:ext uri="{FF2B5EF4-FFF2-40B4-BE49-F238E27FC236}">
                  <a16:creationId xmlns:a16="http://schemas.microsoft.com/office/drawing/2014/main" id="{60818FEB-0526-ABA6-F198-9DA2D667103F}"/>
                </a:ext>
              </a:extLst>
            </xdr:cNvPr>
            <xdr:cNvGraphicFramePr/>
          </xdr:nvGraphicFramePr>
          <xdr:xfrm>
            <a:off x="0" y="0"/>
            <a:ext cx="0" cy="0"/>
          </xdr:xfrm>
          <a:graphic>
            <a:graphicData uri="http://schemas.microsoft.com/office/drawing/2010/slicer">
              <sle:slicer xmlns:sle="http://schemas.microsoft.com/office/drawing/2010/slicer" name="Membership_Type 1"/>
            </a:graphicData>
          </a:graphic>
        </xdr:graphicFrame>
      </mc:Choice>
      <mc:Fallback xmlns="">
        <xdr:sp macro="" textlink="">
          <xdr:nvSpPr>
            <xdr:cNvPr id="0" name=""/>
            <xdr:cNvSpPr>
              <a:spLocks noTextEdit="1"/>
            </xdr:cNvSpPr>
          </xdr:nvSpPr>
          <xdr:spPr>
            <a:xfrm>
              <a:off x="3041409" y="26732814"/>
              <a:ext cx="1818915" cy="16774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617630</xdr:colOff>
      <xdr:row>144</xdr:row>
      <xdr:rowOff>28008</xdr:rowOff>
    </xdr:from>
    <xdr:to>
      <xdr:col>7</xdr:col>
      <xdr:colOff>566350</xdr:colOff>
      <xdr:row>155</xdr:row>
      <xdr:rowOff>164757</xdr:rowOff>
    </xdr:to>
    <mc:AlternateContent xmlns:mc="http://schemas.openxmlformats.org/markup-compatibility/2006" xmlns:a14="http://schemas.microsoft.com/office/drawing/2010/main">
      <mc:Choice Requires="a14">
        <xdr:graphicFrame macro="">
          <xdr:nvGraphicFramePr>
            <xdr:cNvPr id="8" name="City 1">
              <a:extLst>
                <a:ext uri="{FF2B5EF4-FFF2-40B4-BE49-F238E27FC236}">
                  <a16:creationId xmlns:a16="http://schemas.microsoft.com/office/drawing/2014/main" id="{64A34B0F-CAD2-FED0-52E4-9E8639A3313C}"/>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5477954" y="26718603"/>
              <a:ext cx="1843423" cy="21756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iv" refreshedDate="45799.669850694445" createdVersion="8" refreshedVersion="8" minRefreshableVersion="3" recordCount="35" xr:uid="{A69F48EE-3B05-4F70-8428-885A3E73D3B8}">
  <cacheSource type="worksheet">
    <worksheetSource ref="A1:M36" sheet="Sheet1"/>
  </cacheSource>
  <cacheFields count="13">
    <cacheField name="Member_ID" numFmtId="0">
      <sharedItems/>
    </cacheField>
    <cacheField name="Full_Name" numFmtId="0">
      <sharedItems/>
    </cacheField>
    <cacheField name="Age" numFmtId="0">
      <sharedItems containsSemiMixedTypes="0" containsString="0" containsNumber="1" containsInteger="1" minValue="19" maxValue="59"/>
    </cacheField>
    <cacheField name="Gender" numFmtId="0">
      <sharedItems/>
    </cacheField>
    <cacheField name="Membership_Type" numFmtId="0">
      <sharedItems/>
    </cacheField>
    <cacheField name="Start_Date" numFmtId="14">
      <sharedItems containsSemiMixedTypes="0" containsNonDate="0" containsDate="1" containsString="0" minDate="2023-05-19T00:00:00" maxDate="2025-02-27T00:00:00"/>
    </cacheField>
    <cacheField name="End_Date" numFmtId="1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acheField>
    <cacheField name="Referred_By" numFmtId="0">
      <sharedItems containsBlank="1"/>
    </cacheField>
    <cacheField name="Membership_duration_months" numFmtId="0">
      <sharedItems containsSemiMixedTypes="0" containsString="0" containsNumber="1" containsInteger="1" minValue="0" maxValue="18"/>
    </cacheField>
    <cacheField name="Referred" numFmtId="0">
      <sharedItems count="2">
        <s v="yes"/>
        <s v="n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iv" refreshedDate="45799.677085416668" createdVersion="8" refreshedVersion="8" minRefreshableVersion="3" recordCount="35" xr:uid="{8EFF912F-7F17-4CAF-B60A-BBB4381109D5}">
  <cacheSource type="worksheet">
    <worksheetSource ref="A1:O36" sheet="Sheet1"/>
  </cacheSource>
  <cacheFields count="15">
    <cacheField name="Member_ID" numFmtId="0">
      <sharedItems/>
    </cacheField>
    <cacheField name="Full_Name" numFmtId="0">
      <sharedItems/>
    </cacheField>
    <cacheField name="Age" numFmtId="0">
      <sharedItems containsSemiMixedTypes="0" containsString="0" containsNumber="1" containsInteger="1" minValue="19" maxValue="59"/>
    </cacheField>
    <cacheField name="Gender" numFmtId="0">
      <sharedItems/>
    </cacheField>
    <cacheField name="Membership_Type" numFmtId="0">
      <sharedItems/>
    </cacheField>
    <cacheField name="Start_Date" numFmtId="14">
      <sharedItems containsSemiMixedTypes="0" containsNonDate="0" containsDate="1" containsString="0" minDate="2023-05-19T00:00:00" maxDate="2025-02-27T00:00:00"/>
    </cacheField>
    <cacheField name="End_Date" numFmtId="1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acheField>
    <cacheField name="Membership_duration_months" numFmtId="0">
      <sharedItems containsSemiMixedTypes="0" containsString="0" containsNumber="1" containsInteger="1" minValue="0" maxValue="18"/>
    </cacheField>
    <cacheField name="Referred" numFmtId="0">
      <sharedItems/>
    </cacheField>
    <cacheField name="Total_revenue" numFmtId="0">
      <sharedItems containsSemiMixedTypes="0" containsString="0" containsNumber="1" containsInteger="1" minValue="0" maxValue="35000"/>
    </cacheField>
    <cacheField name="permium_status" numFmtId="0">
      <sharedItems count="2">
        <s v="standard"/>
        <s v="premiu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iv" refreshedDate="45799.737808449077" createdVersion="8" refreshedVersion="8" minRefreshableVersion="3" recordCount="35" xr:uid="{4EC56A5A-A6C0-41ED-B569-79A8809323D3}">
  <cacheSource type="worksheet">
    <worksheetSource ref="A1:P36" sheet="Sheet1"/>
  </cacheSource>
  <cacheFields count="17">
    <cacheField name="Member_ID" numFmtId="0">
      <sharedItems/>
    </cacheField>
    <cacheField name="Full_Name" numFmtId="0">
      <sharedItems/>
    </cacheField>
    <cacheField name="Age" numFmtId="0">
      <sharedItems containsSemiMixedTypes="0" containsString="0" containsNumber="1" containsInteger="1" minValue="19" maxValue="59"/>
    </cacheField>
    <cacheField name="Gender" numFmtId="0">
      <sharedItems count="2">
        <s v="Male"/>
        <s v="Female"/>
      </sharedItems>
    </cacheField>
    <cacheField name="Membership_Type" numFmtId="0">
      <sharedItems count="4">
        <s v="Basic"/>
        <s v="Standard"/>
        <s v="Family"/>
        <s v="Premium"/>
      </sharedItems>
    </cacheField>
    <cacheField name="Start_Date" numFmtId="14">
      <sharedItems containsSemiMixedTypes="0" containsNonDate="0" containsDate="1" containsString="0" minDate="2023-05-19T00:00:00" maxDate="2025-02-27T00:00:00"/>
    </cacheField>
    <cacheField name="End_Date" numFmtId="1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acheField>
    <cacheField name="Membership_duration_months" numFmtId="0">
      <sharedItems containsSemiMixedTypes="0" containsString="0" containsNumber="1" containsInteger="1" minValue="0" maxValue="18"/>
    </cacheField>
    <cacheField name="Referred" numFmtId="0">
      <sharedItems count="2">
        <s v="yes"/>
        <s v="no"/>
      </sharedItems>
    </cacheField>
    <cacheField name="Total_revenue" numFmtId="0">
      <sharedItems containsSemiMixedTypes="0" containsString="0" containsNumber="1" containsInteger="1" minValue="0" maxValue="35000"/>
    </cacheField>
    <cacheField name="permium_status" numFmtId="0">
      <sharedItems/>
    </cacheField>
    <cacheField name="attendence &lt;8" numFmtId="0">
      <sharedItems/>
    </cacheField>
    <cacheField name="revenue per member" numFmtId="0" formula="Monthly_Fee/ COUNT(Monthly_Fee)" databaseField="0"/>
  </cacheFields>
  <extLst>
    <ext xmlns:x14="http://schemas.microsoft.com/office/spreadsheetml/2009/9/main" uri="{725AE2AE-9491-48be-B2B4-4EB974FC3084}">
      <x14:pivotCacheDefinition pivotCacheId="386698"/>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iv" refreshedDate="45799.756795370369" createdVersion="8" refreshedVersion="8" minRefreshableVersion="3" recordCount="35" xr:uid="{930F6CB0-7C11-42F9-8C06-A679C7B922EA}">
  <cacheSource type="worksheet">
    <worksheetSource ref="A1:R36" sheet="Sheet1"/>
  </cacheSource>
  <cacheFields count="17">
    <cacheField name="Member_ID" numFmtId="0">
      <sharedItems/>
    </cacheField>
    <cacheField name="Full_Name" numFmtId="0">
      <sharedItems/>
    </cacheField>
    <cacheField name="Age" numFmtId="0">
      <sharedItems containsSemiMixedTypes="0" containsString="0" containsNumber="1" containsInteger="1" minValue="19" maxValue="59"/>
    </cacheField>
    <cacheField name="Gender" numFmtId="0">
      <sharedItems count="2">
        <s v="Male"/>
        <s v="Female"/>
      </sharedItems>
    </cacheField>
    <cacheField name="Membership_Type" numFmtId="0">
      <sharedItems count="4">
        <s v="Basic"/>
        <s v="Standard"/>
        <s v="Family"/>
        <s v="Premium"/>
      </sharedItems>
    </cacheField>
    <cacheField name="Start_Date" numFmtId="14">
      <sharedItems containsSemiMixedTypes="0" containsNonDate="0" containsDate="1" containsString="0" minDate="2023-05-19T00:00:00" maxDate="2025-02-27T00:00:00"/>
    </cacheField>
    <cacheField name="End_Date" numFmtId="1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acheField>
    <cacheField name="Membership_duration_months" numFmtId="0">
      <sharedItems containsSemiMixedTypes="0" containsString="0" containsNumber="1" containsInteger="1" minValue="0" maxValue="18"/>
    </cacheField>
    <cacheField name="Referred" numFmtId="0">
      <sharedItems/>
    </cacheField>
    <cacheField name="Total_revenue" numFmtId="0">
      <sharedItems containsSemiMixedTypes="0" containsString="0" containsNumber="1" containsInteger="1" minValue="0" maxValue="35000"/>
    </cacheField>
    <cacheField name="permium_status" numFmtId="0">
      <sharedItems/>
    </cacheField>
    <cacheField name="attendence &lt;8" numFmtId="0">
      <sharedItems/>
    </cacheField>
    <cacheField name="Age group column" numFmtId="0">
      <sharedItems count="4">
        <s v="seniors"/>
        <s v="youth"/>
        <s v="others"/>
        <s v="adults"/>
      </sharedItems>
    </cacheField>
  </cacheFields>
  <extLst>
    <ext xmlns:x14="http://schemas.microsoft.com/office/spreadsheetml/2009/9/main" uri="{725AE2AE-9491-48be-B2B4-4EB974FC3084}">
      <x14:pivotCacheDefinition pivotCacheId="731008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M001"/>
    <s v="Anay Shanker"/>
    <n v="59"/>
    <s v="Male"/>
    <s v="Basic"/>
    <d v="2023-11-05T00:00:00"/>
    <d v="2024-05-13T00:00:00"/>
    <n v="800"/>
    <n v="25"/>
    <s v="Bengaluru"/>
    <s v="Hiran Shan"/>
    <n v="6"/>
    <x v="0"/>
  </r>
  <r>
    <s v="M002"/>
    <s v="Parinaaz Shanker"/>
    <n v="27"/>
    <s v="Male"/>
    <s v="Basic"/>
    <d v="2025-02-26T00:00:00"/>
    <d v="2025-03-24T00:00:00"/>
    <n v="800"/>
    <n v="20"/>
    <s v="Pune"/>
    <s v="Kiara Kakar"/>
    <n v="0"/>
    <x v="0"/>
  </r>
  <r>
    <s v="M003"/>
    <s v="Aniruddh Batra"/>
    <n v="24"/>
    <s v="Male"/>
    <s v="Standard"/>
    <d v="2023-09-22T00:00:00"/>
    <d v="2024-03-20T00:00:00"/>
    <n v="1200"/>
    <n v="18"/>
    <s v="Hyderabad"/>
    <s v="Jhanvi Chaudhary"/>
    <n v="5"/>
    <x v="0"/>
  </r>
  <r>
    <s v="M004"/>
    <s v="Madhup Kapur"/>
    <n v="31"/>
    <s v="Female"/>
    <s v="Standard"/>
    <d v="2024-07-06T00:00:00"/>
    <d v="2024-10-22T00:00:00"/>
    <n v="1200"/>
    <n v="16"/>
    <s v="Hyderabad"/>
    <s v="Tara Swaminathan"/>
    <n v="3"/>
    <x v="0"/>
  </r>
  <r>
    <s v="M005"/>
    <s v="Rasha Kakar"/>
    <n v="19"/>
    <s v="Male"/>
    <s v="Family"/>
    <d v="2023-12-26T00:00:00"/>
    <d v="2024-07-28T00:00:00"/>
    <n v="2500"/>
    <n v="12"/>
    <s v="Bengaluru"/>
    <s v="Madhav Singh"/>
    <n v="7"/>
    <x v="0"/>
  </r>
  <r>
    <s v="M006"/>
    <s v="Ehsaan Batra"/>
    <n v="40"/>
    <s v="Male"/>
    <s v="Basic"/>
    <d v="2024-01-26T00:00:00"/>
    <d v="2024-04-10T00:00:00"/>
    <n v="800"/>
    <n v="14"/>
    <s v="Mumbai"/>
    <s v="Shray Ramakrishnan"/>
    <n v="2"/>
    <x v="0"/>
  </r>
  <r>
    <s v="M007"/>
    <s v="Zara Bains"/>
    <n v="41"/>
    <s v="Female"/>
    <s v="Basic"/>
    <d v="2024-10-23T00:00:00"/>
    <d v="2025-01-20T00:00:00"/>
    <n v="800"/>
    <n v="25"/>
    <s v="Pune"/>
    <m/>
    <n v="2"/>
    <x v="1"/>
  </r>
  <r>
    <s v="M008"/>
    <s v="Uthkarsh Baral"/>
    <n v="43"/>
    <s v="Male"/>
    <s v="Premium"/>
    <d v="2024-06-07T00:00:00"/>
    <d v="2024-09-28T00:00:00"/>
    <n v="1800"/>
    <n v="28"/>
    <s v="Kolkata"/>
    <m/>
    <n v="3"/>
    <x v="1"/>
  </r>
  <r>
    <s v="M009"/>
    <s v="Kashvi Char"/>
    <n v="42"/>
    <s v="Male"/>
    <s v="Basic"/>
    <d v="2024-10-04T00:00:00"/>
    <d v="2024-10-17T00:00:00"/>
    <n v="800"/>
    <n v="3"/>
    <s v="Kolkata"/>
    <s v="Nitara Comar"/>
    <n v="0"/>
    <x v="0"/>
  </r>
  <r>
    <s v="M010"/>
    <s v="Dhanush Varma"/>
    <n v="37"/>
    <s v="Male"/>
    <s v="Standard"/>
    <d v="2023-10-03T00:00:00"/>
    <d v="2023-12-20T00:00:00"/>
    <n v="1200"/>
    <n v="29"/>
    <s v="Mumbai"/>
    <s v="Ranbir Karan"/>
    <n v="2"/>
    <x v="0"/>
  </r>
  <r>
    <s v="M011"/>
    <s v="Ishaan Goyal"/>
    <n v="48"/>
    <s v="Female"/>
    <s v="Standard"/>
    <d v="2024-01-06T00:00:00"/>
    <d v="2024-06-16T00:00:00"/>
    <n v="1200"/>
    <n v="13"/>
    <s v="Bengaluru"/>
    <s v="Rati Sanghvi"/>
    <n v="5"/>
    <x v="0"/>
  </r>
  <r>
    <s v="M012"/>
    <s v="Mahika Ravi"/>
    <n v="36"/>
    <s v="Male"/>
    <s v="Standard"/>
    <d v="2023-08-16T00:00:00"/>
    <d v="2024-10-03T00:00:00"/>
    <n v="1200"/>
    <n v="19"/>
    <s v="Kolkata"/>
    <s v="Ishaan Kashyap"/>
    <n v="13"/>
    <x v="0"/>
  </r>
  <r>
    <s v="M013"/>
    <s v="Purab Reddy"/>
    <n v="48"/>
    <s v="Female"/>
    <s v="Premium"/>
    <d v="2024-09-21T00:00:00"/>
    <d v="2024-12-15T00:00:00"/>
    <n v="1800"/>
    <n v="22"/>
    <s v="Kolkata"/>
    <m/>
    <n v="2"/>
    <x v="1"/>
  </r>
  <r>
    <s v="M014"/>
    <s v="Tiya Soni"/>
    <n v="39"/>
    <s v="Male"/>
    <s v="Standard"/>
    <d v="2023-05-19T00:00:00"/>
    <d v="2023-11-12T00:00:00"/>
    <n v="1200"/>
    <n v="28"/>
    <s v="Mumbai"/>
    <m/>
    <n v="5"/>
    <x v="1"/>
  </r>
  <r>
    <s v="M015"/>
    <s v="Zara Dugar"/>
    <n v="44"/>
    <s v="Female"/>
    <s v="Basic"/>
    <d v="2024-02-11T00:00:00"/>
    <d v="2024-09-05T00:00:00"/>
    <n v="800"/>
    <n v="8"/>
    <s v="Hyderabad"/>
    <m/>
    <n v="6"/>
    <x v="1"/>
  </r>
  <r>
    <s v="M016"/>
    <s v="Lakshit Mander"/>
    <n v="39"/>
    <s v="Male"/>
    <s v="Family"/>
    <d v="2025-02-14T00:00:00"/>
    <d v="2025-03-16T00:00:00"/>
    <n v="2500"/>
    <n v="14"/>
    <s v="Kolkata"/>
    <m/>
    <n v="1"/>
    <x v="1"/>
  </r>
  <r>
    <s v="M017"/>
    <s v="Neysa Krish"/>
    <n v="35"/>
    <s v="Male"/>
    <s v="Standard"/>
    <d v="2024-02-07T00:00:00"/>
    <d v="2025-01-28T00:00:00"/>
    <n v="1200"/>
    <n v="25"/>
    <s v="Hyderabad"/>
    <m/>
    <n v="11"/>
    <x v="1"/>
  </r>
  <r>
    <s v="M018"/>
    <s v="Prerak Boase"/>
    <n v="56"/>
    <s v="Female"/>
    <s v="Family"/>
    <d v="2023-10-14T00:00:00"/>
    <d v="2024-12-23T00:00:00"/>
    <n v="2500"/>
    <n v="13"/>
    <s v="Delhi"/>
    <m/>
    <n v="14"/>
    <x v="1"/>
  </r>
  <r>
    <s v="M019"/>
    <s v="Siya Master"/>
    <n v="27"/>
    <s v="Female"/>
    <s v="Basic"/>
    <d v="2024-03-03T00:00:00"/>
    <d v="2025-01-07T00:00:00"/>
    <n v="800"/>
    <n v="26"/>
    <s v="Mumbai"/>
    <m/>
    <n v="10"/>
    <x v="1"/>
  </r>
  <r>
    <s v="M020"/>
    <s v="Madhup Biswas"/>
    <n v="28"/>
    <s v="Male"/>
    <s v="Family"/>
    <d v="2024-05-05T00:00:00"/>
    <d v="2024-11-12T00:00:00"/>
    <n v="2500"/>
    <n v="21"/>
    <s v="Mumbai"/>
    <s v="Tanya Bajwa"/>
    <n v="6"/>
    <x v="0"/>
  </r>
  <r>
    <s v="M021"/>
    <s v="Indrans Ratti"/>
    <n v="57"/>
    <s v="Female"/>
    <s v="Premium"/>
    <d v="2023-08-08T00:00:00"/>
    <d v="2025-01-17T00:00:00"/>
    <n v="1800"/>
    <n v="19"/>
    <s v="Mumbai"/>
    <m/>
    <n v="17"/>
    <x v="1"/>
  </r>
  <r>
    <s v="M022"/>
    <s v="Kimaya Balay"/>
    <n v="26"/>
    <s v="Female"/>
    <s v="Premium"/>
    <d v="2024-01-29T00:00:00"/>
    <d v="2024-11-20T00:00:00"/>
    <n v="1800"/>
    <n v="5"/>
    <s v="Bengaluru"/>
    <m/>
    <n v="9"/>
    <x v="1"/>
  </r>
  <r>
    <s v="M023"/>
    <s v="Eva Dass"/>
    <n v="48"/>
    <s v="Male"/>
    <s v="Premium"/>
    <d v="2024-06-08T00:00:00"/>
    <d v="2024-06-12T00:00:00"/>
    <n v="1800"/>
    <n v="18"/>
    <s v="Delhi"/>
    <m/>
    <n v="0"/>
    <x v="1"/>
  </r>
  <r>
    <s v="M024"/>
    <s v="Pihu Wali"/>
    <n v="25"/>
    <s v="Female"/>
    <s v="Standard"/>
    <d v="2024-05-27T00:00:00"/>
    <d v="2025-03-14T00:00:00"/>
    <n v="1200"/>
    <n v="6"/>
    <s v="Bengaluru"/>
    <m/>
    <n v="9"/>
    <x v="1"/>
  </r>
  <r>
    <s v="M025"/>
    <s v="Tiya Rege"/>
    <n v="53"/>
    <s v="Male"/>
    <s v="Premium"/>
    <d v="2023-12-26T00:00:00"/>
    <d v="2024-03-21T00:00:00"/>
    <n v="1800"/>
    <n v="17"/>
    <s v="Mumbai"/>
    <s v="Adira Brar"/>
    <n v="2"/>
    <x v="0"/>
  </r>
  <r>
    <s v="M026"/>
    <s v="Aarav Sen"/>
    <n v="42"/>
    <s v="Female"/>
    <s v="Standard"/>
    <d v="2025-02-14T00:00:00"/>
    <d v="2025-03-11T00:00:00"/>
    <n v="1200"/>
    <n v="3"/>
    <s v="Delhi"/>
    <m/>
    <n v="0"/>
    <x v="1"/>
  </r>
  <r>
    <s v="M027"/>
    <s v="Dishani Bera"/>
    <n v="24"/>
    <s v="Male"/>
    <s v="Family"/>
    <d v="2025-02-10T00:00:00"/>
    <d v="2025-03-10T00:00:00"/>
    <n v="2500"/>
    <n v="28"/>
    <s v="Mumbai"/>
    <m/>
    <n v="1"/>
    <x v="1"/>
  </r>
  <r>
    <s v="M028"/>
    <s v="Indrans Grover"/>
    <n v="53"/>
    <s v="Male"/>
    <s v="Standard"/>
    <d v="2024-11-18T00:00:00"/>
    <d v="2024-12-19T00:00:00"/>
    <n v="1200"/>
    <n v="23"/>
    <s v="Pune"/>
    <m/>
    <n v="1"/>
    <x v="1"/>
  </r>
  <r>
    <s v="M029"/>
    <s v="Kismat Edwin"/>
    <n v="29"/>
    <s v="Female"/>
    <s v="Family"/>
    <d v="2024-04-19T00:00:00"/>
    <d v="2024-04-26T00:00:00"/>
    <n v="2500"/>
    <n v="8"/>
    <s v="Hyderabad"/>
    <m/>
    <n v="0"/>
    <x v="1"/>
  </r>
  <r>
    <s v="M030"/>
    <s v="Taran Vyas"/>
    <n v="31"/>
    <s v="Female"/>
    <s v="Family"/>
    <d v="2025-01-10T00:00:00"/>
    <d v="2025-03-29T00:00:00"/>
    <n v="2500"/>
    <n v="23"/>
    <s v="Kolkata"/>
    <s v="Nakul Balakrishnan"/>
    <n v="2"/>
    <x v="0"/>
  </r>
  <r>
    <s v="M031"/>
    <s v="Jiya Baral"/>
    <n v="52"/>
    <s v="Female"/>
    <s v="Basic"/>
    <d v="2023-06-11T00:00:00"/>
    <d v="2024-12-30T00:00:00"/>
    <n v="800"/>
    <n v="9"/>
    <s v="Delhi"/>
    <s v="Darshit Sidhu"/>
    <n v="18"/>
    <x v="0"/>
  </r>
  <r>
    <s v="M032"/>
    <s v="Gokul Sahni"/>
    <n v="20"/>
    <s v="Male"/>
    <s v="Standard"/>
    <d v="2024-04-09T00:00:00"/>
    <d v="2024-11-08T00:00:00"/>
    <n v="1200"/>
    <n v="2"/>
    <s v="Mumbai"/>
    <m/>
    <n v="6"/>
    <x v="1"/>
  </r>
  <r>
    <s v="M033"/>
    <s v="Prerak Lalla"/>
    <n v="22"/>
    <s v="Male"/>
    <s v="Basic"/>
    <d v="2025-02-11T00:00:00"/>
    <d v="2025-03-24T00:00:00"/>
    <n v="800"/>
    <n v="30"/>
    <s v="Mumbai"/>
    <m/>
    <n v="1"/>
    <x v="1"/>
  </r>
  <r>
    <s v="M034"/>
    <s v="Hrishita Shroff"/>
    <n v="23"/>
    <s v="Male"/>
    <s v="Premium"/>
    <d v="2024-10-23T00:00:00"/>
    <d v="2025-03-05T00:00:00"/>
    <n v="1800"/>
    <n v="23"/>
    <s v="Pune"/>
    <s v="Riya Dugal"/>
    <n v="4"/>
    <x v="0"/>
  </r>
  <r>
    <s v="M035"/>
    <s v="Oorja Sachar"/>
    <n v="27"/>
    <s v="Female"/>
    <s v="Standard"/>
    <d v="2024-01-21T00:00:00"/>
    <d v="2024-12-26T00:00:00"/>
    <n v="1200"/>
    <n v="27"/>
    <s v="Pune"/>
    <m/>
    <n v="1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M001"/>
    <s v="Anay Shanker"/>
    <n v="59"/>
    <s v="Male"/>
    <s v="Basic"/>
    <d v="2023-11-05T00:00:00"/>
    <d v="2024-05-13T00:00:00"/>
    <n v="800"/>
    <n v="25"/>
    <x v="0"/>
    <s v="Hiran Shan"/>
    <n v="6"/>
    <s v="yes"/>
    <n v="4800"/>
    <x v="0"/>
  </r>
  <r>
    <s v="M002"/>
    <s v="Parinaaz Shanker"/>
    <n v="27"/>
    <s v="Male"/>
    <s v="Basic"/>
    <d v="2025-02-26T00:00:00"/>
    <d v="2025-03-24T00:00:00"/>
    <n v="800"/>
    <n v="20"/>
    <x v="1"/>
    <s v="Kiara Kakar"/>
    <n v="0"/>
    <s v="yes"/>
    <n v="0"/>
    <x v="0"/>
  </r>
  <r>
    <s v="M003"/>
    <s v="Aniruddh Batra"/>
    <n v="24"/>
    <s v="Male"/>
    <s v="Standard"/>
    <d v="2023-09-22T00:00:00"/>
    <d v="2024-03-20T00:00:00"/>
    <n v="1200"/>
    <n v="18"/>
    <x v="2"/>
    <s v="Jhanvi Chaudhary"/>
    <n v="5"/>
    <s v="yes"/>
    <n v="6000"/>
    <x v="0"/>
  </r>
  <r>
    <s v="M004"/>
    <s v="Madhup Kapur"/>
    <n v="31"/>
    <s v="Female"/>
    <s v="Standard"/>
    <d v="2024-07-06T00:00:00"/>
    <d v="2024-10-22T00:00:00"/>
    <n v="1200"/>
    <n v="16"/>
    <x v="2"/>
    <s v="Tara Swaminathan"/>
    <n v="3"/>
    <s v="yes"/>
    <n v="3600"/>
    <x v="0"/>
  </r>
  <r>
    <s v="M005"/>
    <s v="Rasha Kakar"/>
    <n v="19"/>
    <s v="Male"/>
    <s v="Family"/>
    <d v="2023-12-26T00:00:00"/>
    <d v="2024-07-28T00:00:00"/>
    <n v="2500"/>
    <n v="12"/>
    <x v="0"/>
    <s v="Madhav Singh"/>
    <n v="7"/>
    <s v="yes"/>
    <n v="17500"/>
    <x v="0"/>
  </r>
  <r>
    <s v="M006"/>
    <s v="Ehsaan Batra"/>
    <n v="40"/>
    <s v="Male"/>
    <s v="Basic"/>
    <d v="2024-01-26T00:00:00"/>
    <d v="2024-04-10T00:00:00"/>
    <n v="800"/>
    <n v="14"/>
    <x v="3"/>
    <s v="Shray Ramakrishnan"/>
    <n v="2"/>
    <s v="yes"/>
    <n v="1600"/>
    <x v="0"/>
  </r>
  <r>
    <s v="M007"/>
    <s v="Zara Bains"/>
    <n v="41"/>
    <s v="Female"/>
    <s v="Basic"/>
    <d v="2024-10-23T00:00:00"/>
    <d v="2025-01-20T00:00:00"/>
    <n v="800"/>
    <n v="25"/>
    <x v="1"/>
    <m/>
    <n v="2"/>
    <s v="no"/>
    <n v="1600"/>
    <x v="0"/>
  </r>
  <r>
    <s v="M008"/>
    <s v="Uthkarsh Baral"/>
    <n v="43"/>
    <s v="Male"/>
    <s v="Premium"/>
    <d v="2024-06-07T00:00:00"/>
    <d v="2024-09-28T00:00:00"/>
    <n v="1800"/>
    <n v="28"/>
    <x v="4"/>
    <m/>
    <n v="3"/>
    <s v="no"/>
    <n v="5400"/>
    <x v="0"/>
  </r>
  <r>
    <s v="M009"/>
    <s v="Kashvi Char"/>
    <n v="42"/>
    <s v="Male"/>
    <s v="Basic"/>
    <d v="2024-10-04T00:00:00"/>
    <d v="2024-10-17T00:00:00"/>
    <n v="800"/>
    <n v="3"/>
    <x v="4"/>
    <s v="Nitara Comar"/>
    <n v="0"/>
    <s v="yes"/>
    <n v="0"/>
    <x v="1"/>
  </r>
  <r>
    <s v="M010"/>
    <s v="Dhanush Varma"/>
    <n v="37"/>
    <s v="Male"/>
    <s v="Standard"/>
    <d v="2023-10-03T00:00:00"/>
    <d v="2023-12-20T00:00:00"/>
    <n v="1200"/>
    <n v="29"/>
    <x v="3"/>
    <s v="Ranbir Karan"/>
    <n v="2"/>
    <s v="yes"/>
    <n v="2400"/>
    <x v="0"/>
  </r>
  <r>
    <s v="M011"/>
    <s v="Ishaan Goyal"/>
    <n v="48"/>
    <s v="Female"/>
    <s v="Standard"/>
    <d v="2024-01-06T00:00:00"/>
    <d v="2024-06-16T00:00:00"/>
    <n v="1200"/>
    <n v="13"/>
    <x v="0"/>
    <s v="Rati Sanghvi"/>
    <n v="5"/>
    <s v="yes"/>
    <n v="6000"/>
    <x v="0"/>
  </r>
  <r>
    <s v="M012"/>
    <s v="Mahika Ravi"/>
    <n v="36"/>
    <s v="Male"/>
    <s v="Standard"/>
    <d v="2023-08-16T00:00:00"/>
    <d v="2024-10-03T00:00:00"/>
    <n v="1200"/>
    <n v="19"/>
    <x v="4"/>
    <s v="Ishaan Kashyap"/>
    <n v="13"/>
    <s v="yes"/>
    <n v="15600"/>
    <x v="0"/>
  </r>
  <r>
    <s v="M013"/>
    <s v="Purab Reddy"/>
    <n v="48"/>
    <s v="Female"/>
    <s v="Premium"/>
    <d v="2024-09-21T00:00:00"/>
    <d v="2024-12-15T00:00:00"/>
    <n v="1800"/>
    <n v="22"/>
    <x v="4"/>
    <m/>
    <n v="2"/>
    <s v="no"/>
    <n v="3600"/>
    <x v="0"/>
  </r>
  <r>
    <s v="M014"/>
    <s v="Tiya Soni"/>
    <n v="39"/>
    <s v="Male"/>
    <s v="Standard"/>
    <d v="2023-05-19T00:00:00"/>
    <d v="2023-11-12T00:00:00"/>
    <n v="1200"/>
    <n v="28"/>
    <x v="3"/>
    <m/>
    <n v="5"/>
    <s v="no"/>
    <n v="6000"/>
    <x v="1"/>
  </r>
  <r>
    <s v="M015"/>
    <s v="Zara Dugar"/>
    <n v="44"/>
    <s v="Female"/>
    <s v="Basic"/>
    <d v="2024-02-11T00:00:00"/>
    <d v="2024-09-05T00:00:00"/>
    <n v="800"/>
    <n v="8"/>
    <x v="2"/>
    <m/>
    <n v="6"/>
    <s v="no"/>
    <n v="4800"/>
    <x v="0"/>
  </r>
  <r>
    <s v="M016"/>
    <s v="Lakshit Mander"/>
    <n v="39"/>
    <s v="Male"/>
    <s v="Family"/>
    <d v="2025-02-14T00:00:00"/>
    <d v="2025-03-16T00:00:00"/>
    <n v="2500"/>
    <n v="14"/>
    <x v="4"/>
    <m/>
    <n v="1"/>
    <s v="no"/>
    <n v="2500"/>
    <x v="0"/>
  </r>
  <r>
    <s v="M017"/>
    <s v="Neysa Krish"/>
    <n v="35"/>
    <s v="Male"/>
    <s v="Standard"/>
    <d v="2024-02-07T00:00:00"/>
    <d v="2025-01-28T00:00:00"/>
    <n v="1200"/>
    <n v="25"/>
    <x v="2"/>
    <m/>
    <n v="11"/>
    <s v="no"/>
    <n v="13200"/>
    <x v="0"/>
  </r>
  <r>
    <s v="M018"/>
    <s v="Prerak Boase"/>
    <n v="56"/>
    <s v="Female"/>
    <s v="Family"/>
    <d v="2023-10-14T00:00:00"/>
    <d v="2024-12-23T00:00:00"/>
    <n v="2500"/>
    <n v="13"/>
    <x v="5"/>
    <m/>
    <n v="14"/>
    <s v="no"/>
    <n v="35000"/>
    <x v="0"/>
  </r>
  <r>
    <s v="M019"/>
    <s v="Siya Master"/>
    <n v="27"/>
    <s v="Female"/>
    <s v="Basic"/>
    <d v="2024-03-03T00:00:00"/>
    <d v="2025-01-07T00:00:00"/>
    <n v="800"/>
    <n v="26"/>
    <x v="3"/>
    <m/>
    <n v="10"/>
    <s v="no"/>
    <n v="8000"/>
    <x v="0"/>
  </r>
  <r>
    <s v="M020"/>
    <s v="Madhup Biswas"/>
    <n v="28"/>
    <s v="Male"/>
    <s v="Family"/>
    <d v="2024-05-05T00:00:00"/>
    <d v="2024-11-12T00:00:00"/>
    <n v="2500"/>
    <n v="21"/>
    <x v="3"/>
    <s v="Tanya Bajwa"/>
    <n v="6"/>
    <s v="yes"/>
    <n v="15000"/>
    <x v="0"/>
  </r>
  <r>
    <s v="M021"/>
    <s v="Indrans Ratti"/>
    <n v="57"/>
    <s v="Female"/>
    <s v="Premium"/>
    <d v="2023-08-08T00:00:00"/>
    <d v="2025-01-17T00:00:00"/>
    <n v="1800"/>
    <n v="19"/>
    <x v="3"/>
    <m/>
    <n v="17"/>
    <s v="no"/>
    <n v="30600"/>
    <x v="0"/>
  </r>
  <r>
    <s v="M022"/>
    <s v="Kimaya Balay"/>
    <n v="26"/>
    <s v="Female"/>
    <s v="Premium"/>
    <d v="2024-01-29T00:00:00"/>
    <d v="2024-11-20T00:00:00"/>
    <n v="1800"/>
    <n v="5"/>
    <x v="0"/>
    <m/>
    <n v="9"/>
    <s v="no"/>
    <n v="16200"/>
    <x v="1"/>
  </r>
  <r>
    <s v="M023"/>
    <s v="Eva Dass"/>
    <n v="48"/>
    <s v="Male"/>
    <s v="Premium"/>
    <d v="2024-06-08T00:00:00"/>
    <d v="2024-06-12T00:00:00"/>
    <n v="1800"/>
    <n v="18"/>
    <x v="5"/>
    <m/>
    <n v="0"/>
    <s v="no"/>
    <n v="0"/>
    <x v="1"/>
  </r>
  <r>
    <s v="M024"/>
    <s v="Pihu Wali"/>
    <n v="25"/>
    <s v="Female"/>
    <s v="Standard"/>
    <d v="2024-05-27T00:00:00"/>
    <d v="2025-03-14T00:00:00"/>
    <n v="1200"/>
    <n v="6"/>
    <x v="0"/>
    <m/>
    <n v="9"/>
    <s v="no"/>
    <n v="10800"/>
    <x v="1"/>
  </r>
  <r>
    <s v="M025"/>
    <s v="Tiya Rege"/>
    <n v="53"/>
    <s v="Male"/>
    <s v="Premium"/>
    <d v="2023-12-26T00:00:00"/>
    <d v="2024-03-21T00:00:00"/>
    <n v="1800"/>
    <n v="17"/>
    <x v="3"/>
    <s v="Adira Brar"/>
    <n v="2"/>
    <s v="yes"/>
    <n v="3600"/>
    <x v="0"/>
  </r>
  <r>
    <s v="M026"/>
    <s v="Aarav Sen"/>
    <n v="42"/>
    <s v="Female"/>
    <s v="Standard"/>
    <d v="2025-02-14T00:00:00"/>
    <d v="2025-03-11T00:00:00"/>
    <n v="1200"/>
    <n v="3"/>
    <x v="5"/>
    <m/>
    <n v="0"/>
    <s v="no"/>
    <n v="0"/>
    <x v="1"/>
  </r>
  <r>
    <s v="M027"/>
    <s v="Dishani Bera"/>
    <n v="24"/>
    <s v="Male"/>
    <s v="Family"/>
    <d v="2025-02-10T00:00:00"/>
    <d v="2025-03-10T00:00:00"/>
    <n v="2500"/>
    <n v="28"/>
    <x v="3"/>
    <m/>
    <n v="1"/>
    <s v="no"/>
    <n v="2500"/>
    <x v="0"/>
  </r>
  <r>
    <s v="M028"/>
    <s v="Indrans Grover"/>
    <n v="53"/>
    <s v="Male"/>
    <s v="Standard"/>
    <d v="2024-11-18T00:00:00"/>
    <d v="2024-12-19T00:00:00"/>
    <n v="1200"/>
    <n v="23"/>
    <x v="1"/>
    <m/>
    <n v="1"/>
    <s v="no"/>
    <n v="1200"/>
    <x v="0"/>
  </r>
  <r>
    <s v="M029"/>
    <s v="Kismat Edwin"/>
    <n v="29"/>
    <s v="Female"/>
    <s v="Family"/>
    <d v="2024-04-19T00:00:00"/>
    <d v="2024-04-26T00:00:00"/>
    <n v="2500"/>
    <n v="8"/>
    <x v="2"/>
    <m/>
    <n v="0"/>
    <s v="no"/>
    <n v="0"/>
    <x v="0"/>
  </r>
  <r>
    <s v="M030"/>
    <s v="Taran Vyas"/>
    <n v="31"/>
    <s v="Female"/>
    <s v="Family"/>
    <d v="2025-01-10T00:00:00"/>
    <d v="2025-03-29T00:00:00"/>
    <n v="2500"/>
    <n v="23"/>
    <x v="4"/>
    <s v="Nakul Balakrishnan"/>
    <n v="2"/>
    <s v="yes"/>
    <n v="5000"/>
    <x v="0"/>
  </r>
  <r>
    <s v="M031"/>
    <s v="Jiya Baral"/>
    <n v="52"/>
    <s v="Female"/>
    <s v="Basic"/>
    <d v="2023-06-11T00:00:00"/>
    <d v="2024-12-30T00:00:00"/>
    <n v="800"/>
    <n v="9"/>
    <x v="5"/>
    <s v="Darshit Sidhu"/>
    <n v="18"/>
    <s v="yes"/>
    <n v="14400"/>
    <x v="0"/>
  </r>
  <r>
    <s v="M032"/>
    <s v="Gokul Sahni"/>
    <n v="20"/>
    <s v="Male"/>
    <s v="Standard"/>
    <d v="2024-04-09T00:00:00"/>
    <d v="2024-11-08T00:00:00"/>
    <n v="1200"/>
    <n v="2"/>
    <x v="3"/>
    <m/>
    <n v="6"/>
    <s v="no"/>
    <n v="7200"/>
    <x v="0"/>
  </r>
  <r>
    <s v="M033"/>
    <s v="Prerak Lalla"/>
    <n v="22"/>
    <s v="Male"/>
    <s v="Basic"/>
    <d v="2025-02-11T00:00:00"/>
    <d v="2025-03-24T00:00:00"/>
    <n v="800"/>
    <n v="30"/>
    <x v="3"/>
    <m/>
    <n v="1"/>
    <s v="no"/>
    <n v="800"/>
    <x v="0"/>
  </r>
  <r>
    <s v="M034"/>
    <s v="Hrishita Shroff"/>
    <n v="23"/>
    <s v="Male"/>
    <s v="Premium"/>
    <d v="2024-10-23T00:00:00"/>
    <d v="2025-03-05T00:00:00"/>
    <n v="1800"/>
    <n v="23"/>
    <x v="1"/>
    <s v="Riya Dugal"/>
    <n v="4"/>
    <s v="yes"/>
    <n v="7200"/>
    <x v="0"/>
  </r>
  <r>
    <s v="M035"/>
    <s v="Oorja Sachar"/>
    <n v="27"/>
    <s v="Female"/>
    <s v="Standard"/>
    <d v="2024-01-21T00:00:00"/>
    <d v="2024-12-26T00:00:00"/>
    <n v="1200"/>
    <n v="27"/>
    <x v="1"/>
    <m/>
    <n v="11"/>
    <s v="no"/>
    <n v="13200"/>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M001"/>
    <s v="Anay Shanker"/>
    <n v="59"/>
    <x v="0"/>
    <x v="0"/>
    <d v="2023-11-05T00:00:00"/>
    <d v="2024-05-13T00:00:00"/>
    <n v="800"/>
    <n v="25"/>
    <x v="0"/>
    <s v="Hiran Shan"/>
    <n v="6"/>
    <x v="0"/>
    <n v="4800"/>
    <s v="standard"/>
    <b v="0"/>
  </r>
  <r>
    <s v="M002"/>
    <s v="Parinaaz Shanker"/>
    <n v="27"/>
    <x v="0"/>
    <x v="0"/>
    <d v="2025-02-26T00:00:00"/>
    <d v="2025-03-24T00:00:00"/>
    <n v="800"/>
    <n v="20"/>
    <x v="1"/>
    <s v="Kiara Kakar"/>
    <n v="0"/>
    <x v="0"/>
    <n v="0"/>
    <s v="standard"/>
    <b v="0"/>
  </r>
  <r>
    <s v="M003"/>
    <s v="Aniruddh Batra"/>
    <n v="24"/>
    <x v="0"/>
    <x v="1"/>
    <d v="2023-09-22T00:00:00"/>
    <d v="2024-03-20T00:00:00"/>
    <n v="1200"/>
    <n v="18"/>
    <x v="2"/>
    <s v="Jhanvi Chaudhary"/>
    <n v="5"/>
    <x v="0"/>
    <n v="6000"/>
    <s v="standard"/>
    <b v="0"/>
  </r>
  <r>
    <s v="M004"/>
    <s v="Madhup Kapur"/>
    <n v="31"/>
    <x v="1"/>
    <x v="1"/>
    <d v="2024-07-06T00:00:00"/>
    <d v="2024-10-22T00:00:00"/>
    <n v="1200"/>
    <n v="16"/>
    <x v="2"/>
    <s v="Tara Swaminathan"/>
    <n v="3"/>
    <x v="0"/>
    <n v="3600"/>
    <s v="standard"/>
    <b v="0"/>
  </r>
  <r>
    <s v="M005"/>
    <s v="Rasha Kakar"/>
    <n v="19"/>
    <x v="0"/>
    <x v="2"/>
    <d v="2023-12-26T00:00:00"/>
    <d v="2024-07-28T00:00:00"/>
    <n v="2500"/>
    <n v="12"/>
    <x v="0"/>
    <s v="Madhav Singh"/>
    <n v="7"/>
    <x v="0"/>
    <n v="17500"/>
    <s v="standard"/>
    <b v="0"/>
  </r>
  <r>
    <s v="M006"/>
    <s v="Ehsaan Batra"/>
    <n v="40"/>
    <x v="0"/>
    <x v="0"/>
    <d v="2024-01-26T00:00:00"/>
    <d v="2024-04-10T00:00:00"/>
    <n v="800"/>
    <n v="14"/>
    <x v="3"/>
    <s v="Shray Ramakrishnan"/>
    <n v="2"/>
    <x v="0"/>
    <n v="1600"/>
    <s v="standard"/>
    <b v="0"/>
  </r>
  <r>
    <s v="M007"/>
    <s v="Zara Bains"/>
    <n v="41"/>
    <x v="1"/>
    <x v="0"/>
    <d v="2024-10-23T00:00:00"/>
    <d v="2025-01-20T00:00:00"/>
    <n v="800"/>
    <n v="25"/>
    <x v="1"/>
    <m/>
    <n v="2"/>
    <x v="1"/>
    <n v="1600"/>
    <s v="standard"/>
    <b v="0"/>
  </r>
  <r>
    <s v="M008"/>
    <s v="Uthkarsh Baral"/>
    <n v="43"/>
    <x v="0"/>
    <x v="3"/>
    <d v="2024-06-07T00:00:00"/>
    <d v="2024-09-28T00:00:00"/>
    <n v="1800"/>
    <n v="28"/>
    <x v="4"/>
    <m/>
    <n v="3"/>
    <x v="1"/>
    <n v="5400"/>
    <s v="standard"/>
    <b v="0"/>
  </r>
  <r>
    <s v="M009"/>
    <s v="Kashvi Char"/>
    <n v="42"/>
    <x v="0"/>
    <x v="0"/>
    <d v="2024-10-04T00:00:00"/>
    <d v="2024-10-17T00:00:00"/>
    <n v="800"/>
    <n v="3"/>
    <x v="4"/>
    <s v="Nitara Comar"/>
    <n v="0"/>
    <x v="0"/>
    <n v="0"/>
    <s v="premium"/>
    <b v="1"/>
  </r>
  <r>
    <s v="M010"/>
    <s v="Dhanush Varma"/>
    <n v="37"/>
    <x v="0"/>
    <x v="1"/>
    <d v="2023-10-03T00:00:00"/>
    <d v="2023-12-20T00:00:00"/>
    <n v="1200"/>
    <n v="29"/>
    <x v="3"/>
    <s v="Ranbir Karan"/>
    <n v="2"/>
    <x v="0"/>
    <n v="2400"/>
    <s v="standard"/>
    <b v="0"/>
  </r>
  <r>
    <s v="M011"/>
    <s v="Ishaan Goyal"/>
    <n v="48"/>
    <x v="1"/>
    <x v="1"/>
    <d v="2024-01-06T00:00:00"/>
    <d v="2024-06-16T00:00:00"/>
    <n v="1200"/>
    <n v="13"/>
    <x v="0"/>
    <s v="Rati Sanghvi"/>
    <n v="5"/>
    <x v="0"/>
    <n v="6000"/>
    <s v="standard"/>
    <b v="0"/>
  </r>
  <r>
    <s v="M012"/>
    <s v="Mahika Ravi"/>
    <n v="36"/>
    <x v="0"/>
    <x v="1"/>
    <d v="2023-08-16T00:00:00"/>
    <d v="2024-10-03T00:00:00"/>
    <n v="1200"/>
    <n v="19"/>
    <x v="4"/>
    <s v="Ishaan Kashyap"/>
    <n v="13"/>
    <x v="0"/>
    <n v="15600"/>
    <s v="standard"/>
    <b v="0"/>
  </r>
  <r>
    <s v="M013"/>
    <s v="Purab Reddy"/>
    <n v="48"/>
    <x v="1"/>
    <x v="3"/>
    <d v="2024-09-21T00:00:00"/>
    <d v="2024-12-15T00:00:00"/>
    <n v="1800"/>
    <n v="22"/>
    <x v="4"/>
    <m/>
    <n v="2"/>
    <x v="1"/>
    <n v="3600"/>
    <s v="standard"/>
    <b v="0"/>
  </r>
  <r>
    <s v="M014"/>
    <s v="Tiya Soni"/>
    <n v="39"/>
    <x v="0"/>
    <x v="1"/>
    <d v="2023-05-19T00:00:00"/>
    <d v="2023-11-12T00:00:00"/>
    <n v="1200"/>
    <n v="28"/>
    <x v="3"/>
    <m/>
    <n v="5"/>
    <x v="1"/>
    <n v="6000"/>
    <s v="premium"/>
    <b v="0"/>
  </r>
  <r>
    <s v="M015"/>
    <s v="Zara Dugar"/>
    <n v="44"/>
    <x v="1"/>
    <x v="0"/>
    <d v="2024-02-11T00:00:00"/>
    <d v="2024-09-05T00:00:00"/>
    <n v="800"/>
    <n v="8"/>
    <x v="2"/>
    <m/>
    <n v="6"/>
    <x v="1"/>
    <n v="4800"/>
    <s v="standard"/>
    <b v="0"/>
  </r>
  <r>
    <s v="M016"/>
    <s v="Lakshit Mander"/>
    <n v="39"/>
    <x v="0"/>
    <x v="2"/>
    <d v="2025-02-14T00:00:00"/>
    <d v="2025-03-16T00:00:00"/>
    <n v="2500"/>
    <n v="14"/>
    <x v="4"/>
    <m/>
    <n v="1"/>
    <x v="1"/>
    <n v="2500"/>
    <s v="standard"/>
    <b v="0"/>
  </r>
  <r>
    <s v="M017"/>
    <s v="Neysa Krish"/>
    <n v="35"/>
    <x v="0"/>
    <x v="1"/>
    <d v="2024-02-07T00:00:00"/>
    <d v="2025-01-28T00:00:00"/>
    <n v="1200"/>
    <n v="25"/>
    <x v="2"/>
    <m/>
    <n v="11"/>
    <x v="1"/>
    <n v="13200"/>
    <s v="standard"/>
    <b v="0"/>
  </r>
  <r>
    <s v="M018"/>
    <s v="Prerak Boase"/>
    <n v="56"/>
    <x v="1"/>
    <x v="2"/>
    <d v="2023-10-14T00:00:00"/>
    <d v="2024-12-23T00:00:00"/>
    <n v="2500"/>
    <n v="13"/>
    <x v="5"/>
    <m/>
    <n v="14"/>
    <x v="1"/>
    <n v="35000"/>
    <s v="standard"/>
    <b v="0"/>
  </r>
  <r>
    <s v="M019"/>
    <s v="Siya Master"/>
    <n v="27"/>
    <x v="1"/>
    <x v="0"/>
    <d v="2024-03-03T00:00:00"/>
    <d v="2025-01-07T00:00:00"/>
    <n v="800"/>
    <n v="26"/>
    <x v="3"/>
    <m/>
    <n v="10"/>
    <x v="1"/>
    <n v="8000"/>
    <s v="standard"/>
    <b v="0"/>
  </r>
  <r>
    <s v="M020"/>
    <s v="Madhup Biswas"/>
    <n v="28"/>
    <x v="0"/>
    <x v="2"/>
    <d v="2024-05-05T00:00:00"/>
    <d v="2024-11-12T00:00:00"/>
    <n v="2500"/>
    <n v="21"/>
    <x v="3"/>
    <s v="Tanya Bajwa"/>
    <n v="6"/>
    <x v="0"/>
    <n v="15000"/>
    <s v="standard"/>
    <b v="0"/>
  </r>
  <r>
    <s v="M021"/>
    <s v="Indrans Ratti"/>
    <n v="57"/>
    <x v="1"/>
    <x v="3"/>
    <d v="2023-08-08T00:00:00"/>
    <d v="2025-01-17T00:00:00"/>
    <n v="1800"/>
    <n v="19"/>
    <x v="3"/>
    <m/>
    <n v="17"/>
    <x v="1"/>
    <n v="30600"/>
    <s v="standard"/>
    <b v="0"/>
  </r>
  <r>
    <s v="M022"/>
    <s v="Kimaya Balay"/>
    <n v="26"/>
    <x v="1"/>
    <x v="3"/>
    <d v="2024-01-29T00:00:00"/>
    <d v="2024-11-20T00:00:00"/>
    <n v="1800"/>
    <n v="5"/>
    <x v="0"/>
    <m/>
    <n v="9"/>
    <x v="1"/>
    <n v="16200"/>
    <s v="premium"/>
    <b v="1"/>
  </r>
  <r>
    <s v="M023"/>
    <s v="Eva Dass"/>
    <n v="48"/>
    <x v="0"/>
    <x v="3"/>
    <d v="2024-06-08T00:00:00"/>
    <d v="2024-06-12T00:00:00"/>
    <n v="1800"/>
    <n v="18"/>
    <x v="5"/>
    <m/>
    <n v="0"/>
    <x v="1"/>
    <n v="0"/>
    <s v="premium"/>
    <b v="0"/>
  </r>
  <r>
    <s v="M024"/>
    <s v="Pihu Wali"/>
    <n v="25"/>
    <x v="1"/>
    <x v="1"/>
    <d v="2024-05-27T00:00:00"/>
    <d v="2025-03-14T00:00:00"/>
    <n v="1200"/>
    <n v="6"/>
    <x v="0"/>
    <m/>
    <n v="9"/>
    <x v="1"/>
    <n v="10800"/>
    <s v="premium"/>
    <b v="1"/>
  </r>
  <r>
    <s v="M025"/>
    <s v="Tiya Rege"/>
    <n v="53"/>
    <x v="0"/>
    <x v="3"/>
    <d v="2023-12-26T00:00:00"/>
    <d v="2024-03-21T00:00:00"/>
    <n v="1800"/>
    <n v="17"/>
    <x v="3"/>
    <s v="Adira Brar"/>
    <n v="2"/>
    <x v="0"/>
    <n v="3600"/>
    <s v="standard"/>
    <b v="0"/>
  </r>
  <r>
    <s v="M026"/>
    <s v="Aarav Sen"/>
    <n v="42"/>
    <x v="1"/>
    <x v="1"/>
    <d v="2025-02-14T00:00:00"/>
    <d v="2025-03-11T00:00:00"/>
    <n v="1200"/>
    <n v="3"/>
    <x v="5"/>
    <m/>
    <n v="0"/>
    <x v="1"/>
    <n v="0"/>
    <s v="premium"/>
    <b v="1"/>
  </r>
  <r>
    <s v="M027"/>
    <s v="Dishani Bera"/>
    <n v="24"/>
    <x v="0"/>
    <x v="2"/>
    <d v="2025-02-10T00:00:00"/>
    <d v="2025-03-10T00:00:00"/>
    <n v="2500"/>
    <n v="28"/>
    <x v="3"/>
    <m/>
    <n v="1"/>
    <x v="1"/>
    <n v="2500"/>
    <s v="standard"/>
    <b v="0"/>
  </r>
  <r>
    <s v="M028"/>
    <s v="Indrans Grover"/>
    <n v="53"/>
    <x v="0"/>
    <x v="1"/>
    <d v="2024-11-18T00:00:00"/>
    <d v="2024-12-19T00:00:00"/>
    <n v="1200"/>
    <n v="23"/>
    <x v="1"/>
    <m/>
    <n v="1"/>
    <x v="1"/>
    <n v="1200"/>
    <s v="standard"/>
    <b v="0"/>
  </r>
  <r>
    <s v="M029"/>
    <s v="Kismat Edwin"/>
    <n v="29"/>
    <x v="1"/>
    <x v="2"/>
    <d v="2024-04-19T00:00:00"/>
    <d v="2024-04-26T00:00:00"/>
    <n v="2500"/>
    <n v="8"/>
    <x v="2"/>
    <m/>
    <n v="0"/>
    <x v="1"/>
    <n v="0"/>
    <s v="standard"/>
    <b v="0"/>
  </r>
  <r>
    <s v="M030"/>
    <s v="Taran Vyas"/>
    <n v="31"/>
    <x v="1"/>
    <x v="2"/>
    <d v="2025-01-10T00:00:00"/>
    <d v="2025-03-29T00:00:00"/>
    <n v="2500"/>
    <n v="23"/>
    <x v="4"/>
    <s v="Nakul Balakrishnan"/>
    <n v="2"/>
    <x v="0"/>
    <n v="5000"/>
    <s v="standard"/>
    <b v="0"/>
  </r>
  <r>
    <s v="M031"/>
    <s v="Jiya Baral"/>
    <n v="52"/>
    <x v="1"/>
    <x v="0"/>
    <d v="2023-06-11T00:00:00"/>
    <d v="2024-12-30T00:00:00"/>
    <n v="800"/>
    <n v="9"/>
    <x v="5"/>
    <s v="Darshit Sidhu"/>
    <n v="18"/>
    <x v="0"/>
    <n v="14400"/>
    <s v="standard"/>
    <b v="0"/>
  </r>
  <r>
    <s v="M032"/>
    <s v="Gokul Sahni"/>
    <n v="20"/>
    <x v="0"/>
    <x v="1"/>
    <d v="2024-04-09T00:00:00"/>
    <d v="2024-11-08T00:00:00"/>
    <n v="1200"/>
    <n v="2"/>
    <x v="3"/>
    <m/>
    <n v="6"/>
    <x v="1"/>
    <n v="7200"/>
    <s v="standard"/>
    <b v="1"/>
  </r>
  <r>
    <s v="M033"/>
    <s v="Prerak Lalla"/>
    <n v="22"/>
    <x v="0"/>
    <x v="0"/>
    <d v="2025-02-11T00:00:00"/>
    <d v="2025-03-24T00:00:00"/>
    <n v="800"/>
    <n v="30"/>
    <x v="3"/>
    <m/>
    <n v="1"/>
    <x v="1"/>
    <n v="800"/>
    <s v="standard"/>
    <b v="0"/>
  </r>
  <r>
    <s v="M034"/>
    <s v="Hrishita Shroff"/>
    <n v="23"/>
    <x v="0"/>
    <x v="3"/>
    <d v="2024-10-23T00:00:00"/>
    <d v="2025-03-05T00:00:00"/>
    <n v="1800"/>
    <n v="23"/>
    <x v="1"/>
    <s v="Riya Dugal"/>
    <n v="4"/>
    <x v="0"/>
    <n v="7200"/>
    <s v="standard"/>
    <b v="0"/>
  </r>
  <r>
    <s v="M035"/>
    <s v="Oorja Sachar"/>
    <n v="27"/>
    <x v="1"/>
    <x v="1"/>
    <d v="2024-01-21T00:00:00"/>
    <d v="2024-12-26T00:00:00"/>
    <n v="1200"/>
    <n v="27"/>
    <x v="1"/>
    <m/>
    <n v="11"/>
    <x v="1"/>
    <n v="13200"/>
    <s v="premium"/>
    <b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M001"/>
    <s v="Anay Shanker"/>
    <n v="59"/>
    <x v="0"/>
    <x v="0"/>
    <d v="2023-11-05T00:00:00"/>
    <d v="2024-05-13T00:00:00"/>
    <n v="800"/>
    <n v="25"/>
    <x v="0"/>
    <s v="Hiran Shan"/>
    <n v="6"/>
    <s v="yes"/>
    <n v="4800"/>
    <s v="standard"/>
    <b v="0"/>
    <x v="0"/>
  </r>
  <r>
    <s v="M002"/>
    <s v="Parinaaz Shanker"/>
    <n v="27"/>
    <x v="0"/>
    <x v="0"/>
    <d v="2025-02-26T00:00:00"/>
    <d v="2025-03-24T00:00:00"/>
    <n v="800"/>
    <n v="20"/>
    <x v="1"/>
    <s v="Kiara Kakar"/>
    <n v="0"/>
    <s v="yes"/>
    <n v="0"/>
    <s v="standard"/>
    <b v="0"/>
    <x v="1"/>
  </r>
  <r>
    <s v="M003"/>
    <s v="Aniruddh Batra"/>
    <n v="24"/>
    <x v="0"/>
    <x v="1"/>
    <d v="2023-09-22T00:00:00"/>
    <d v="2024-03-20T00:00:00"/>
    <n v="1200"/>
    <n v="18"/>
    <x v="2"/>
    <s v="Jhanvi Chaudhary"/>
    <n v="5"/>
    <s v="yes"/>
    <n v="6000"/>
    <s v="standard"/>
    <b v="0"/>
    <x v="1"/>
  </r>
  <r>
    <s v="M004"/>
    <s v="Madhup Kapur"/>
    <n v="31"/>
    <x v="1"/>
    <x v="1"/>
    <d v="2024-07-06T00:00:00"/>
    <d v="2024-10-22T00:00:00"/>
    <n v="1200"/>
    <n v="16"/>
    <x v="2"/>
    <s v="Tara Swaminathan"/>
    <n v="3"/>
    <s v="yes"/>
    <n v="3600"/>
    <s v="standard"/>
    <b v="0"/>
    <x v="2"/>
  </r>
  <r>
    <s v="M005"/>
    <s v="Rasha Kakar"/>
    <n v="19"/>
    <x v="0"/>
    <x v="2"/>
    <d v="2023-12-26T00:00:00"/>
    <d v="2024-07-28T00:00:00"/>
    <n v="2500"/>
    <n v="12"/>
    <x v="0"/>
    <s v="Madhav Singh"/>
    <n v="7"/>
    <s v="yes"/>
    <n v="17500"/>
    <s v="standard"/>
    <b v="0"/>
    <x v="1"/>
  </r>
  <r>
    <s v="M006"/>
    <s v="Ehsaan Batra"/>
    <n v="40"/>
    <x v="0"/>
    <x v="0"/>
    <d v="2024-01-26T00:00:00"/>
    <d v="2024-04-10T00:00:00"/>
    <n v="800"/>
    <n v="14"/>
    <x v="3"/>
    <s v="Shray Ramakrishnan"/>
    <n v="2"/>
    <s v="yes"/>
    <n v="1600"/>
    <s v="standard"/>
    <b v="0"/>
    <x v="3"/>
  </r>
  <r>
    <s v="M007"/>
    <s v="Zara Bains"/>
    <n v="41"/>
    <x v="1"/>
    <x v="0"/>
    <d v="2024-10-23T00:00:00"/>
    <d v="2025-01-20T00:00:00"/>
    <n v="800"/>
    <n v="25"/>
    <x v="1"/>
    <m/>
    <n v="2"/>
    <s v="no"/>
    <n v="1600"/>
    <s v="standard"/>
    <b v="0"/>
    <x v="3"/>
  </r>
  <r>
    <s v="M008"/>
    <s v="Uthkarsh Baral"/>
    <n v="43"/>
    <x v="0"/>
    <x v="3"/>
    <d v="2024-06-07T00:00:00"/>
    <d v="2024-09-28T00:00:00"/>
    <n v="1800"/>
    <n v="28"/>
    <x v="4"/>
    <m/>
    <n v="3"/>
    <s v="no"/>
    <n v="5400"/>
    <s v="standard"/>
    <b v="0"/>
    <x v="3"/>
  </r>
  <r>
    <s v="M009"/>
    <s v="Kashvi Char"/>
    <n v="42"/>
    <x v="0"/>
    <x v="0"/>
    <d v="2024-10-04T00:00:00"/>
    <d v="2024-10-17T00:00:00"/>
    <n v="800"/>
    <n v="3"/>
    <x v="4"/>
    <s v="Nitara Comar"/>
    <n v="0"/>
    <s v="yes"/>
    <n v="0"/>
    <s v="premium"/>
    <b v="1"/>
    <x v="3"/>
  </r>
  <r>
    <s v="M010"/>
    <s v="Dhanush Varma"/>
    <n v="37"/>
    <x v="0"/>
    <x v="1"/>
    <d v="2023-10-03T00:00:00"/>
    <d v="2023-12-20T00:00:00"/>
    <n v="1200"/>
    <n v="29"/>
    <x v="3"/>
    <s v="Ranbir Karan"/>
    <n v="2"/>
    <s v="yes"/>
    <n v="2400"/>
    <s v="standard"/>
    <b v="0"/>
    <x v="3"/>
  </r>
  <r>
    <s v="M011"/>
    <s v="Ishaan Goyal"/>
    <n v="48"/>
    <x v="1"/>
    <x v="1"/>
    <d v="2024-01-06T00:00:00"/>
    <d v="2024-06-16T00:00:00"/>
    <n v="1200"/>
    <n v="13"/>
    <x v="0"/>
    <s v="Rati Sanghvi"/>
    <n v="5"/>
    <s v="yes"/>
    <n v="6000"/>
    <s v="standard"/>
    <b v="0"/>
    <x v="0"/>
  </r>
  <r>
    <s v="M012"/>
    <s v="Mahika Ravi"/>
    <n v="36"/>
    <x v="0"/>
    <x v="1"/>
    <d v="2023-08-16T00:00:00"/>
    <d v="2024-10-03T00:00:00"/>
    <n v="1200"/>
    <n v="19"/>
    <x v="4"/>
    <s v="Ishaan Kashyap"/>
    <n v="13"/>
    <s v="yes"/>
    <n v="15600"/>
    <s v="standard"/>
    <b v="0"/>
    <x v="3"/>
  </r>
  <r>
    <s v="M013"/>
    <s v="Purab Reddy"/>
    <n v="48"/>
    <x v="1"/>
    <x v="3"/>
    <d v="2024-09-21T00:00:00"/>
    <d v="2024-12-15T00:00:00"/>
    <n v="1800"/>
    <n v="22"/>
    <x v="4"/>
    <m/>
    <n v="2"/>
    <s v="no"/>
    <n v="3600"/>
    <s v="standard"/>
    <b v="0"/>
    <x v="0"/>
  </r>
  <r>
    <s v="M014"/>
    <s v="Tiya Soni"/>
    <n v="39"/>
    <x v="0"/>
    <x v="1"/>
    <d v="2023-05-19T00:00:00"/>
    <d v="2023-11-12T00:00:00"/>
    <n v="1200"/>
    <n v="28"/>
    <x v="3"/>
    <m/>
    <n v="5"/>
    <s v="no"/>
    <n v="6000"/>
    <s v="premium"/>
    <b v="0"/>
    <x v="3"/>
  </r>
  <r>
    <s v="M015"/>
    <s v="Zara Dugar"/>
    <n v="44"/>
    <x v="1"/>
    <x v="0"/>
    <d v="2024-02-11T00:00:00"/>
    <d v="2024-09-05T00:00:00"/>
    <n v="800"/>
    <n v="8"/>
    <x v="2"/>
    <m/>
    <n v="6"/>
    <s v="no"/>
    <n v="4800"/>
    <s v="standard"/>
    <b v="0"/>
    <x v="3"/>
  </r>
  <r>
    <s v="M016"/>
    <s v="Lakshit Mander"/>
    <n v="39"/>
    <x v="0"/>
    <x v="2"/>
    <d v="2025-02-14T00:00:00"/>
    <d v="2025-03-16T00:00:00"/>
    <n v="2500"/>
    <n v="14"/>
    <x v="4"/>
    <m/>
    <n v="1"/>
    <s v="no"/>
    <n v="2500"/>
    <s v="standard"/>
    <b v="0"/>
    <x v="3"/>
  </r>
  <r>
    <s v="M017"/>
    <s v="Neysa Krish"/>
    <n v="35"/>
    <x v="0"/>
    <x v="1"/>
    <d v="2024-02-07T00:00:00"/>
    <d v="2025-01-28T00:00:00"/>
    <n v="1200"/>
    <n v="25"/>
    <x v="2"/>
    <m/>
    <n v="11"/>
    <s v="no"/>
    <n v="13200"/>
    <s v="standard"/>
    <b v="0"/>
    <x v="3"/>
  </r>
  <r>
    <s v="M018"/>
    <s v="Prerak Boase"/>
    <n v="56"/>
    <x v="1"/>
    <x v="2"/>
    <d v="2023-10-14T00:00:00"/>
    <d v="2024-12-23T00:00:00"/>
    <n v="2500"/>
    <n v="13"/>
    <x v="5"/>
    <m/>
    <n v="14"/>
    <s v="no"/>
    <n v="35000"/>
    <s v="standard"/>
    <b v="0"/>
    <x v="0"/>
  </r>
  <r>
    <s v="M019"/>
    <s v="Siya Master"/>
    <n v="27"/>
    <x v="1"/>
    <x v="0"/>
    <d v="2024-03-03T00:00:00"/>
    <d v="2025-01-07T00:00:00"/>
    <n v="800"/>
    <n v="26"/>
    <x v="3"/>
    <m/>
    <n v="10"/>
    <s v="no"/>
    <n v="8000"/>
    <s v="standard"/>
    <b v="0"/>
    <x v="1"/>
  </r>
  <r>
    <s v="M020"/>
    <s v="Madhup Biswas"/>
    <n v="28"/>
    <x v="0"/>
    <x v="2"/>
    <d v="2024-05-05T00:00:00"/>
    <d v="2024-11-12T00:00:00"/>
    <n v="2500"/>
    <n v="21"/>
    <x v="3"/>
    <s v="Tanya Bajwa"/>
    <n v="6"/>
    <s v="yes"/>
    <n v="15000"/>
    <s v="standard"/>
    <b v="0"/>
    <x v="1"/>
  </r>
  <r>
    <s v="M021"/>
    <s v="Indrans Ratti"/>
    <n v="57"/>
    <x v="1"/>
    <x v="3"/>
    <d v="2023-08-08T00:00:00"/>
    <d v="2025-01-17T00:00:00"/>
    <n v="1800"/>
    <n v="19"/>
    <x v="3"/>
    <m/>
    <n v="17"/>
    <s v="no"/>
    <n v="30600"/>
    <s v="standard"/>
    <b v="0"/>
    <x v="0"/>
  </r>
  <r>
    <s v="M022"/>
    <s v="Kimaya Balay"/>
    <n v="26"/>
    <x v="1"/>
    <x v="3"/>
    <d v="2024-01-29T00:00:00"/>
    <d v="2024-11-20T00:00:00"/>
    <n v="1800"/>
    <n v="5"/>
    <x v="0"/>
    <m/>
    <n v="9"/>
    <s v="no"/>
    <n v="16200"/>
    <s v="premium"/>
    <b v="1"/>
    <x v="1"/>
  </r>
  <r>
    <s v="M023"/>
    <s v="Eva Dass"/>
    <n v="48"/>
    <x v="0"/>
    <x v="3"/>
    <d v="2024-06-08T00:00:00"/>
    <d v="2024-06-12T00:00:00"/>
    <n v="1800"/>
    <n v="18"/>
    <x v="5"/>
    <m/>
    <n v="0"/>
    <s v="no"/>
    <n v="0"/>
    <s v="premium"/>
    <b v="0"/>
    <x v="0"/>
  </r>
  <r>
    <s v="M024"/>
    <s v="Pihu Wali"/>
    <n v="25"/>
    <x v="1"/>
    <x v="1"/>
    <d v="2024-05-27T00:00:00"/>
    <d v="2025-03-14T00:00:00"/>
    <n v="1200"/>
    <n v="6"/>
    <x v="0"/>
    <m/>
    <n v="9"/>
    <s v="no"/>
    <n v="10800"/>
    <s v="premium"/>
    <b v="1"/>
    <x v="1"/>
  </r>
  <r>
    <s v="M025"/>
    <s v="Tiya Rege"/>
    <n v="53"/>
    <x v="0"/>
    <x v="3"/>
    <d v="2023-12-26T00:00:00"/>
    <d v="2024-03-21T00:00:00"/>
    <n v="1800"/>
    <n v="17"/>
    <x v="3"/>
    <s v="Adira Brar"/>
    <n v="2"/>
    <s v="yes"/>
    <n v="3600"/>
    <s v="standard"/>
    <b v="0"/>
    <x v="0"/>
  </r>
  <r>
    <s v="M026"/>
    <s v="Aarav Sen"/>
    <n v="42"/>
    <x v="1"/>
    <x v="1"/>
    <d v="2025-02-14T00:00:00"/>
    <d v="2025-03-11T00:00:00"/>
    <n v="1200"/>
    <n v="3"/>
    <x v="5"/>
    <m/>
    <n v="0"/>
    <s v="no"/>
    <n v="0"/>
    <s v="premium"/>
    <b v="1"/>
    <x v="3"/>
  </r>
  <r>
    <s v="M027"/>
    <s v="Dishani Bera"/>
    <n v="24"/>
    <x v="0"/>
    <x v="2"/>
    <d v="2025-02-10T00:00:00"/>
    <d v="2025-03-10T00:00:00"/>
    <n v="2500"/>
    <n v="28"/>
    <x v="3"/>
    <m/>
    <n v="1"/>
    <s v="no"/>
    <n v="2500"/>
    <s v="standard"/>
    <b v="0"/>
    <x v="1"/>
  </r>
  <r>
    <s v="M028"/>
    <s v="Indrans Grover"/>
    <n v="53"/>
    <x v="0"/>
    <x v="1"/>
    <d v="2024-11-18T00:00:00"/>
    <d v="2024-12-19T00:00:00"/>
    <n v="1200"/>
    <n v="23"/>
    <x v="1"/>
    <m/>
    <n v="1"/>
    <s v="no"/>
    <n v="1200"/>
    <s v="standard"/>
    <b v="0"/>
    <x v="0"/>
  </r>
  <r>
    <s v="M029"/>
    <s v="Kismat Edwin"/>
    <n v="29"/>
    <x v="1"/>
    <x v="2"/>
    <d v="2024-04-19T00:00:00"/>
    <d v="2024-04-26T00:00:00"/>
    <n v="2500"/>
    <n v="8"/>
    <x v="2"/>
    <m/>
    <n v="0"/>
    <s v="no"/>
    <n v="0"/>
    <s v="standard"/>
    <b v="0"/>
    <x v="1"/>
  </r>
  <r>
    <s v="M030"/>
    <s v="Taran Vyas"/>
    <n v="31"/>
    <x v="1"/>
    <x v="2"/>
    <d v="2025-01-10T00:00:00"/>
    <d v="2025-03-29T00:00:00"/>
    <n v="2500"/>
    <n v="23"/>
    <x v="4"/>
    <s v="Nakul Balakrishnan"/>
    <n v="2"/>
    <s v="yes"/>
    <n v="5000"/>
    <s v="standard"/>
    <b v="0"/>
    <x v="2"/>
  </r>
  <r>
    <s v="M031"/>
    <s v="Jiya Baral"/>
    <n v="52"/>
    <x v="1"/>
    <x v="0"/>
    <d v="2023-06-11T00:00:00"/>
    <d v="2024-12-30T00:00:00"/>
    <n v="800"/>
    <n v="9"/>
    <x v="5"/>
    <s v="Darshit Sidhu"/>
    <n v="18"/>
    <s v="yes"/>
    <n v="14400"/>
    <s v="standard"/>
    <b v="0"/>
    <x v="0"/>
  </r>
  <r>
    <s v="M032"/>
    <s v="Gokul Sahni"/>
    <n v="20"/>
    <x v="0"/>
    <x v="1"/>
    <d v="2024-04-09T00:00:00"/>
    <d v="2024-11-08T00:00:00"/>
    <n v="1200"/>
    <n v="2"/>
    <x v="3"/>
    <m/>
    <n v="6"/>
    <s v="no"/>
    <n v="7200"/>
    <s v="standard"/>
    <b v="1"/>
    <x v="1"/>
  </r>
  <r>
    <s v="M033"/>
    <s v="Prerak Lalla"/>
    <n v="22"/>
    <x v="0"/>
    <x v="0"/>
    <d v="2025-02-11T00:00:00"/>
    <d v="2025-03-24T00:00:00"/>
    <n v="800"/>
    <n v="30"/>
    <x v="3"/>
    <m/>
    <n v="1"/>
    <s v="no"/>
    <n v="800"/>
    <s v="standard"/>
    <b v="0"/>
    <x v="1"/>
  </r>
  <r>
    <s v="M034"/>
    <s v="Hrishita Shroff"/>
    <n v="23"/>
    <x v="0"/>
    <x v="3"/>
    <d v="2024-10-23T00:00:00"/>
    <d v="2025-03-05T00:00:00"/>
    <n v="1800"/>
    <n v="23"/>
    <x v="1"/>
    <s v="Riya Dugal"/>
    <n v="4"/>
    <s v="yes"/>
    <n v="7200"/>
    <s v="standard"/>
    <b v="0"/>
    <x v="1"/>
  </r>
  <r>
    <s v="M035"/>
    <s v="Oorja Sachar"/>
    <n v="27"/>
    <x v="1"/>
    <x v="1"/>
    <d v="2024-01-21T00:00:00"/>
    <d v="2024-12-26T00:00:00"/>
    <n v="1200"/>
    <n v="27"/>
    <x v="1"/>
    <m/>
    <n v="11"/>
    <s v="no"/>
    <n v="13200"/>
    <s v="premium"/>
    <b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F7B6CE-85B5-4A4B-8788-269EB0BB84A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13">
    <pivotField showAll="0"/>
    <pivotField showAll="0"/>
    <pivotField showAll="0"/>
    <pivotField showAll="0"/>
    <pivotField showAll="0"/>
    <pivotField numFmtId="14" showAll="0"/>
    <pivotField numFmtId="14" showAll="0"/>
    <pivotField dataField="1" showAll="0"/>
    <pivotField showAll="0"/>
    <pivotField showAll="0"/>
    <pivotField showAll="0"/>
    <pivotField showAll="0"/>
    <pivotField axis="axisRow" showAll="0">
      <items count="3">
        <item x="1"/>
        <item x="0"/>
        <item t="default"/>
      </items>
    </pivotField>
  </pivotFields>
  <rowFields count="1">
    <field x="12"/>
  </rowFields>
  <rowItems count="3">
    <i>
      <x/>
    </i>
    <i>
      <x v="1"/>
    </i>
    <i t="grand">
      <x/>
    </i>
  </rowItems>
  <colItems count="1">
    <i/>
  </colItems>
  <dataFields count="1">
    <dataField name="Average of Monthly_Fee" fld="7" subtotal="average" baseField="1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963E95-6B28-434C-B3B6-A5592B83C0D0}"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26:E134" firstHeaderRow="1" firstDataRow="2" firstDataCol="1"/>
  <pivotFields count="17">
    <pivotField showAll="0"/>
    <pivotField showAll="0"/>
    <pivotField showAll="0"/>
    <pivotField axis="axisCol" dataField="1" showAll="0">
      <items count="3">
        <item x="1"/>
        <item x="0"/>
        <item t="default"/>
      </items>
    </pivotField>
    <pivotField showAll="0"/>
    <pivotField numFmtId="14" showAll="0"/>
    <pivotField numFmtId="14" showAll="0"/>
    <pivotField showAll="0"/>
    <pivotField showAll="0"/>
    <pivotField axis="axisRow" showAll="0">
      <items count="7">
        <item x="0"/>
        <item x="5"/>
        <item x="2"/>
        <item x="4"/>
        <item x="3"/>
        <item x="1"/>
        <item t="default"/>
      </items>
    </pivotField>
    <pivotField showAll="0"/>
    <pivotField showAll="0"/>
    <pivotField showAll="0"/>
    <pivotField showAll="0"/>
    <pivotField showAll="0"/>
    <pivotField showAll="0"/>
    <pivotField dragToRow="0" dragToCol="0" dragToPage="0" showAll="0" defaultSubtotal="0"/>
  </pivotFields>
  <rowFields count="1">
    <field x="9"/>
  </rowFields>
  <rowItems count="7">
    <i>
      <x/>
    </i>
    <i>
      <x v="1"/>
    </i>
    <i>
      <x v="2"/>
    </i>
    <i>
      <x v="3"/>
    </i>
    <i>
      <x v="4"/>
    </i>
    <i>
      <x v="5"/>
    </i>
    <i t="grand">
      <x/>
    </i>
  </rowItems>
  <colFields count="1">
    <field x="3"/>
  </colFields>
  <colItems count="3">
    <i>
      <x/>
    </i>
    <i>
      <x v="1"/>
    </i>
    <i t="grand">
      <x/>
    </i>
  </colItems>
  <dataFields count="1">
    <dataField name="Count of Gender" fld="3" subtotal="count" baseField="0" baseItem="0"/>
  </dataFields>
  <pivotTableStyleInfo name="PivotStyleDark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404BB5-C5F2-4AEE-BF2D-563A24085C84}"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63:D122" firstHeaderRow="0" firstDataRow="1" firstDataCol="1"/>
  <pivotFields count="17">
    <pivotField showAll="0"/>
    <pivotField showAll="0"/>
    <pivotField showAll="0"/>
    <pivotField showAll="0"/>
    <pivotField axis="axisRow" showAll="0">
      <items count="5">
        <item x="0"/>
        <item x="2"/>
        <item x="3"/>
        <item x="1"/>
        <item t="default"/>
      </items>
    </pivotField>
    <pivotField numFmtId="14" showAll="0"/>
    <pivotField numFmtId="14" showAll="0"/>
    <pivotField dataField="1" showAll="0"/>
    <pivotField showAll="0"/>
    <pivotField axis="axisRow" showAll="0">
      <items count="7">
        <item x="0"/>
        <item x="5"/>
        <item x="2"/>
        <item x="4"/>
        <item x="3"/>
        <item x="1"/>
        <item t="default"/>
      </items>
    </pivotField>
    <pivotField showAll="0"/>
    <pivotField showAll="0"/>
    <pivotField axis="axisRow" showAll="0">
      <items count="3">
        <item x="1"/>
        <item x="0"/>
        <item t="default"/>
      </items>
    </pivotField>
    <pivotField showAll="0"/>
    <pivotField showAll="0"/>
    <pivotField showAll="0"/>
    <pivotField dataField="1" dragToRow="0" dragToCol="0" dragToPage="0" showAll="0" defaultSubtotal="0"/>
  </pivotFields>
  <rowFields count="3">
    <field x="9"/>
    <field x="4"/>
    <field x="12"/>
  </rowFields>
  <rowItems count="59">
    <i>
      <x/>
    </i>
    <i r="1">
      <x/>
    </i>
    <i r="2">
      <x v="1"/>
    </i>
    <i r="1">
      <x v="1"/>
    </i>
    <i r="2">
      <x v="1"/>
    </i>
    <i r="1">
      <x v="2"/>
    </i>
    <i r="2">
      <x/>
    </i>
    <i r="1">
      <x v="3"/>
    </i>
    <i r="2">
      <x/>
    </i>
    <i r="2">
      <x v="1"/>
    </i>
    <i>
      <x v="1"/>
    </i>
    <i r="1">
      <x/>
    </i>
    <i r="2">
      <x v="1"/>
    </i>
    <i r="1">
      <x v="1"/>
    </i>
    <i r="2">
      <x/>
    </i>
    <i r="1">
      <x v="2"/>
    </i>
    <i r="2">
      <x/>
    </i>
    <i r="1">
      <x v="3"/>
    </i>
    <i r="2">
      <x/>
    </i>
    <i>
      <x v="2"/>
    </i>
    <i r="1">
      <x/>
    </i>
    <i r="2">
      <x/>
    </i>
    <i r="1">
      <x v="1"/>
    </i>
    <i r="2">
      <x/>
    </i>
    <i r="1">
      <x v="3"/>
    </i>
    <i r="2">
      <x/>
    </i>
    <i r="2">
      <x v="1"/>
    </i>
    <i>
      <x v="3"/>
    </i>
    <i r="1">
      <x/>
    </i>
    <i r="2">
      <x v="1"/>
    </i>
    <i r="1">
      <x v="1"/>
    </i>
    <i r="2">
      <x/>
    </i>
    <i r="2">
      <x v="1"/>
    </i>
    <i r="1">
      <x v="2"/>
    </i>
    <i r="2">
      <x/>
    </i>
    <i r="1">
      <x v="3"/>
    </i>
    <i r="2">
      <x v="1"/>
    </i>
    <i>
      <x v="4"/>
    </i>
    <i r="1">
      <x/>
    </i>
    <i r="2">
      <x/>
    </i>
    <i r="2">
      <x v="1"/>
    </i>
    <i r="1">
      <x v="1"/>
    </i>
    <i r="2">
      <x/>
    </i>
    <i r="2">
      <x v="1"/>
    </i>
    <i r="1">
      <x v="2"/>
    </i>
    <i r="2">
      <x/>
    </i>
    <i r="2">
      <x v="1"/>
    </i>
    <i r="1">
      <x v="3"/>
    </i>
    <i r="2">
      <x/>
    </i>
    <i r="2">
      <x v="1"/>
    </i>
    <i>
      <x v="5"/>
    </i>
    <i r="1">
      <x/>
    </i>
    <i r="2">
      <x/>
    </i>
    <i r="2">
      <x v="1"/>
    </i>
    <i r="1">
      <x v="2"/>
    </i>
    <i r="2">
      <x v="1"/>
    </i>
    <i r="1">
      <x v="3"/>
    </i>
    <i r="2">
      <x/>
    </i>
    <i t="grand">
      <x/>
    </i>
  </rowItems>
  <colFields count="1">
    <field x="-2"/>
  </colFields>
  <colItems count="2">
    <i>
      <x/>
    </i>
    <i i="1">
      <x v="1"/>
    </i>
  </colItems>
  <dataFields count="2">
    <dataField name="Average of Monthly_Fee" fld="7" subtotal="average" baseField="9" baseItem="0"/>
    <dataField name="Sum of revenue per member" fld="16"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F49AF3-BF32-4536-8127-FB8E453086D2}"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2:I56" firstHeaderRow="1" firstDataRow="2" firstDataCol="1"/>
  <pivotFields count="15">
    <pivotField showAll="0"/>
    <pivotField showAll="0"/>
    <pivotField showAll="0"/>
    <pivotField showAll="0"/>
    <pivotField showAll="0"/>
    <pivotField numFmtId="14" showAll="0"/>
    <pivotField numFmtId="14" showAll="0"/>
    <pivotField dataField="1" showAll="0"/>
    <pivotField showAll="0"/>
    <pivotField axis="axisCol" showAll="0">
      <items count="7">
        <item x="0"/>
        <item x="5"/>
        <item x="2"/>
        <item x="4"/>
        <item x="3"/>
        <item x="1"/>
        <item t="default"/>
      </items>
    </pivotField>
    <pivotField showAll="0"/>
    <pivotField showAll="0"/>
    <pivotField showAll="0"/>
    <pivotField showAll="0"/>
    <pivotField axis="axisRow" showAll="0">
      <items count="3">
        <item x="1"/>
        <item x="0"/>
        <item t="default"/>
      </items>
    </pivotField>
  </pivotFields>
  <rowFields count="1">
    <field x="14"/>
  </rowFields>
  <rowItems count="3">
    <i>
      <x/>
    </i>
    <i>
      <x v="1"/>
    </i>
    <i t="grand">
      <x/>
    </i>
  </rowItems>
  <colFields count="1">
    <field x="9"/>
  </colFields>
  <colItems count="7">
    <i>
      <x/>
    </i>
    <i>
      <x v="1"/>
    </i>
    <i>
      <x v="2"/>
    </i>
    <i>
      <x v="3"/>
    </i>
    <i>
      <x v="4"/>
    </i>
    <i>
      <x v="5"/>
    </i>
    <i t="grand">
      <x/>
    </i>
  </colItems>
  <dataFields count="1">
    <dataField name="Sum of Monthly_Fee" fld="7" baseField="1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6E45788-EFC3-4533-AA90-745328AEAF3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4:C47" firstHeaderRow="1" firstDataRow="1" firstDataCol="1"/>
  <pivotFields count="13">
    <pivotField showAll="0"/>
    <pivotField showAll="0"/>
    <pivotField showAll="0"/>
    <pivotField showAll="0"/>
    <pivotField showAll="0"/>
    <pivotField numFmtId="14" showAll="0"/>
    <pivotField numFmtId="14" showAll="0"/>
    <pivotField dataField="1" showAll="0"/>
    <pivotField showAll="0"/>
    <pivotField showAll="0"/>
    <pivotField showAll="0"/>
    <pivotField showAll="0"/>
    <pivotField axis="axisRow" showAll="0">
      <items count="3">
        <item x="1"/>
        <item x="0"/>
        <item t="default"/>
      </items>
    </pivotField>
  </pivotFields>
  <rowFields count="1">
    <field x="12"/>
  </rowFields>
  <rowItems count="3">
    <i>
      <x/>
    </i>
    <i>
      <x v="1"/>
    </i>
    <i t="grand">
      <x/>
    </i>
  </rowItems>
  <colItems count="1">
    <i/>
  </colItems>
  <dataFields count="1">
    <dataField name="Average of Monthly_Fee" fld="7" subtotal="average" baseField="1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5EDC357-9471-4B6C-AA11-004A0C082439}" name="PivotTable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37:G143" firstHeaderRow="1" firstDataRow="2" firstDataCol="1"/>
  <pivotFields count="17">
    <pivotField showAll="0"/>
    <pivotField showAll="0"/>
    <pivotField showAll="0"/>
    <pivotField showAll="0">
      <items count="3">
        <item x="1"/>
        <item x="0"/>
        <item t="default"/>
      </items>
    </pivotField>
    <pivotField axis="axisCol" dataField="1" showAll="0">
      <items count="5">
        <item x="0"/>
        <item x="2"/>
        <item x="3"/>
        <item x="1"/>
        <item t="default"/>
      </items>
    </pivotField>
    <pivotField numFmtId="14" showAll="0"/>
    <pivotField numFmtId="14" showAll="0"/>
    <pivotField showAll="0"/>
    <pivotField showAll="0"/>
    <pivotField showAll="0">
      <items count="7">
        <item x="0"/>
        <item x="5"/>
        <item x="2"/>
        <item x="4"/>
        <item x="3"/>
        <item x="1"/>
        <item t="default"/>
      </items>
    </pivotField>
    <pivotField showAll="0"/>
    <pivotField showAll="0"/>
    <pivotField showAll="0"/>
    <pivotField showAll="0"/>
    <pivotField showAll="0"/>
    <pivotField showAll="0"/>
    <pivotField axis="axisRow" showAll="0">
      <items count="5">
        <item x="3"/>
        <item x="2"/>
        <item x="0"/>
        <item x="1"/>
        <item t="default"/>
      </items>
    </pivotField>
  </pivotFields>
  <rowFields count="1">
    <field x="16"/>
  </rowFields>
  <rowItems count="5">
    <i>
      <x/>
    </i>
    <i>
      <x v="1"/>
    </i>
    <i>
      <x v="2"/>
    </i>
    <i>
      <x v="3"/>
    </i>
    <i t="grand">
      <x/>
    </i>
  </rowItems>
  <colFields count="1">
    <field x="4"/>
  </colFields>
  <colItems count="5">
    <i>
      <x/>
    </i>
    <i>
      <x v="1"/>
    </i>
    <i>
      <x v="2"/>
    </i>
    <i>
      <x v="3"/>
    </i>
    <i t="grand">
      <x/>
    </i>
  </colItems>
  <dataFields count="1">
    <dataField name="Count of Membership_Type" fld="4" subtotal="count" baseField="0" baseItem="0"/>
  </dataField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ership_Type" xr10:uid="{4B539172-533F-4B85-B84C-0D4D19DF0F18}" sourceName="Membership_Type">
  <pivotTables>
    <pivotTable tabId="1" name="PivotTable7"/>
  </pivotTables>
  <data>
    <tabular pivotCacheId="386698">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4B15F37D-EBD5-4026-AE7E-5D033AD1C177}" sourceName="City">
  <pivotTables>
    <pivotTable tabId="1" name="PivotTable7"/>
  </pivotTables>
  <data>
    <tabular pivotCacheId="386698">
      <items count="6">
        <i x="0" s="1"/>
        <i x="5" s="1"/>
        <i x="2" s="1"/>
        <i x="4"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ferred" xr10:uid="{9A5F29FA-136C-4D66-8948-C30F524EBC3C}" sourceName="Referred">
  <pivotTables>
    <pivotTable tabId="1" name="PivotTable7"/>
  </pivotTables>
  <data>
    <tabular pivotCacheId="386698">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104C480-50CA-4F40-8CC4-7E8DB3350F33}" sourceName="Gender">
  <pivotTables>
    <pivotTable tabId="1" name="PivotTable9"/>
  </pivotTables>
  <data>
    <tabular pivotCacheId="73100812">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ership_Type1" xr10:uid="{2214B8BC-72B9-432A-94E5-ABCE3C606F76}" sourceName="Membership_Type">
  <pivotTables>
    <pivotTable tabId="1" name="PivotTable9"/>
  </pivotTables>
  <data>
    <tabular pivotCacheId="73100812">
      <items count="4">
        <i x="0" s="1"/>
        <i x="2" s="1"/>
        <i x="3"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DF7E3041-91A3-4769-B8BD-57B4F379A805}" sourceName="City">
  <pivotTables>
    <pivotTable tabId="1" name="PivotTable9"/>
  </pivotTables>
  <data>
    <tabular pivotCacheId="73100812">
      <items count="6">
        <i x="0" s="1"/>
        <i x="5" s="1"/>
        <i x="2" s="1"/>
        <i x="4"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mbership_Type" xr10:uid="{CBAC6B1B-A882-4EE0-8BD1-5051C3A39373}" cache="Slicer_Membership_Type" caption="Membership_Type" style="SlicerStyleLight6" rowHeight="234950"/>
  <slicer name="City" xr10:uid="{20489503-A1DA-4E5D-B472-154EEB070FD1}" cache="Slicer_City" caption="City" style="SlicerStyleDark6" rowHeight="234950"/>
  <slicer name="Referred" xr10:uid="{11E40BFF-3189-47BC-989C-AF9C2BD06116}" cache="Slicer_Referred" caption="Referred" style="SlicerStyleLight6" rowHeight="234950"/>
  <slicer name="Gender" xr10:uid="{4B6F3C72-1FEC-4A20-9E97-F689A4856BCC}" cache="Slicer_Gender" caption="Gender" style="SlicerStyleLight6" rowHeight="234950"/>
  <slicer name="Membership_Type 1" xr10:uid="{0584E029-3EEB-4D72-B73A-CF14B47264ED}" cache="Slicer_Membership_Type1" caption="Membership_Type" style="SlicerStyleLight4" rowHeight="234950"/>
  <slicer name="City 1" xr10:uid="{0EF26D27-5262-42A3-BC38-FACC16FDCB8A}" cache="Slicer_City1" caption="City" style="SlicerStyleLigh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7" Type="http://schemas.microsoft.com/office/2007/relationships/slicer" Target="../slicers/slicer1.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drawing" Target="../drawings/drawing1.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C2A3E-0A80-485A-A846-7F0DD99D1513}">
  <dimension ref="A3:B6"/>
  <sheetViews>
    <sheetView workbookViewId="0">
      <selection activeCell="A3" sqref="A3:B6"/>
    </sheetView>
  </sheetViews>
  <sheetFormatPr defaultRowHeight="14.4" x14ac:dyDescent="0.3"/>
  <cols>
    <col min="1" max="1" width="12.5546875" bestFit="1" customWidth="1"/>
    <col min="2" max="2" width="22" bestFit="1" customWidth="1"/>
  </cols>
  <sheetData>
    <row r="3" spans="1:2" x14ac:dyDescent="0.3">
      <c r="A3" s="2" t="s">
        <v>110</v>
      </c>
      <c r="B3" t="s">
        <v>115</v>
      </c>
    </row>
    <row r="4" spans="1:2" x14ac:dyDescent="0.3">
      <c r="A4" s="3" t="s">
        <v>111</v>
      </c>
      <c r="B4">
        <v>1530</v>
      </c>
    </row>
    <row r="5" spans="1:2" x14ac:dyDescent="0.3">
      <c r="A5" s="3" t="s">
        <v>112</v>
      </c>
      <c r="B5">
        <v>1406.6666666666667</v>
      </c>
    </row>
    <row r="6" spans="1:2" x14ac:dyDescent="0.3">
      <c r="A6" s="3" t="s">
        <v>113</v>
      </c>
      <c r="B6">
        <v>1477.1428571428571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808F0-626A-42D3-B8F3-F41C84E3C11C}">
  <dimension ref="A1:R143"/>
  <sheetViews>
    <sheetView tabSelected="1" zoomScale="74" workbookViewId="0">
      <selection activeCell="I133" sqref="I133"/>
    </sheetView>
  </sheetViews>
  <sheetFormatPr defaultRowHeight="14.4" x14ac:dyDescent="0.3"/>
  <cols>
    <col min="1" max="1" width="12.44140625" customWidth="1"/>
    <col min="2" max="2" width="26.21875" bestFit="1" customWidth="1"/>
    <col min="3" max="3" width="16.88671875" bestFit="1" customWidth="1"/>
    <col min="4" max="4" width="6.5546875" bestFit="1" customWidth="1"/>
    <col min="5" max="5" width="8.77734375" bestFit="1" customWidth="1"/>
    <col min="6" max="6" width="16" customWidth="1"/>
    <col min="7" max="7" width="11.5546875" bestFit="1" customWidth="1"/>
    <col min="8" max="8" width="15.6640625" bestFit="1" customWidth="1"/>
    <col min="9" max="9" width="11.88671875" customWidth="1"/>
    <col min="10" max="10" width="10.21875" bestFit="1" customWidth="1"/>
    <col min="11" max="11" width="7.33203125" bestFit="1" customWidth="1"/>
    <col min="12" max="12" width="8.21875" bestFit="1" customWidth="1"/>
    <col min="13" max="13" width="5.33203125" bestFit="1" customWidth="1"/>
    <col min="14" max="14" width="10.77734375" bestFit="1" customWidth="1"/>
    <col min="15" max="15" width="16.88671875" customWidth="1"/>
    <col min="16" max="16" width="17.44140625" customWidth="1"/>
    <col min="17" max="17" width="28.6640625" customWidth="1"/>
    <col min="18" max="18" width="18.33203125" customWidth="1"/>
  </cols>
  <sheetData>
    <row r="1" spans="1:18" x14ac:dyDescent="0.3">
      <c r="A1" t="s">
        <v>107</v>
      </c>
      <c r="B1" t="s">
        <v>0</v>
      </c>
      <c r="C1" t="s">
        <v>1</v>
      </c>
      <c r="D1" t="s">
        <v>2</v>
      </c>
      <c r="E1" t="s">
        <v>3</v>
      </c>
      <c r="F1" t="s">
        <v>4</v>
      </c>
      <c r="G1" t="s">
        <v>5</v>
      </c>
      <c r="H1" t="s">
        <v>6</v>
      </c>
      <c r="I1" t="s">
        <v>7</v>
      </c>
      <c r="J1" t="s">
        <v>8</v>
      </c>
      <c r="K1" t="s">
        <v>9</v>
      </c>
      <c r="L1" t="s">
        <v>108</v>
      </c>
      <c r="M1" t="s">
        <v>109</v>
      </c>
      <c r="N1" t="s">
        <v>122</v>
      </c>
      <c r="O1" t="s">
        <v>123</v>
      </c>
      <c r="P1" t="s">
        <v>128</v>
      </c>
      <c r="Q1" t="s">
        <v>140</v>
      </c>
      <c r="R1" t="s">
        <v>133</v>
      </c>
    </row>
    <row r="2" spans="1:18" x14ac:dyDescent="0.3">
      <c r="A2" t="s">
        <v>10</v>
      </c>
      <c r="B2" t="s">
        <v>11</v>
      </c>
      <c r="C2">
        <v>59</v>
      </c>
      <c r="D2" t="s">
        <v>12</v>
      </c>
      <c r="E2" t="s">
        <v>13</v>
      </c>
      <c r="F2" s="1">
        <v>45235</v>
      </c>
      <c r="G2" s="1">
        <v>45425</v>
      </c>
      <c r="H2">
        <v>800</v>
      </c>
      <c r="I2">
        <v>25</v>
      </c>
      <c r="J2" t="s">
        <v>14</v>
      </c>
      <c r="K2" t="s">
        <v>15</v>
      </c>
      <c r="L2">
        <f>DATEDIF(F2,G2,"m")</f>
        <v>6</v>
      </c>
      <c r="M2" t="str">
        <f>IF(OR(ISBLANK(K2),K2=""),"no","yes")</f>
        <v>yes</v>
      </c>
      <c r="N2">
        <f>H2*L2</f>
        <v>4800</v>
      </c>
      <c r="O2" t="str">
        <f>IF(E2="premium","premium","standard")</f>
        <v>standard</v>
      </c>
      <c r="P2" t="b">
        <f>IF(I2&lt;8,TRUE,FALSE)</f>
        <v>0</v>
      </c>
      <c r="Q2" t="str">
        <f>IF(AND(I2&lt;8,L2&gt;=6),"low engagement","regular member")</f>
        <v>regular member</v>
      </c>
      <c r="R2" t="str">
        <f>IF(AND(C2&gt;=18, C2&lt;= 30),"youth", IF(AND(C2&gt;31,C2&lt;=45),"adults",IF(C2&gt;=46,"seniors","others")))</f>
        <v>seniors</v>
      </c>
    </row>
    <row r="3" spans="1:18" x14ac:dyDescent="0.3">
      <c r="A3" t="s">
        <v>16</v>
      </c>
      <c r="B3" t="s">
        <v>17</v>
      </c>
      <c r="C3">
        <v>27</v>
      </c>
      <c r="D3" t="s">
        <v>12</v>
      </c>
      <c r="E3" t="s">
        <v>13</v>
      </c>
      <c r="F3" s="1">
        <v>45714</v>
      </c>
      <c r="G3" s="1">
        <v>45740</v>
      </c>
      <c r="H3">
        <v>800</v>
      </c>
      <c r="I3">
        <v>20</v>
      </c>
      <c r="J3" t="s">
        <v>18</v>
      </c>
      <c r="K3" t="s">
        <v>19</v>
      </c>
      <c r="L3">
        <f t="shared" ref="L3:L36" si="0">DATEDIF(F3,G3,"m")</f>
        <v>0</v>
      </c>
      <c r="M3" t="str">
        <f t="shared" ref="M3:M36" si="1">IF(OR(ISBLANK(K3),K3=""),"no","yes")</f>
        <v>yes</v>
      </c>
      <c r="N3">
        <f t="shared" ref="N3:N36" si="2">H3*L3</f>
        <v>0</v>
      </c>
      <c r="O3" t="str">
        <f>IF(E3="premium","premium","standard")</f>
        <v>standard</v>
      </c>
      <c r="P3" t="b">
        <f t="shared" ref="P3:P35" si="3">IF(I3&lt;8,TRUE,FALSE)</f>
        <v>0</v>
      </c>
      <c r="Q3" t="str">
        <f t="shared" ref="Q3:Q35" si="4">IF(AND(I3&lt;8,L3&gt;=6),"low engagement","regular member")</f>
        <v>regular member</v>
      </c>
      <c r="R3" t="str">
        <f t="shared" ref="R3:R35" si="5">IF(AND(C3&gt;=18, C3&lt;= 30),"youth", IF(AND(C3&gt;31,C3&lt;=45),"adults",IF(C3&gt;=46,"seniors","others")))</f>
        <v>youth</v>
      </c>
    </row>
    <row r="4" spans="1:18" x14ac:dyDescent="0.3">
      <c r="A4" t="s">
        <v>20</v>
      </c>
      <c r="B4" t="s">
        <v>21</v>
      </c>
      <c r="C4">
        <v>24</v>
      </c>
      <c r="D4" t="s">
        <v>12</v>
      </c>
      <c r="E4" t="s">
        <v>22</v>
      </c>
      <c r="F4" s="1">
        <v>45191</v>
      </c>
      <c r="G4" s="1">
        <v>45371</v>
      </c>
      <c r="H4">
        <v>1200</v>
      </c>
      <c r="I4">
        <v>18</v>
      </c>
      <c r="J4" t="s">
        <v>23</v>
      </c>
      <c r="K4" t="s">
        <v>24</v>
      </c>
      <c r="L4">
        <f t="shared" si="0"/>
        <v>5</v>
      </c>
      <c r="M4" t="str">
        <f t="shared" si="1"/>
        <v>yes</v>
      </c>
      <c r="N4">
        <f t="shared" si="2"/>
        <v>6000</v>
      </c>
      <c r="O4" t="str">
        <f>IF(E4="premium","premium","standard")</f>
        <v>standard</v>
      </c>
      <c r="P4" t="b">
        <f t="shared" si="3"/>
        <v>0</v>
      </c>
      <c r="Q4" t="str">
        <f t="shared" si="4"/>
        <v>regular member</v>
      </c>
      <c r="R4" t="str">
        <f t="shared" si="5"/>
        <v>youth</v>
      </c>
    </row>
    <row r="5" spans="1:18" x14ac:dyDescent="0.3">
      <c r="A5" t="s">
        <v>25</v>
      </c>
      <c r="B5" t="s">
        <v>26</v>
      </c>
      <c r="C5">
        <v>31</v>
      </c>
      <c r="D5" t="s">
        <v>27</v>
      </c>
      <c r="E5" t="s">
        <v>22</v>
      </c>
      <c r="F5" s="1">
        <v>45479</v>
      </c>
      <c r="G5" s="1">
        <v>45587</v>
      </c>
      <c r="H5">
        <v>1200</v>
      </c>
      <c r="I5">
        <v>16</v>
      </c>
      <c r="J5" t="s">
        <v>23</v>
      </c>
      <c r="K5" t="s">
        <v>28</v>
      </c>
      <c r="L5">
        <f t="shared" si="0"/>
        <v>3</v>
      </c>
      <c r="M5" t="str">
        <f t="shared" si="1"/>
        <v>yes</v>
      </c>
      <c r="N5">
        <f t="shared" si="2"/>
        <v>3600</v>
      </c>
      <c r="O5" t="str">
        <f>IF(E5="premium","premium","standard")</f>
        <v>standard</v>
      </c>
      <c r="P5" t="b">
        <f t="shared" si="3"/>
        <v>0</v>
      </c>
      <c r="Q5" t="str">
        <f t="shared" si="4"/>
        <v>regular member</v>
      </c>
      <c r="R5" t="str">
        <f t="shared" si="5"/>
        <v>others</v>
      </c>
    </row>
    <row r="6" spans="1:18" x14ac:dyDescent="0.3">
      <c r="A6" t="s">
        <v>29</v>
      </c>
      <c r="B6" t="s">
        <v>30</v>
      </c>
      <c r="C6">
        <v>19</v>
      </c>
      <c r="D6" t="s">
        <v>12</v>
      </c>
      <c r="E6" t="s">
        <v>31</v>
      </c>
      <c r="F6" s="1">
        <v>45286</v>
      </c>
      <c r="G6" s="1">
        <v>45501</v>
      </c>
      <c r="H6">
        <v>2500</v>
      </c>
      <c r="I6">
        <v>12</v>
      </c>
      <c r="J6" t="s">
        <v>14</v>
      </c>
      <c r="K6" t="s">
        <v>32</v>
      </c>
      <c r="L6">
        <f t="shared" si="0"/>
        <v>7</v>
      </c>
      <c r="M6" t="str">
        <f t="shared" si="1"/>
        <v>yes</v>
      </c>
      <c r="N6">
        <f t="shared" si="2"/>
        <v>17500</v>
      </c>
      <c r="O6" t="str">
        <f t="shared" ref="O6:O36" si="6">IF(E5="premium","premium","standard")</f>
        <v>standard</v>
      </c>
      <c r="P6" t="b">
        <f t="shared" si="3"/>
        <v>0</v>
      </c>
      <c r="Q6" t="str">
        <f t="shared" si="4"/>
        <v>regular member</v>
      </c>
      <c r="R6" t="str">
        <f t="shared" si="5"/>
        <v>youth</v>
      </c>
    </row>
    <row r="7" spans="1:18" x14ac:dyDescent="0.3">
      <c r="A7" t="s">
        <v>33</v>
      </c>
      <c r="B7" t="s">
        <v>34</v>
      </c>
      <c r="C7">
        <v>40</v>
      </c>
      <c r="D7" t="s">
        <v>12</v>
      </c>
      <c r="E7" t="s">
        <v>13</v>
      </c>
      <c r="F7" s="1">
        <v>45317</v>
      </c>
      <c r="G7" s="1">
        <v>45392</v>
      </c>
      <c r="H7">
        <v>800</v>
      </c>
      <c r="I7">
        <v>14</v>
      </c>
      <c r="J7" t="s">
        <v>35</v>
      </c>
      <c r="K7" t="s">
        <v>36</v>
      </c>
      <c r="L7">
        <f t="shared" si="0"/>
        <v>2</v>
      </c>
      <c r="M7" t="str">
        <f t="shared" si="1"/>
        <v>yes</v>
      </c>
      <c r="N7">
        <f t="shared" si="2"/>
        <v>1600</v>
      </c>
      <c r="O7" t="str">
        <f t="shared" si="6"/>
        <v>standard</v>
      </c>
      <c r="P7" t="b">
        <f t="shared" si="3"/>
        <v>0</v>
      </c>
      <c r="Q7" t="str">
        <f t="shared" si="4"/>
        <v>regular member</v>
      </c>
      <c r="R7" t="str">
        <f t="shared" si="5"/>
        <v>adults</v>
      </c>
    </row>
    <row r="8" spans="1:18" x14ac:dyDescent="0.3">
      <c r="A8" t="s">
        <v>37</v>
      </c>
      <c r="B8" t="s">
        <v>38</v>
      </c>
      <c r="C8">
        <v>41</v>
      </c>
      <c r="D8" t="s">
        <v>27</v>
      </c>
      <c r="E8" t="s">
        <v>13</v>
      </c>
      <c r="F8" s="1">
        <v>45588</v>
      </c>
      <c r="G8" s="1">
        <v>45677</v>
      </c>
      <c r="H8">
        <v>800</v>
      </c>
      <c r="I8">
        <v>25</v>
      </c>
      <c r="J8" t="s">
        <v>18</v>
      </c>
      <c r="L8">
        <f t="shared" si="0"/>
        <v>2</v>
      </c>
      <c r="M8" t="str">
        <f t="shared" si="1"/>
        <v>no</v>
      </c>
      <c r="N8">
        <f t="shared" si="2"/>
        <v>1600</v>
      </c>
      <c r="O8" t="str">
        <f t="shared" si="6"/>
        <v>standard</v>
      </c>
      <c r="P8" t="b">
        <f t="shared" si="3"/>
        <v>0</v>
      </c>
      <c r="Q8" t="str">
        <f t="shared" si="4"/>
        <v>regular member</v>
      </c>
      <c r="R8" t="str">
        <f t="shared" si="5"/>
        <v>adults</v>
      </c>
    </row>
    <row r="9" spans="1:18" x14ac:dyDescent="0.3">
      <c r="A9" t="s">
        <v>39</v>
      </c>
      <c r="B9" t="s">
        <v>40</v>
      </c>
      <c r="C9">
        <v>43</v>
      </c>
      <c r="D9" t="s">
        <v>12</v>
      </c>
      <c r="E9" t="s">
        <v>41</v>
      </c>
      <c r="F9" s="1">
        <v>45450</v>
      </c>
      <c r="G9" s="1">
        <v>45563</v>
      </c>
      <c r="H9">
        <v>1800</v>
      </c>
      <c r="I9">
        <v>28</v>
      </c>
      <c r="J9" t="s">
        <v>42</v>
      </c>
      <c r="L9">
        <f t="shared" si="0"/>
        <v>3</v>
      </c>
      <c r="M9" t="str">
        <f t="shared" si="1"/>
        <v>no</v>
      </c>
      <c r="N9">
        <f t="shared" si="2"/>
        <v>5400</v>
      </c>
      <c r="O9" t="str">
        <f t="shared" si="6"/>
        <v>standard</v>
      </c>
      <c r="P9" t="b">
        <f t="shared" si="3"/>
        <v>0</v>
      </c>
      <c r="Q9" t="str">
        <f t="shared" si="4"/>
        <v>regular member</v>
      </c>
      <c r="R9" t="str">
        <f t="shared" si="5"/>
        <v>adults</v>
      </c>
    </row>
    <row r="10" spans="1:18" x14ac:dyDescent="0.3">
      <c r="A10" t="s">
        <v>43</v>
      </c>
      <c r="B10" t="s">
        <v>44</v>
      </c>
      <c r="C10">
        <v>42</v>
      </c>
      <c r="D10" t="s">
        <v>12</v>
      </c>
      <c r="E10" t="s">
        <v>13</v>
      </c>
      <c r="F10" s="1">
        <v>45569</v>
      </c>
      <c r="G10" s="1">
        <v>45582</v>
      </c>
      <c r="H10">
        <v>800</v>
      </c>
      <c r="I10">
        <v>3</v>
      </c>
      <c r="J10" t="s">
        <v>42</v>
      </c>
      <c r="K10" t="s">
        <v>45</v>
      </c>
      <c r="L10">
        <f t="shared" si="0"/>
        <v>0</v>
      </c>
      <c r="M10" t="str">
        <f t="shared" si="1"/>
        <v>yes</v>
      </c>
      <c r="N10">
        <f t="shared" si="2"/>
        <v>0</v>
      </c>
      <c r="O10" t="str">
        <f t="shared" si="6"/>
        <v>premium</v>
      </c>
      <c r="P10" t="b">
        <f t="shared" si="3"/>
        <v>1</v>
      </c>
      <c r="Q10" t="str">
        <f t="shared" si="4"/>
        <v>regular member</v>
      </c>
      <c r="R10" t="str">
        <f t="shared" si="5"/>
        <v>adults</v>
      </c>
    </row>
    <row r="11" spans="1:18" x14ac:dyDescent="0.3">
      <c r="A11" t="s">
        <v>46</v>
      </c>
      <c r="B11" t="s">
        <v>47</v>
      </c>
      <c r="C11">
        <v>37</v>
      </c>
      <c r="D11" t="s">
        <v>12</v>
      </c>
      <c r="E11" t="s">
        <v>22</v>
      </c>
      <c r="F11" s="1">
        <v>45202</v>
      </c>
      <c r="G11" s="1">
        <v>45280</v>
      </c>
      <c r="H11">
        <v>1200</v>
      </c>
      <c r="I11">
        <v>29</v>
      </c>
      <c r="J11" t="s">
        <v>35</v>
      </c>
      <c r="K11" t="s">
        <v>48</v>
      </c>
      <c r="L11">
        <f t="shared" si="0"/>
        <v>2</v>
      </c>
      <c r="M11" t="str">
        <f t="shared" si="1"/>
        <v>yes</v>
      </c>
      <c r="N11">
        <f t="shared" si="2"/>
        <v>2400</v>
      </c>
      <c r="O11" t="str">
        <f t="shared" si="6"/>
        <v>standard</v>
      </c>
      <c r="P11" t="b">
        <f t="shared" si="3"/>
        <v>0</v>
      </c>
      <c r="Q11" t="str">
        <f t="shared" si="4"/>
        <v>regular member</v>
      </c>
      <c r="R11" t="str">
        <f t="shared" si="5"/>
        <v>adults</v>
      </c>
    </row>
    <row r="12" spans="1:18" x14ac:dyDescent="0.3">
      <c r="A12" t="s">
        <v>49</v>
      </c>
      <c r="B12" t="s">
        <v>50</v>
      </c>
      <c r="C12">
        <v>48</v>
      </c>
      <c r="D12" t="s">
        <v>27</v>
      </c>
      <c r="E12" t="s">
        <v>22</v>
      </c>
      <c r="F12" s="1">
        <v>45297</v>
      </c>
      <c r="G12" s="1">
        <v>45459</v>
      </c>
      <c r="H12">
        <v>1200</v>
      </c>
      <c r="I12">
        <v>13</v>
      </c>
      <c r="J12" t="s">
        <v>14</v>
      </c>
      <c r="K12" t="s">
        <v>51</v>
      </c>
      <c r="L12">
        <f t="shared" si="0"/>
        <v>5</v>
      </c>
      <c r="M12" t="str">
        <f t="shared" si="1"/>
        <v>yes</v>
      </c>
      <c r="N12">
        <f t="shared" si="2"/>
        <v>6000</v>
      </c>
      <c r="O12" t="str">
        <f t="shared" si="6"/>
        <v>standard</v>
      </c>
      <c r="P12" t="b">
        <f t="shared" si="3"/>
        <v>0</v>
      </c>
      <c r="Q12" t="str">
        <f t="shared" si="4"/>
        <v>regular member</v>
      </c>
      <c r="R12" t="str">
        <f t="shared" si="5"/>
        <v>seniors</v>
      </c>
    </row>
    <row r="13" spans="1:18" x14ac:dyDescent="0.3">
      <c r="A13" t="s">
        <v>52</v>
      </c>
      <c r="B13" t="s">
        <v>53</v>
      </c>
      <c r="C13">
        <v>36</v>
      </c>
      <c r="D13" t="s">
        <v>12</v>
      </c>
      <c r="E13" t="s">
        <v>22</v>
      </c>
      <c r="F13" s="1">
        <v>45154</v>
      </c>
      <c r="G13" s="1">
        <v>45568</v>
      </c>
      <c r="H13">
        <v>1200</v>
      </c>
      <c r="I13">
        <v>19</v>
      </c>
      <c r="J13" t="s">
        <v>42</v>
      </c>
      <c r="K13" t="s">
        <v>54</v>
      </c>
      <c r="L13">
        <f t="shared" si="0"/>
        <v>13</v>
      </c>
      <c r="M13" t="str">
        <f t="shared" si="1"/>
        <v>yes</v>
      </c>
      <c r="N13">
        <f t="shared" si="2"/>
        <v>15600</v>
      </c>
      <c r="O13" t="str">
        <f t="shared" si="6"/>
        <v>standard</v>
      </c>
      <c r="P13" t="b">
        <f t="shared" si="3"/>
        <v>0</v>
      </c>
      <c r="Q13" t="str">
        <f t="shared" si="4"/>
        <v>regular member</v>
      </c>
      <c r="R13" t="str">
        <f t="shared" si="5"/>
        <v>adults</v>
      </c>
    </row>
    <row r="14" spans="1:18" x14ac:dyDescent="0.3">
      <c r="A14" t="s">
        <v>55</v>
      </c>
      <c r="B14" t="s">
        <v>56</v>
      </c>
      <c r="C14">
        <v>48</v>
      </c>
      <c r="D14" t="s">
        <v>27</v>
      </c>
      <c r="E14" t="s">
        <v>41</v>
      </c>
      <c r="F14" s="1">
        <v>45556</v>
      </c>
      <c r="G14" s="1">
        <v>45641</v>
      </c>
      <c r="H14">
        <v>1800</v>
      </c>
      <c r="I14">
        <v>22</v>
      </c>
      <c r="J14" t="s">
        <v>42</v>
      </c>
      <c r="L14">
        <f t="shared" si="0"/>
        <v>2</v>
      </c>
      <c r="M14" t="str">
        <f t="shared" si="1"/>
        <v>no</v>
      </c>
      <c r="N14">
        <f t="shared" si="2"/>
        <v>3600</v>
      </c>
      <c r="O14" t="str">
        <f t="shared" si="6"/>
        <v>standard</v>
      </c>
      <c r="P14" t="b">
        <f t="shared" si="3"/>
        <v>0</v>
      </c>
      <c r="Q14" t="str">
        <f t="shared" si="4"/>
        <v>regular member</v>
      </c>
      <c r="R14" t="str">
        <f t="shared" si="5"/>
        <v>seniors</v>
      </c>
    </row>
    <row r="15" spans="1:18" x14ac:dyDescent="0.3">
      <c r="A15" t="s">
        <v>57</v>
      </c>
      <c r="B15" t="s">
        <v>58</v>
      </c>
      <c r="C15">
        <v>39</v>
      </c>
      <c r="D15" t="s">
        <v>12</v>
      </c>
      <c r="E15" t="s">
        <v>22</v>
      </c>
      <c r="F15" s="1">
        <v>45065</v>
      </c>
      <c r="G15" s="1">
        <v>45242</v>
      </c>
      <c r="H15">
        <v>1200</v>
      </c>
      <c r="I15">
        <v>28</v>
      </c>
      <c r="J15" t="s">
        <v>35</v>
      </c>
      <c r="L15">
        <f t="shared" si="0"/>
        <v>5</v>
      </c>
      <c r="M15" t="str">
        <f t="shared" si="1"/>
        <v>no</v>
      </c>
      <c r="N15">
        <f t="shared" si="2"/>
        <v>6000</v>
      </c>
      <c r="O15" t="str">
        <f t="shared" si="6"/>
        <v>premium</v>
      </c>
      <c r="P15" t="b">
        <f t="shared" si="3"/>
        <v>0</v>
      </c>
      <c r="Q15" t="str">
        <f t="shared" si="4"/>
        <v>regular member</v>
      </c>
      <c r="R15" t="str">
        <f t="shared" si="5"/>
        <v>adults</v>
      </c>
    </row>
    <row r="16" spans="1:18" x14ac:dyDescent="0.3">
      <c r="A16" t="s">
        <v>59</v>
      </c>
      <c r="B16" t="s">
        <v>60</v>
      </c>
      <c r="C16">
        <v>44</v>
      </c>
      <c r="D16" t="s">
        <v>27</v>
      </c>
      <c r="E16" t="s">
        <v>13</v>
      </c>
      <c r="F16" s="1">
        <v>45333</v>
      </c>
      <c r="G16" s="1">
        <v>45540</v>
      </c>
      <c r="H16">
        <v>800</v>
      </c>
      <c r="I16">
        <v>8</v>
      </c>
      <c r="J16" t="s">
        <v>23</v>
      </c>
      <c r="L16">
        <f t="shared" si="0"/>
        <v>6</v>
      </c>
      <c r="M16" t="str">
        <f t="shared" si="1"/>
        <v>no</v>
      </c>
      <c r="N16">
        <f t="shared" si="2"/>
        <v>4800</v>
      </c>
      <c r="O16" t="str">
        <f t="shared" si="6"/>
        <v>standard</v>
      </c>
      <c r="P16" t="b">
        <f t="shared" si="3"/>
        <v>0</v>
      </c>
      <c r="Q16" t="str">
        <f t="shared" si="4"/>
        <v>regular member</v>
      </c>
      <c r="R16" t="str">
        <f t="shared" si="5"/>
        <v>adults</v>
      </c>
    </row>
    <row r="17" spans="1:18" x14ac:dyDescent="0.3">
      <c r="A17" t="s">
        <v>61</v>
      </c>
      <c r="B17" t="s">
        <v>62</v>
      </c>
      <c r="C17">
        <v>39</v>
      </c>
      <c r="D17" t="s">
        <v>12</v>
      </c>
      <c r="E17" t="s">
        <v>31</v>
      </c>
      <c r="F17" s="1">
        <v>45702</v>
      </c>
      <c r="G17" s="1">
        <v>45732</v>
      </c>
      <c r="H17">
        <v>2500</v>
      </c>
      <c r="I17">
        <v>14</v>
      </c>
      <c r="J17" t="s">
        <v>42</v>
      </c>
      <c r="L17">
        <f t="shared" si="0"/>
        <v>1</v>
      </c>
      <c r="M17" t="str">
        <f t="shared" si="1"/>
        <v>no</v>
      </c>
      <c r="N17">
        <f t="shared" si="2"/>
        <v>2500</v>
      </c>
      <c r="O17" t="str">
        <f t="shared" si="6"/>
        <v>standard</v>
      </c>
      <c r="P17" t="b">
        <f t="shared" si="3"/>
        <v>0</v>
      </c>
      <c r="Q17" t="str">
        <f t="shared" si="4"/>
        <v>regular member</v>
      </c>
      <c r="R17" t="str">
        <f t="shared" si="5"/>
        <v>adults</v>
      </c>
    </row>
    <row r="18" spans="1:18" x14ac:dyDescent="0.3">
      <c r="A18" t="s">
        <v>63</v>
      </c>
      <c r="B18" t="s">
        <v>64</v>
      </c>
      <c r="C18">
        <v>35</v>
      </c>
      <c r="D18" t="s">
        <v>12</v>
      </c>
      <c r="E18" t="s">
        <v>22</v>
      </c>
      <c r="F18" s="1">
        <v>45329</v>
      </c>
      <c r="G18" s="1">
        <v>45685</v>
      </c>
      <c r="H18">
        <v>1200</v>
      </c>
      <c r="I18">
        <v>25</v>
      </c>
      <c r="J18" t="s">
        <v>23</v>
      </c>
      <c r="L18">
        <f t="shared" si="0"/>
        <v>11</v>
      </c>
      <c r="M18" t="str">
        <f t="shared" si="1"/>
        <v>no</v>
      </c>
      <c r="N18">
        <f t="shared" si="2"/>
        <v>13200</v>
      </c>
      <c r="O18" t="str">
        <f t="shared" si="6"/>
        <v>standard</v>
      </c>
      <c r="P18" t="b">
        <f t="shared" si="3"/>
        <v>0</v>
      </c>
      <c r="Q18" t="str">
        <f t="shared" si="4"/>
        <v>regular member</v>
      </c>
      <c r="R18" t="str">
        <f t="shared" si="5"/>
        <v>adults</v>
      </c>
    </row>
    <row r="19" spans="1:18" x14ac:dyDescent="0.3">
      <c r="A19" t="s">
        <v>65</v>
      </c>
      <c r="B19" t="s">
        <v>66</v>
      </c>
      <c r="C19">
        <v>56</v>
      </c>
      <c r="D19" t="s">
        <v>27</v>
      </c>
      <c r="E19" t="s">
        <v>31</v>
      </c>
      <c r="F19" s="1">
        <v>45213</v>
      </c>
      <c r="G19" s="1">
        <v>45649</v>
      </c>
      <c r="H19">
        <v>2500</v>
      </c>
      <c r="I19">
        <v>13</v>
      </c>
      <c r="J19" t="s">
        <v>67</v>
      </c>
      <c r="L19">
        <f t="shared" si="0"/>
        <v>14</v>
      </c>
      <c r="M19" t="str">
        <f t="shared" si="1"/>
        <v>no</v>
      </c>
      <c r="N19">
        <f t="shared" si="2"/>
        <v>35000</v>
      </c>
      <c r="O19" t="str">
        <f t="shared" si="6"/>
        <v>standard</v>
      </c>
      <c r="P19" t="b">
        <f t="shared" si="3"/>
        <v>0</v>
      </c>
      <c r="Q19" t="str">
        <f t="shared" si="4"/>
        <v>regular member</v>
      </c>
      <c r="R19" t="str">
        <f t="shared" si="5"/>
        <v>seniors</v>
      </c>
    </row>
    <row r="20" spans="1:18" x14ac:dyDescent="0.3">
      <c r="A20" t="s">
        <v>68</v>
      </c>
      <c r="B20" t="s">
        <v>69</v>
      </c>
      <c r="C20">
        <v>27</v>
      </c>
      <c r="D20" t="s">
        <v>27</v>
      </c>
      <c r="E20" t="s">
        <v>13</v>
      </c>
      <c r="F20" s="1">
        <v>45354</v>
      </c>
      <c r="G20" s="1">
        <v>45664</v>
      </c>
      <c r="H20">
        <v>800</v>
      </c>
      <c r="I20">
        <v>26</v>
      </c>
      <c r="J20" t="s">
        <v>35</v>
      </c>
      <c r="L20">
        <f t="shared" si="0"/>
        <v>10</v>
      </c>
      <c r="M20" t="str">
        <f t="shared" si="1"/>
        <v>no</v>
      </c>
      <c r="N20">
        <f t="shared" si="2"/>
        <v>8000</v>
      </c>
      <c r="O20" t="str">
        <f t="shared" si="6"/>
        <v>standard</v>
      </c>
      <c r="P20" t="b">
        <f t="shared" si="3"/>
        <v>0</v>
      </c>
      <c r="Q20" t="str">
        <f t="shared" si="4"/>
        <v>regular member</v>
      </c>
      <c r="R20" t="str">
        <f t="shared" si="5"/>
        <v>youth</v>
      </c>
    </row>
    <row r="21" spans="1:18" x14ac:dyDescent="0.3">
      <c r="A21" t="s">
        <v>70</v>
      </c>
      <c r="B21" t="s">
        <v>71</v>
      </c>
      <c r="C21">
        <v>28</v>
      </c>
      <c r="D21" t="s">
        <v>12</v>
      </c>
      <c r="E21" t="s">
        <v>31</v>
      </c>
      <c r="F21" s="1">
        <v>45417</v>
      </c>
      <c r="G21" s="1">
        <v>45608</v>
      </c>
      <c r="H21">
        <v>2500</v>
      </c>
      <c r="I21">
        <v>21</v>
      </c>
      <c r="J21" t="s">
        <v>35</v>
      </c>
      <c r="K21" t="s">
        <v>72</v>
      </c>
      <c r="L21">
        <f t="shared" si="0"/>
        <v>6</v>
      </c>
      <c r="M21" t="str">
        <f t="shared" si="1"/>
        <v>yes</v>
      </c>
      <c r="N21">
        <f t="shared" si="2"/>
        <v>15000</v>
      </c>
      <c r="O21" t="str">
        <f t="shared" si="6"/>
        <v>standard</v>
      </c>
      <c r="P21" t="b">
        <f t="shared" si="3"/>
        <v>0</v>
      </c>
      <c r="Q21" t="str">
        <f t="shared" si="4"/>
        <v>regular member</v>
      </c>
      <c r="R21" t="str">
        <f t="shared" si="5"/>
        <v>youth</v>
      </c>
    </row>
    <row r="22" spans="1:18" x14ac:dyDescent="0.3">
      <c r="A22" t="s">
        <v>73</v>
      </c>
      <c r="B22" t="s">
        <v>74</v>
      </c>
      <c r="C22">
        <v>57</v>
      </c>
      <c r="D22" t="s">
        <v>27</v>
      </c>
      <c r="E22" t="s">
        <v>41</v>
      </c>
      <c r="F22" s="1">
        <v>45146</v>
      </c>
      <c r="G22" s="1">
        <v>45674</v>
      </c>
      <c r="H22">
        <v>1800</v>
      </c>
      <c r="I22">
        <v>19</v>
      </c>
      <c r="J22" t="s">
        <v>35</v>
      </c>
      <c r="L22">
        <f t="shared" si="0"/>
        <v>17</v>
      </c>
      <c r="M22" t="str">
        <f t="shared" si="1"/>
        <v>no</v>
      </c>
      <c r="N22">
        <f t="shared" si="2"/>
        <v>30600</v>
      </c>
      <c r="O22" t="str">
        <f t="shared" si="6"/>
        <v>standard</v>
      </c>
      <c r="P22" t="b">
        <f t="shared" si="3"/>
        <v>0</v>
      </c>
      <c r="Q22" t="str">
        <f t="shared" si="4"/>
        <v>regular member</v>
      </c>
      <c r="R22" t="str">
        <f t="shared" si="5"/>
        <v>seniors</v>
      </c>
    </row>
    <row r="23" spans="1:18" x14ac:dyDescent="0.3">
      <c r="A23" t="s">
        <v>75</v>
      </c>
      <c r="B23" t="s">
        <v>76</v>
      </c>
      <c r="C23">
        <v>26</v>
      </c>
      <c r="D23" t="s">
        <v>27</v>
      </c>
      <c r="E23" t="s">
        <v>41</v>
      </c>
      <c r="F23" s="1">
        <v>45320</v>
      </c>
      <c r="G23" s="1">
        <v>45616</v>
      </c>
      <c r="H23">
        <v>1800</v>
      </c>
      <c r="I23">
        <v>5</v>
      </c>
      <c r="J23" t="s">
        <v>14</v>
      </c>
      <c r="L23">
        <f t="shared" si="0"/>
        <v>9</v>
      </c>
      <c r="M23" t="str">
        <f t="shared" si="1"/>
        <v>no</v>
      </c>
      <c r="N23">
        <f t="shared" si="2"/>
        <v>16200</v>
      </c>
      <c r="O23" t="str">
        <f t="shared" si="6"/>
        <v>premium</v>
      </c>
      <c r="P23" t="b">
        <f t="shared" si="3"/>
        <v>1</v>
      </c>
      <c r="Q23" t="str">
        <f t="shared" si="4"/>
        <v>low engagement</v>
      </c>
      <c r="R23" t="str">
        <f t="shared" si="5"/>
        <v>youth</v>
      </c>
    </row>
    <row r="24" spans="1:18" x14ac:dyDescent="0.3">
      <c r="A24" t="s">
        <v>77</v>
      </c>
      <c r="B24" t="s">
        <v>78</v>
      </c>
      <c r="C24">
        <v>48</v>
      </c>
      <c r="D24" t="s">
        <v>12</v>
      </c>
      <c r="E24" t="s">
        <v>41</v>
      </c>
      <c r="F24" s="1">
        <v>45451</v>
      </c>
      <c r="G24" s="1">
        <v>45455</v>
      </c>
      <c r="H24">
        <v>1800</v>
      </c>
      <c r="I24">
        <v>18</v>
      </c>
      <c r="J24" t="s">
        <v>67</v>
      </c>
      <c r="L24">
        <f t="shared" si="0"/>
        <v>0</v>
      </c>
      <c r="M24" t="str">
        <f t="shared" si="1"/>
        <v>no</v>
      </c>
      <c r="N24">
        <f t="shared" si="2"/>
        <v>0</v>
      </c>
      <c r="O24" t="str">
        <f t="shared" si="6"/>
        <v>premium</v>
      </c>
      <c r="P24" t="b">
        <f t="shared" si="3"/>
        <v>0</v>
      </c>
      <c r="Q24" t="str">
        <f t="shared" si="4"/>
        <v>regular member</v>
      </c>
      <c r="R24" t="str">
        <f t="shared" si="5"/>
        <v>seniors</v>
      </c>
    </row>
    <row r="25" spans="1:18" x14ac:dyDescent="0.3">
      <c r="A25" t="s">
        <v>79</v>
      </c>
      <c r="B25" t="s">
        <v>80</v>
      </c>
      <c r="C25">
        <v>25</v>
      </c>
      <c r="D25" t="s">
        <v>27</v>
      </c>
      <c r="E25" t="s">
        <v>22</v>
      </c>
      <c r="F25" s="1">
        <v>45439</v>
      </c>
      <c r="G25" s="1">
        <v>45730</v>
      </c>
      <c r="H25">
        <v>1200</v>
      </c>
      <c r="I25">
        <v>6</v>
      </c>
      <c r="J25" t="s">
        <v>14</v>
      </c>
      <c r="L25">
        <f t="shared" si="0"/>
        <v>9</v>
      </c>
      <c r="M25" t="str">
        <f t="shared" si="1"/>
        <v>no</v>
      </c>
      <c r="N25">
        <f t="shared" si="2"/>
        <v>10800</v>
      </c>
      <c r="O25" t="str">
        <f t="shared" si="6"/>
        <v>premium</v>
      </c>
      <c r="P25" t="b">
        <f t="shared" si="3"/>
        <v>1</v>
      </c>
      <c r="Q25" t="str">
        <f t="shared" si="4"/>
        <v>low engagement</v>
      </c>
      <c r="R25" t="str">
        <f t="shared" si="5"/>
        <v>youth</v>
      </c>
    </row>
    <row r="26" spans="1:18" x14ac:dyDescent="0.3">
      <c r="A26" t="s">
        <v>81</v>
      </c>
      <c r="B26" t="s">
        <v>82</v>
      </c>
      <c r="C26">
        <v>53</v>
      </c>
      <c r="D26" t="s">
        <v>12</v>
      </c>
      <c r="E26" t="s">
        <v>41</v>
      </c>
      <c r="F26" s="1">
        <v>45286</v>
      </c>
      <c r="G26" s="1">
        <v>45372</v>
      </c>
      <c r="H26">
        <v>1800</v>
      </c>
      <c r="I26">
        <v>17</v>
      </c>
      <c r="J26" t="s">
        <v>35</v>
      </c>
      <c r="K26" t="s">
        <v>83</v>
      </c>
      <c r="L26">
        <f t="shared" si="0"/>
        <v>2</v>
      </c>
      <c r="M26" t="str">
        <f>IF(OR(ISBLANK(K26),K26=""),"no","yes")</f>
        <v>yes</v>
      </c>
      <c r="N26">
        <f t="shared" si="2"/>
        <v>3600</v>
      </c>
      <c r="O26" t="str">
        <f t="shared" si="6"/>
        <v>standard</v>
      </c>
      <c r="P26" t="b">
        <f t="shared" si="3"/>
        <v>0</v>
      </c>
      <c r="Q26" t="str">
        <f t="shared" si="4"/>
        <v>regular member</v>
      </c>
      <c r="R26" t="str">
        <f t="shared" si="5"/>
        <v>seniors</v>
      </c>
    </row>
    <row r="27" spans="1:18" x14ac:dyDescent="0.3">
      <c r="A27" t="s">
        <v>84</v>
      </c>
      <c r="B27" t="s">
        <v>85</v>
      </c>
      <c r="C27">
        <v>42</v>
      </c>
      <c r="D27" t="s">
        <v>27</v>
      </c>
      <c r="E27" t="s">
        <v>22</v>
      </c>
      <c r="F27" s="1">
        <v>45702</v>
      </c>
      <c r="G27" s="1">
        <v>45727</v>
      </c>
      <c r="H27">
        <v>1200</v>
      </c>
      <c r="I27">
        <v>3</v>
      </c>
      <c r="J27" t="s">
        <v>67</v>
      </c>
      <c r="L27">
        <f>DATEDIF(F27,G27,"m")</f>
        <v>0</v>
      </c>
      <c r="M27" t="str">
        <f t="shared" si="1"/>
        <v>no</v>
      </c>
      <c r="N27">
        <f>H27*L27</f>
        <v>0</v>
      </c>
      <c r="O27" t="str">
        <f>IF(E26="premium","premium","standard")</f>
        <v>premium</v>
      </c>
      <c r="P27" t="b">
        <f t="shared" si="3"/>
        <v>1</v>
      </c>
      <c r="Q27" t="str">
        <f t="shared" si="4"/>
        <v>regular member</v>
      </c>
      <c r="R27" t="str">
        <f t="shared" si="5"/>
        <v>adults</v>
      </c>
    </row>
    <row r="28" spans="1:18" x14ac:dyDescent="0.3">
      <c r="A28" t="s">
        <v>86</v>
      </c>
      <c r="B28" t="s">
        <v>87</v>
      </c>
      <c r="C28">
        <v>24</v>
      </c>
      <c r="D28" t="s">
        <v>12</v>
      </c>
      <c r="E28" t="s">
        <v>31</v>
      </c>
      <c r="F28" s="1">
        <v>45698</v>
      </c>
      <c r="G28" s="1">
        <v>45726</v>
      </c>
      <c r="H28">
        <v>2500</v>
      </c>
      <c r="I28">
        <v>28</v>
      </c>
      <c r="J28" t="s">
        <v>35</v>
      </c>
      <c r="L28">
        <f t="shared" si="0"/>
        <v>1</v>
      </c>
      <c r="M28" t="str">
        <f t="shared" si="1"/>
        <v>no</v>
      </c>
      <c r="N28">
        <f t="shared" si="2"/>
        <v>2500</v>
      </c>
      <c r="O28" t="str">
        <f t="shared" si="6"/>
        <v>standard</v>
      </c>
      <c r="P28" t="b">
        <f t="shared" si="3"/>
        <v>0</v>
      </c>
      <c r="Q28" t="str">
        <f t="shared" si="4"/>
        <v>regular member</v>
      </c>
      <c r="R28" t="str">
        <f t="shared" si="5"/>
        <v>youth</v>
      </c>
    </row>
    <row r="29" spans="1:18" x14ac:dyDescent="0.3">
      <c r="A29" t="s">
        <v>88</v>
      </c>
      <c r="B29" t="s">
        <v>89</v>
      </c>
      <c r="C29">
        <v>53</v>
      </c>
      <c r="D29" t="s">
        <v>12</v>
      </c>
      <c r="E29" t="s">
        <v>22</v>
      </c>
      <c r="F29" s="1">
        <v>45614</v>
      </c>
      <c r="G29" s="1">
        <v>45645</v>
      </c>
      <c r="H29">
        <v>1200</v>
      </c>
      <c r="I29">
        <v>23</v>
      </c>
      <c r="J29" t="s">
        <v>18</v>
      </c>
      <c r="L29">
        <f t="shared" si="0"/>
        <v>1</v>
      </c>
      <c r="M29" t="str">
        <f t="shared" si="1"/>
        <v>no</v>
      </c>
      <c r="N29">
        <f t="shared" si="2"/>
        <v>1200</v>
      </c>
      <c r="O29" t="str">
        <f t="shared" si="6"/>
        <v>standard</v>
      </c>
      <c r="P29" t="b">
        <f t="shared" si="3"/>
        <v>0</v>
      </c>
      <c r="Q29" t="str">
        <f t="shared" si="4"/>
        <v>regular member</v>
      </c>
      <c r="R29" t="str">
        <f t="shared" si="5"/>
        <v>seniors</v>
      </c>
    </row>
    <row r="30" spans="1:18" x14ac:dyDescent="0.3">
      <c r="A30" t="s">
        <v>90</v>
      </c>
      <c r="B30" t="s">
        <v>91</v>
      </c>
      <c r="C30">
        <v>29</v>
      </c>
      <c r="D30" t="s">
        <v>27</v>
      </c>
      <c r="E30" t="s">
        <v>31</v>
      </c>
      <c r="F30" s="1">
        <v>45401</v>
      </c>
      <c r="G30" s="1">
        <v>45408</v>
      </c>
      <c r="H30">
        <v>2500</v>
      </c>
      <c r="I30">
        <v>8</v>
      </c>
      <c r="J30" t="s">
        <v>23</v>
      </c>
      <c r="L30">
        <f t="shared" si="0"/>
        <v>0</v>
      </c>
      <c r="M30" t="str">
        <f t="shared" si="1"/>
        <v>no</v>
      </c>
      <c r="N30">
        <f t="shared" si="2"/>
        <v>0</v>
      </c>
      <c r="O30" t="str">
        <f t="shared" si="6"/>
        <v>standard</v>
      </c>
      <c r="P30" t="b">
        <f t="shared" si="3"/>
        <v>0</v>
      </c>
      <c r="Q30" t="str">
        <f t="shared" si="4"/>
        <v>regular member</v>
      </c>
      <c r="R30" t="str">
        <f t="shared" si="5"/>
        <v>youth</v>
      </c>
    </row>
    <row r="31" spans="1:18" x14ac:dyDescent="0.3">
      <c r="A31" t="s">
        <v>92</v>
      </c>
      <c r="B31" t="s">
        <v>93</v>
      </c>
      <c r="C31">
        <v>31</v>
      </c>
      <c r="D31" t="s">
        <v>27</v>
      </c>
      <c r="E31" t="s">
        <v>31</v>
      </c>
      <c r="F31" s="1">
        <v>45667</v>
      </c>
      <c r="G31" s="1">
        <v>45745</v>
      </c>
      <c r="H31">
        <v>2500</v>
      </c>
      <c r="I31">
        <v>23</v>
      </c>
      <c r="J31" t="s">
        <v>42</v>
      </c>
      <c r="K31" t="s">
        <v>94</v>
      </c>
      <c r="L31">
        <f t="shared" si="0"/>
        <v>2</v>
      </c>
      <c r="M31" t="str">
        <f t="shared" si="1"/>
        <v>yes</v>
      </c>
      <c r="N31">
        <f t="shared" si="2"/>
        <v>5000</v>
      </c>
      <c r="O31" t="str">
        <f t="shared" si="6"/>
        <v>standard</v>
      </c>
      <c r="P31" t="b">
        <f t="shared" si="3"/>
        <v>0</v>
      </c>
      <c r="Q31" t="str">
        <f t="shared" si="4"/>
        <v>regular member</v>
      </c>
      <c r="R31" t="str">
        <f t="shared" si="5"/>
        <v>others</v>
      </c>
    </row>
    <row r="32" spans="1:18" x14ac:dyDescent="0.3">
      <c r="A32" t="s">
        <v>95</v>
      </c>
      <c r="B32" t="s">
        <v>96</v>
      </c>
      <c r="C32">
        <v>52</v>
      </c>
      <c r="D32" t="s">
        <v>27</v>
      </c>
      <c r="E32" t="s">
        <v>13</v>
      </c>
      <c r="F32" s="1">
        <v>45088</v>
      </c>
      <c r="G32" s="1">
        <v>45656</v>
      </c>
      <c r="H32">
        <v>800</v>
      </c>
      <c r="I32">
        <v>9</v>
      </c>
      <c r="J32" t="s">
        <v>67</v>
      </c>
      <c r="K32" t="s">
        <v>97</v>
      </c>
      <c r="L32">
        <f t="shared" si="0"/>
        <v>18</v>
      </c>
      <c r="M32" t="str">
        <f t="shared" si="1"/>
        <v>yes</v>
      </c>
      <c r="N32">
        <f t="shared" si="2"/>
        <v>14400</v>
      </c>
      <c r="O32" t="str">
        <f t="shared" si="6"/>
        <v>standard</v>
      </c>
      <c r="P32" t="b">
        <f t="shared" si="3"/>
        <v>0</v>
      </c>
      <c r="Q32" t="str">
        <f t="shared" si="4"/>
        <v>regular member</v>
      </c>
      <c r="R32" t="str">
        <f t="shared" si="5"/>
        <v>seniors</v>
      </c>
    </row>
    <row r="33" spans="1:18" x14ac:dyDescent="0.3">
      <c r="A33" t="s">
        <v>98</v>
      </c>
      <c r="B33" t="s">
        <v>99</v>
      </c>
      <c r="C33">
        <v>20</v>
      </c>
      <c r="D33" t="s">
        <v>12</v>
      </c>
      <c r="E33" t="s">
        <v>22</v>
      </c>
      <c r="F33" s="1">
        <v>45391</v>
      </c>
      <c r="G33" s="1">
        <v>45604</v>
      </c>
      <c r="H33">
        <v>1200</v>
      </c>
      <c r="I33">
        <v>2</v>
      </c>
      <c r="J33" t="s">
        <v>35</v>
      </c>
      <c r="L33">
        <f t="shared" si="0"/>
        <v>6</v>
      </c>
      <c r="M33" t="str">
        <f t="shared" si="1"/>
        <v>no</v>
      </c>
      <c r="N33">
        <f t="shared" si="2"/>
        <v>7200</v>
      </c>
      <c r="O33" t="str">
        <f t="shared" si="6"/>
        <v>standard</v>
      </c>
      <c r="P33" t="b">
        <f t="shared" si="3"/>
        <v>1</v>
      </c>
      <c r="Q33" t="str">
        <f t="shared" si="4"/>
        <v>low engagement</v>
      </c>
      <c r="R33" t="str">
        <f t="shared" si="5"/>
        <v>youth</v>
      </c>
    </row>
    <row r="34" spans="1:18" x14ac:dyDescent="0.3">
      <c r="A34" t="s">
        <v>100</v>
      </c>
      <c r="B34" t="s">
        <v>101</v>
      </c>
      <c r="C34">
        <v>22</v>
      </c>
      <c r="D34" t="s">
        <v>12</v>
      </c>
      <c r="E34" t="s">
        <v>13</v>
      </c>
      <c r="F34" s="1">
        <v>45699</v>
      </c>
      <c r="G34" s="1">
        <v>45740</v>
      </c>
      <c r="H34">
        <v>800</v>
      </c>
      <c r="I34">
        <v>30</v>
      </c>
      <c r="J34" t="s">
        <v>35</v>
      </c>
      <c r="L34">
        <f t="shared" si="0"/>
        <v>1</v>
      </c>
      <c r="M34" t="str">
        <f t="shared" si="1"/>
        <v>no</v>
      </c>
      <c r="N34">
        <f t="shared" si="2"/>
        <v>800</v>
      </c>
      <c r="O34" t="str">
        <f t="shared" si="6"/>
        <v>standard</v>
      </c>
      <c r="P34" t="b">
        <f t="shared" si="3"/>
        <v>0</v>
      </c>
      <c r="Q34" t="str">
        <f t="shared" si="4"/>
        <v>regular member</v>
      </c>
      <c r="R34" t="str">
        <f t="shared" si="5"/>
        <v>youth</v>
      </c>
    </row>
    <row r="35" spans="1:18" x14ac:dyDescent="0.3">
      <c r="A35" t="s">
        <v>102</v>
      </c>
      <c r="B35" t="s">
        <v>103</v>
      </c>
      <c r="C35">
        <v>23</v>
      </c>
      <c r="D35" t="s">
        <v>12</v>
      </c>
      <c r="E35" t="s">
        <v>41</v>
      </c>
      <c r="F35" s="1">
        <v>45588</v>
      </c>
      <c r="G35" s="1">
        <v>45721</v>
      </c>
      <c r="H35">
        <v>1800</v>
      </c>
      <c r="I35">
        <v>23</v>
      </c>
      <c r="J35" t="s">
        <v>18</v>
      </c>
      <c r="K35" t="s">
        <v>104</v>
      </c>
      <c r="L35">
        <f t="shared" si="0"/>
        <v>4</v>
      </c>
      <c r="M35" t="str">
        <f t="shared" si="1"/>
        <v>yes</v>
      </c>
      <c r="N35">
        <f t="shared" si="2"/>
        <v>7200</v>
      </c>
      <c r="O35" t="str">
        <f t="shared" si="6"/>
        <v>standard</v>
      </c>
      <c r="P35" t="b">
        <f t="shared" si="3"/>
        <v>0</v>
      </c>
      <c r="Q35" t="str">
        <f t="shared" si="4"/>
        <v>regular member</v>
      </c>
      <c r="R35" t="str">
        <f t="shared" si="5"/>
        <v>youth</v>
      </c>
    </row>
    <row r="36" spans="1:18" x14ac:dyDescent="0.3">
      <c r="A36" t="s">
        <v>105</v>
      </c>
      <c r="B36" t="s">
        <v>106</v>
      </c>
      <c r="C36">
        <v>27</v>
      </c>
      <c r="D36" t="s">
        <v>27</v>
      </c>
      <c r="E36" t="s">
        <v>22</v>
      </c>
      <c r="F36" s="1">
        <v>45312</v>
      </c>
      <c r="G36" s="1">
        <v>45652</v>
      </c>
      <c r="H36">
        <v>1200</v>
      </c>
      <c r="I36">
        <v>27</v>
      </c>
      <c r="J36" t="s">
        <v>18</v>
      </c>
      <c r="L36">
        <f t="shared" si="0"/>
        <v>11</v>
      </c>
      <c r="M36" t="str">
        <f t="shared" si="1"/>
        <v>no</v>
      </c>
      <c r="N36">
        <f t="shared" si="2"/>
        <v>13200</v>
      </c>
      <c r="O36" t="str">
        <f t="shared" si="6"/>
        <v>premium</v>
      </c>
      <c r="P36" t="b">
        <f>IF(I36&lt;8,TRUE,FALSE)</f>
        <v>0</v>
      </c>
      <c r="Q36" t="str">
        <f>IF(AND(I36&lt;8,L36&gt;=6),"low engagement","regular member")</f>
        <v>regular member</v>
      </c>
      <c r="R36" t="str">
        <f>IF(AND(C36&gt;=18, C36&lt;= 30),"youth", IF(AND(C36&gt;31,C36&lt;=45),"adults",IF(C36&gt;=46,"seniors","others")))</f>
        <v>youth</v>
      </c>
    </row>
    <row r="40" spans="1:18" x14ac:dyDescent="0.3">
      <c r="A40" t="s">
        <v>116</v>
      </c>
      <c r="B40" s="4" t="s">
        <v>119</v>
      </c>
      <c r="C40" s="4"/>
      <c r="D40" s="4"/>
    </row>
    <row r="42" spans="1:18" x14ac:dyDescent="0.3">
      <c r="A42" t="s">
        <v>117</v>
      </c>
      <c r="B42" s="5" t="s">
        <v>118</v>
      </c>
      <c r="C42" s="5"/>
    </row>
    <row r="44" spans="1:18" x14ac:dyDescent="0.3">
      <c r="B44" s="2" t="s">
        <v>110</v>
      </c>
      <c r="C44" t="s">
        <v>115</v>
      </c>
    </row>
    <row r="45" spans="1:18" x14ac:dyDescent="0.3">
      <c r="B45" s="3" t="s">
        <v>111</v>
      </c>
      <c r="C45">
        <v>1530</v>
      </c>
    </row>
    <row r="46" spans="1:18" x14ac:dyDescent="0.3">
      <c r="B46" s="3" t="s">
        <v>112</v>
      </c>
      <c r="C46">
        <v>1406.6666666666667</v>
      </c>
    </row>
    <row r="47" spans="1:18" x14ac:dyDescent="0.3">
      <c r="B47" s="3" t="s">
        <v>113</v>
      </c>
      <c r="C47">
        <v>1477.1428571428571</v>
      </c>
    </row>
    <row r="50" spans="1:9" x14ac:dyDescent="0.3">
      <c r="A50" t="s">
        <v>120</v>
      </c>
      <c r="B50" s="6" t="s">
        <v>121</v>
      </c>
      <c r="C50" s="7"/>
    </row>
    <row r="52" spans="1:9" x14ac:dyDescent="0.3">
      <c r="B52" s="2" t="s">
        <v>114</v>
      </c>
      <c r="C52" s="2" t="s">
        <v>126</v>
      </c>
    </row>
    <row r="53" spans="1:9" x14ac:dyDescent="0.3">
      <c r="B53" s="2" t="s">
        <v>110</v>
      </c>
      <c r="C53" t="s">
        <v>14</v>
      </c>
      <c r="D53" t="s">
        <v>67</v>
      </c>
      <c r="E53" t="s">
        <v>23</v>
      </c>
      <c r="F53" t="s">
        <v>42</v>
      </c>
      <c r="G53" t="s">
        <v>35</v>
      </c>
      <c r="H53" t="s">
        <v>18</v>
      </c>
      <c r="I53" t="s">
        <v>113</v>
      </c>
    </row>
    <row r="54" spans="1:9" x14ac:dyDescent="0.3">
      <c r="B54" s="3" t="s">
        <v>124</v>
      </c>
      <c r="C54">
        <v>3000</v>
      </c>
      <c r="D54">
        <v>3000</v>
      </c>
      <c r="F54">
        <v>800</v>
      </c>
      <c r="G54">
        <v>1200</v>
      </c>
      <c r="H54">
        <v>1200</v>
      </c>
      <c r="I54">
        <v>9200</v>
      </c>
    </row>
    <row r="55" spans="1:9" x14ac:dyDescent="0.3">
      <c r="B55" s="3" t="s">
        <v>125</v>
      </c>
      <c r="C55">
        <v>4500</v>
      </c>
      <c r="D55">
        <v>3300</v>
      </c>
      <c r="E55">
        <v>6900</v>
      </c>
      <c r="F55">
        <v>9800</v>
      </c>
      <c r="G55">
        <v>13400</v>
      </c>
      <c r="H55">
        <v>4600</v>
      </c>
      <c r="I55">
        <v>42500</v>
      </c>
    </row>
    <row r="56" spans="1:9" x14ac:dyDescent="0.3">
      <c r="B56" s="3" t="s">
        <v>113</v>
      </c>
      <c r="C56">
        <v>7500</v>
      </c>
      <c r="D56">
        <v>6300</v>
      </c>
      <c r="E56">
        <v>6900</v>
      </c>
      <c r="F56">
        <v>10600</v>
      </c>
      <c r="G56">
        <v>14600</v>
      </c>
      <c r="H56">
        <v>5800</v>
      </c>
      <c r="I56">
        <v>51700</v>
      </c>
    </row>
    <row r="57" spans="1:9" x14ac:dyDescent="0.3">
      <c r="B57" s="3"/>
    </row>
    <row r="59" spans="1:9" x14ac:dyDescent="0.3">
      <c r="A59" t="s">
        <v>127</v>
      </c>
      <c r="B59" s="10" t="s">
        <v>139</v>
      </c>
      <c r="C59" s="11"/>
    </row>
    <row r="60" spans="1:9" x14ac:dyDescent="0.3">
      <c r="B60" s="12" t="s">
        <v>141</v>
      </c>
      <c r="C60" s="13"/>
    </row>
    <row r="63" spans="1:9" x14ac:dyDescent="0.3">
      <c r="A63" t="s">
        <v>129</v>
      </c>
      <c r="B63" s="2" t="s">
        <v>110</v>
      </c>
      <c r="C63" t="s">
        <v>115</v>
      </c>
      <c r="D63" t="s">
        <v>130</v>
      </c>
    </row>
    <row r="64" spans="1:9" x14ac:dyDescent="0.3">
      <c r="B64" s="3" t="s">
        <v>14</v>
      </c>
      <c r="C64">
        <v>1500</v>
      </c>
      <c r="D64">
        <v>7500</v>
      </c>
    </row>
    <row r="65" spans="2:4" x14ac:dyDescent="0.3">
      <c r="B65" s="8" t="s">
        <v>13</v>
      </c>
      <c r="C65">
        <v>800</v>
      </c>
      <c r="D65">
        <v>800</v>
      </c>
    </row>
    <row r="66" spans="2:4" x14ac:dyDescent="0.3">
      <c r="B66" s="9" t="s">
        <v>112</v>
      </c>
      <c r="C66">
        <v>800</v>
      </c>
      <c r="D66">
        <v>800</v>
      </c>
    </row>
    <row r="67" spans="2:4" x14ac:dyDescent="0.3">
      <c r="B67" s="8" t="s">
        <v>31</v>
      </c>
      <c r="C67">
        <v>2500</v>
      </c>
      <c r="D67">
        <v>2500</v>
      </c>
    </row>
    <row r="68" spans="2:4" x14ac:dyDescent="0.3">
      <c r="B68" s="9" t="s">
        <v>112</v>
      </c>
      <c r="C68">
        <v>2500</v>
      </c>
      <c r="D68">
        <v>2500</v>
      </c>
    </row>
    <row r="69" spans="2:4" x14ac:dyDescent="0.3">
      <c r="B69" s="8" t="s">
        <v>41</v>
      </c>
      <c r="C69">
        <v>1800</v>
      </c>
      <c r="D69">
        <v>1800</v>
      </c>
    </row>
    <row r="70" spans="2:4" x14ac:dyDescent="0.3">
      <c r="B70" s="9" t="s">
        <v>111</v>
      </c>
      <c r="C70">
        <v>1800</v>
      </c>
      <c r="D70">
        <v>1800</v>
      </c>
    </row>
    <row r="71" spans="2:4" x14ac:dyDescent="0.3">
      <c r="B71" s="8" t="s">
        <v>22</v>
      </c>
      <c r="C71">
        <v>1200</v>
      </c>
      <c r="D71">
        <v>2400</v>
      </c>
    </row>
    <row r="72" spans="2:4" x14ac:dyDescent="0.3">
      <c r="B72" s="9" t="s">
        <v>111</v>
      </c>
      <c r="C72">
        <v>1200</v>
      </c>
      <c r="D72">
        <v>1200</v>
      </c>
    </row>
    <row r="73" spans="2:4" x14ac:dyDescent="0.3">
      <c r="B73" s="9" t="s">
        <v>112</v>
      </c>
      <c r="C73">
        <v>1200</v>
      </c>
      <c r="D73">
        <v>1200</v>
      </c>
    </row>
    <row r="74" spans="2:4" x14ac:dyDescent="0.3">
      <c r="B74" s="3" t="s">
        <v>67</v>
      </c>
      <c r="C74">
        <v>1575</v>
      </c>
      <c r="D74">
        <v>6300</v>
      </c>
    </row>
    <row r="75" spans="2:4" x14ac:dyDescent="0.3">
      <c r="B75" s="8" t="s">
        <v>13</v>
      </c>
      <c r="C75">
        <v>800</v>
      </c>
      <c r="D75">
        <v>800</v>
      </c>
    </row>
    <row r="76" spans="2:4" x14ac:dyDescent="0.3">
      <c r="B76" s="9" t="s">
        <v>112</v>
      </c>
      <c r="C76">
        <v>800</v>
      </c>
      <c r="D76">
        <v>800</v>
      </c>
    </row>
    <row r="77" spans="2:4" x14ac:dyDescent="0.3">
      <c r="B77" s="8" t="s">
        <v>31</v>
      </c>
      <c r="C77">
        <v>2500</v>
      </c>
      <c r="D77">
        <v>2500</v>
      </c>
    </row>
    <row r="78" spans="2:4" x14ac:dyDescent="0.3">
      <c r="B78" s="9" t="s">
        <v>111</v>
      </c>
      <c r="C78">
        <v>2500</v>
      </c>
      <c r="D78">
        <v>2500</v>
      </c>
    </row>
    <row r="79" spans="2:4" x14ac:dyDescent="0.3">
      <c r="B79" s="8" t="s">
        <v>41</v>
      </c>
      <c r="C79">
        <v>1800</v>
      </c>
      <c r="D79">
        <v>1800</v>
      </c>
    </row>
    <row r="80" spans="2:4" x14ac:dyDescent="0.3">
      <c r="B80" s="9" t="s">
        <v>111</v>
      </c>
      <c r="C80">
        <v>1800</v>
      </c>
      <c r="D80">
        <v>1800</v>
      </c>
    </row>
    <row r="81" spans="2:4" x14ac:dyDescent="0.3">
      <c r="B81" s="8" t="s">
        <v>22</v>
      </c>
      <c r="C81">
        <v>1200</v>
      </c>
      <c r="D81">
        <v>1200</v>
      </c>
    </row>
    <row r="82" spans="2:4" x14ac:dyDescent="0.3">
      <c r="B82" s="9" t="s">
        <v>111</v>
      </c>
      <c r="C82">
        <v>1200</v>
      </c>
      <c r="D82">
        <v>1200</v>
      </c>
    </row>
    <row r="83" spans="2:4" x14ac:dyDescent="0.3">
      <c r="B83" s="3" t="s">
        <v>23</v>
      </c>
      <c r="C83">
        <v>1380</v>
      </c>
      <c r="D83">
        <v>6900</v>
      </c>
    </row>
    <row r="84" spans="2:4" x14ac:dyDescent="0.3">
      <c r="B84" s="8" t="s">
        <v>13</v>
      </c>
      <c r="C84">
        <v>800</v>
      </c>
      <c r="D84">
        <v>800</v>
      </c>
    </row>
    <row r="85" spans="2:4" x14ac:dyDescent="0.3">
      <c r="B85" s="9" t="s">
        <v>111</v>
      </c>
      <c r="C85">
        <v>800</v>
      </c>
      <c r="D85">
        <v>800</v>
      </c>
    </row>
    <row r="86" spans="2:4" x14ac:dyDescent="0.3">
      <c r="B86" s="8" t="s">
        <v>31</v>
      </c>
      <c r="C86">
        <v>2500</v>
      </c>
      <c r="D86">
        <v>2500</v>
      </c>
    </row>
    <row r="87" spans="2:4" x14ac:dyDescent="0.3">
      <c r="B87" s="9" t="s">
        <v>111</v>
      </c>
      <c r="C87">
        <v>2500</v>
      </c>
      <c r="D87">
        <v>2500</v>
      </c>
    </row>
    <row r="88" spans="2:4" x14ac:dyDescent="0.3">
      <c r="B88" s="8" t="s">
        <v>22</v>
      </c>
      <c r="C88">
        <v>1200</v>
      </c>
      <c r="D88">
        <v>3600</v>
      </c>
    </row>
    <row r="89" spans="2:4" x14ac:dyDescent="0.3">
      <c r="B89" s="9" t="s">
        <v>111</v>
      </c>
      <c r="C89">
        <v>1200</v>
      </c>
      <c r="D89">
        <v>1200</v>
      </c>
    </row>
    <row r="90" spans="2:4" x14ac:dyDescent="0.3">
      <c r="B90" s="9" t="s">
        <v>112</v>
      </c>
      <c r="C90">
        <v>1200</v>
      </c>
      <c r="D90">
        <v>2400</v>
      </c>
    </row>
    <row r="91" spans="2:4" x14ac:dyDescent="0.3">
      <c r="B91" s="3" t="s">
        <v>42</v>
      </c>
      <c r="C91">
        <v>1766.6666666666667</v>
      </c>
      <c r="D91">
        <v>10600</v>
      </c>
    </row>
    <row r="92" spans="2:4" x14ac:dyDescent="0.3">
      <c r="B92" s="8" t="s">
        <v>13</v>
      </c>
      <c r="C92">
        <v>800</v>
      </c>
      <c r="D92">
        <v>800</v>
      </c>
    </row>
    <row r="93" spans="2:4" x14ac:dyDescent="0.3">
      <c r="B93" s="9" t="s">
        <v>112</v>
      </c>
      <c r="C93">
        <v>800</v>
      </c>
      <c r="D93">
        <v>800</v>
      </c>
    </row>
    <row r="94" spans="2:4" x14ac:dyDescent="0.3">
      <c r="B94" s="8" t="s">
        <v>31</v>
      </c>
      <c r="C94">
        <v>2500</v>
      </c>
      <c r="D94">
        <v>5000</v>
      </c>
    </row>
    <row r="95" spans="2:4" x14ac:dyDescent="0.3">
      <c r="B95" s="9" t="s">
        <v>111</v>
      </c>
      <c r="C95">
        <v>2500</v>
      </c>
      <c r="D95">
        <v>2500</v>
      </c>
    </row>
    <row r="96" spans="2:4" x14ac:dyDescent="0.3">
      <c r="B96" s="9" t="s">
        <v>112</v>
      </c>
      <c r="C96">
        <v>2500</v>
      </c>
      <c r="D96">
        <v>2500</v>
      </c>
    </row>
    <row r="97" spans="2:4" x14ac:dyDescent="0.3">
      <c r="B97" s="8" t="s">
        <v>41</v>
      </c>
      <c r="C97">
        <v>1800</v>
      </c>
      <c r="D97">
        <v>3600</v>
      </c>
    </row>
    <row r="98" spans="2:4" x14ac:dyDescent="0.3">
      <c r="B98" s="9" t="s">
        <v>111</v>
      </c>
      <c r="C98">
        <v>1800</v>
      </c>
      <c r="D98">
        <v>3600</v>
      </c>
    </row>
    <row r="99" spans="2:4" x14ac:dyDescent="0.3">
      <c r="B99" s="8" t="s">
        <v>22</v>
      </c>
      <c r="C99">
        <v>1200</v>
      </c>
      <c r="D99">
        <v>1200</v>
      </c>
    </row>
    <row r="100" spans="2:4" x14ac:dyDescent="0.3">
      <c r="B100" s="9" t="s">
        <v>112</v>
      </c>
      <c r="C100">
        <v>1200</v>
      </c>
      <c r="D100">
        <v>1200</v>
      </c>
    </row>
    <row r="101" spans="2:4" x14ac:dyDescent="0.3">
      <c r="B101" s="3" t="s">
        <v>35</v>
      </c>
      <c r="C101">
        <v>1460</v>
      </c>
      <c r="D101">
        <v>14600</v>
      </c>
    </row>
    <row r="102" spans="2:4" x14ac:dyDescent="0.3">
      <c r="B102" s="8" t="s">
        <v>13</v>
      </c>
      <c r="C102">
        <v>800</v>
      </c>
      <c r="D102">
        <v>2400</v>
      </c>
    </row>
    <row r="103" spans="2:4" x14ac:dyDescent="0.3">
      <c r="B103" s="9" t="s">
        <v>111</v>
      </c>
      <c r="C103">
        <v>800</v>
      </c>
      <c r="D103">
        <v>1600</v>
      </c>
    </row>
    <row r="104" spans="2:4" x14ac:dyDescent="0.3">
      <c r="B104" s="9" t="s">
        <v>112</v>
      </c>
      <c r="C104">
        <v>800</v>
      </c>
      <c r="D104">
        <v>800</v>
      </c>
    </row>
    <row r="105" spans="2:4" x14ac:dyDescent="0.3">
      <c r="B105" s="8" t="s">
        <v>31</v>
      </c>
      <c r="C105">
        <v>2500</v>
      </c>
      <c r="D105">
        <v>5000</v>
      </c>
    </row>
    <row r="106" spans="2:4" x14ac:dyDescent="0.3">
      <c r="B106" s="9" t="s">
        <v>111</v>
      </c>
      <c r="C106">
        <v>2500</v>
      </c>
      <c r="D106">
        <v>2500</v>
      </c>
    </row>
    <row r="107" spans="2:4" x14ac:dyDescent="0.3">
      <c r="B107" s="9" t="s">
        <v>112</v>
      </c>
      <c r="C107">
        <v>2500</v>
      </c>
      <c r="D107">
        <v>2500</v>
      </c>
    </row>
    <row r="108" spans="2:4" x14ac:dyDescent="0.3">
      <c r="B108" s="8" t="s">
        <v>41</v>
      </c>
      <c r="C108">
        <v>1800</v>
      </c>
      <c r="D108">
        <v>3600</v>
      </c>
    </row>
    <row r="109" spans="2:4" x14ac:dyDescent="0.3">
      <c r="B109" s="9" t="s">
        <v>111</v>
      </c>
      <c r="C109">
        <v>1800</v>
      </c>
      <c r="D109">
        <v>1800</v>
      </c>
    </row>
    <row r="110" spans="2:4" x14ac:dyDescent="0.3">
      <c r="B110" s="9" t="s">
        <v>112</v>
      </c>
      <c r="C110">
        <v>1800</v>
      </c>
      <c r="D110">
        <v>1800</v>
      </c>
    </row>
    <row r="111" spans="2:4" x14ac:dyDescent="0.3">
      <c r="B111" s="8" t="s">
        <v>22</v>
      </c>
      <c r="C111">
        <v>1200</v>
      </c>
      <c r="D111">
        <v>3600</v>
      </c>
    </row>
    <row r="112" spans="2:4" x14ac:dyDescent="0.3">
      <c r="B112" s="9" t="s">
        <v>111</v>
      </c>
      <c r="C112">
        <v>1200</v>
      </c>
      <c r="D112">
        <v>2400</v>
      </c>
    </row>
    <row r="113" spans="1:5" x14ac:dyDescent="0.3">
      <c r="B113" s="9" t="s">
        <v>112</v>
      </c>
      <c r="C113">
        <v>1200</v>
      </c>
      <c r="D113">
        <v>1200</v>
      </c>
    </row>
    <row r="114" spans="1:5" x14ac:dyDescent="0.3">
      <c r="B114" s="3" t="s">
        <v>18</v>
      </c>
      <c r="C114">
        <v>1160</v>
      </c>
      <c r="D114">
        <v>5800</v>
      </c>
    </row>
    <row r="115" spans="1:5" x14ac:dyDescent="0.3">
      <c r="B115" s="8" t="s">
        <v>13</v>
      </c>
      <c r="C115">
        <v>800</v>
      </c>
      <c r="D115">
        <v>1600</v>
      </c>
    </row>
    <row r="116" spans="1:5" x14ac:dyDescent="0.3">
      <c r="B116" s="9" t="s">
        <v>111</v>
      </c>
      <c r="C116">
        <v>800</v>
      </c>
      <c r="D116">
        <v>800</v>
      </c>
    </row>
    <row r="117" spans="1:5" x14ac:dyDescent="0.3">
      <c r="B117" s="9" t="s">
        <v>112</v>
      </c>
      <c r="C117">
        <v>800</v>
      </c>
      <c r="D117">
        <v>800</v>
      </c>
    </row>
    <row r="118" spans="1:5" x14ac:dyDescent="0.3">
      <c r="B118" s="8" t="s">
        <v>41</v>
      </c>
      <c r="C118">
        <v>1800</v>
      </c>
      <c r="D118">
        <v>1800</v>
      </c>
    </row>
    <row r="119" spans="1:5" x14ac:dyDescent="0.3">
      <c r="B119" s="9" t="s">
        <v>112</v>
      </c>
      <c r="C119">
        <v>1800</v>
      </c>
      <c r="D119">
        <v>1800</v>
      </c>
    </row>
    <row r="120" spans="1:5" x14ac:dyDescent="0.3">
      <c r="B120" s="8" t="s">
        <v>22</v>
      </c>
      <c r="C120">
        <v>1200</v>
      </c>
      <c r="D120">
        <v>2400</v>
      </c>
    </row>
    <row r="121" spans="1:5" x14ac:dyDescent="0.3">
      <c r="B121" s="9" t="s">
        <v>111</v>
      </c>
      <c r="C121">
        <v>1200</v>
      </c>
      <c r="D121">
        <v>2400</v>
      </c>
    </row>
    <row r="122" spans="1:5" x14ac:dyDescent="0.3">
      <c r="B122" s="3" t="s">
        <v>113</v>
      </c>
      <c r="C122">
        <v>1477.1428571428571</v>
      </c>
      <c r="D122">
        <v>51700</v>
      </c>
    </row>
    <row r="126" spans="1:5" x14ac:dyDescent="0.3">
      <c r="A126" t="s">
        <v>131</v>
      </c>
      <c r="B126" s="2" t="s">
        <v>132</v>
      </c>
      <c r="C126" s="2" t="s">
        <v>126</v>
      </c>
    </row>
    <row r="127" spans="1:5" x14ac:dyDescent="0.3">
      <c r="B127" s="2" t="s">
        <v>110</v>
      </c>
      <c r="C127" t="s">
        <v>27</v>
      </c>
      <c r="D127" t="s">
        <v>12</v>
      </c>
      <c r="E127" t="s">
        <v>113</v>
      </c>
    </row>
    <row r="128" spans="1:5" x14ac:dyDescent="0.3">
      <c r="B128" s="3" t="s">
        <v>14</v>
      </c>
      <c r="C128">
        <v>3</v>
      </c>
      <c r="D128">
        <v>2</v>
      </c>
      <c r="E128">
        <v>5</v>
      </c>
    </row>
    <row r="129" spans="2:7" x14ac:dyDescent="0.3">
      <c r="B129" s="3" t="s">
        <v>67</v>
      </c>
      <c r="C129">
        <v>3</v>
      </c>
      <c r="D129">
        <v>1</v>
      </c>
      <c r="E129">
        <v>4</v>
      </c>
    </row>
    <row r="130" spans="2:7" x14ac:dyDescent="0.3">
      <c r="B130" s="3" t="s">
        <v>23</v>
      </c>
      <c r="C130">
        <v>3</v>
      </c>
      <c r="D130">
        <v>2</v>
      </c>
      <c r="E130">
        <v>5</v>
      </c>
    </row>
    <row r="131" spans="2:7" x14ac:dyDescent="0.3">
      <c r="B131" s="3" t="s">
        <v>42</v>
      </c>
      <c r="C131">
        <v>2</v>
      </c>
      <c r="D131">
        <v>4</v>
      </c>
      <c r="E131">
        <v>6</v>
      </c>
    </row>
    <row r="132" spans="2:7" x14ac:dyDescent="0.3">
      <c r="B132" s="3" t="s">
        <v>35</v>
      </c>
      <c r="C132">
        <v>2</v>
      </c>
      <c r="D132">
        <v>8</v>
      </c>
      <c r="E132">
        <v>10</v>
      </c>
    </row>
    <row r="133" spans="2:7" x14ac:dyDescent="0.3">
      <c r="B133" s="3" t="s">
        <v>18</v>
      </c>
      <c r="C133">
        <v>2</v>
      </c>
      <c r="D133">
        <v>3</v>
      </c>
      <c r="E133">
        <v>5</v>
      </c>
    </row>
    <row r="134" spans="2:7" x14ac:dyDescent="0.3">
      <c r="B134" s="3" t="s">
        <v>113</v>
      </c>
      <c r="C134">
        <v>15</v>
      </c>
      <c r="D134">
        <v>20</v>
      </c>
      <c r="E134">
        <v>35</v>
      </c>
    </row>
    <row r="137" spans="2:7" x14ac:dyDescent="0.3">
      <c r="B137" s="2" t="s">
        <v>138</v>
      </c>
      <c r="C137" s="2" t="s">
        <v>126</v>
      </c>
    </row>
    <row r="138" spans="2:7" x14ac:dyDescent="0.3">
      <c r="B138" s="2" t="s">
        <v>110</v>
      </c>
      <c r="C138" t="s">
        <v>13</v>
      </c>
      <c r="D138" t="s">
        <v>31</v>
      </c>
      <c r="E138" t="s">
        <v>41</v>
      </c>
      <c r="F138" t="s">
        <v>22</v>
      </c>
      <c r="G138" t="s">
        <v>113</v>
      </c>
    </row>
    <row r="139" spans="2:7" x14ac:dyDescent="0.3">
      <c r="B139" s="3" t="s">
        <v>134</v>
      </c>
      <c r="C139">
        <v>4</v>
      </c>
      <c r="D139">
        <v>1</v>
      </c>
      <c r="E139">
        <v>1</v>
      </c>
      <c r="F139">
        <v>5</v>
      </c>
      <c r="G139">
        <v>11</v>
      </c>
    </row>
    <row r="140" spans="2:7" x14ac:dyDescent="0.3">
      <c r="B140" s="3" t="s">
        <v>135</v>
      </c>
      <c r="D140">
        <v>1</v>
      </c>
      <c r="F140">
        <v>1</v>
      </c>
      <c r="G140">
        <v>2</v>
      </c>
    </row>
    <row r="141" spans="2:7" x14ac:dyDescent="0.3">
      <c r="B141" s="3" t="s">
        <v>136</v>
      </c>
      <c r="C141">
        <v>2</v>
      </c>
      <c r="D141">
        <v>1</v>
      </c>
      <c r="E141">
        <v>4</v>
      </c>
      <c r="F141">
        <v>2</v>
      </c>
      <c r="G141">
        <v>9</v>
      </c>
    </row>
    <row r="142" spans="2:7" x14ac:dyDescent="0.3">
      <c r="B142" s="3" t="s">
        <v>137</v>
      </c>
      <c r="C142">
        <v>3</v>
      </c>
      <c r="D142">
        <v>4</v>
      </c>
      <c r="E142">
        <v>2</v>
      </c>
      <c r="F142">
        <v>4</v>
      </c>
      <c r="G142">
        <v>13</v>
      </c>
    </row>
    <row r="143" spans="2:7" x14ac:dyDescent="0.3">
      <c r="B143" s="3" t="s">
        <v>113</v>
      </c>
      <c r="C143">
        <v>9</v>
      </c>
      <c r="D143">
        <v>7</v>
      </c>
      <c r="E143">
        <v>7</v>
      </c>
      <c r="F143">
        <v>12</v>
      </c>
      <c r="G143">
        <v>35</v>
      </c>
    </row>
  </sheetData>
  <conditionalFormatting sqref="A1:Q36 R1">
    <cfRule type="expression" dxfId="3" priority="5">
      <formula>AND($L$2&gt;=6,$P$2=TRUE)</formula>
    </cfRule>
  </conditionalFormatting>
  <conditionalFormatting sqref="B1:B63 B81:B126 B155:B1048576">
    <cfRule type="expression" dxfId="2" priority="8">
      <formula>AND($L$2&gt;=6,$P$2=TRUE)</formula>
    </cfRule>
  </conditionalFormatting>
  <conditionalFormatting sqref="Q1:Q1048576">
    <cfRule type="iconSet" priority="1">
      <iconSet iconSet="3Flags">
        <cfvo type="percent" val="0"/>
        <cfvo type="percent" val="0.5"/>
        <cfvo type="num" val="1"/>
      </iconSet>
    </cfRule>
    <cfRule type="containsText" dxfId="1" priority="4" operator="containsText" text="low engagement">
      <formula>NOT(ISERROR(SEARCH("low engagement",Q1)))</formula>
    </cfRule>
  </conditionalFormatting>
  <conditionalFormatting sqref="R1 A1:Q36">
    <cfRule type="expression" priority="6">
      <formula>AND($L$2&gt;=6,$P$2=TRUE)</formula>
    </cfRule>
  </conditionalFormatting>
  <conditionalFormatting sqref="R1 P1:Q1048576">
    <cfRule type="expression" dxfId="0" priority="7">
      <formula>AND($L$2&gt;=6,$P$2=TRUE)</formula>
    </cfRule>
  </conditionalFormatting>
  <pageMargins left="0.7" right="0.7" top="0.75" bottom="0.75" header="0.3" footer="0.3"/>
  <drawing r:id="rId6"/>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Rajiv chauhan</dc:creator>
  <cp:lastModifiedBy>Rajiv chauhan</cp:lastModifiedBy>
  <dcterms:created xsi:type="dcterms:W3CDTF">2025-05-22T10:21:32Z</dcterms:created>
  <dcterms:modified xsi:type="dcterms:W3CDTF">2025-05-22T13:05:11Z</dcterms:modified>
</cp:coreProperties>
</file>