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ity\OneDrive\Documents\ITvedant\Excel P312\Projects\"/>
    </mc:Choice>
  </mc:AlternateContent>
  <xr:revisionPtr revIDLastSave="0" documentId="13_ncr:1_{1681AFE8-4CDF-43C9-B1B6-7E827D001370}" xr6:coauthVersionLast="47" xr6:coauthVersionMax="47" xr10:uidLastSave="{00000000-0000-0000-0000-000000000000}"/>
  <bookViews>
    <workbookView xWindow="-108" yWindow="-108" windowWidth="23256" windowHeight="12456" activeTab="2" xr2:uid="{47D02905-91E1-46D9-93C8-30D974BFFDDD}"/>
  </bookViews>
  <sheets>
    <sheet name="DATA" sheetId="1" r:id="rId1"/>
    <sheet name="BAckend" sheetId="2" r:id="rId2"/>
    <sheet name="DAShbord" sheetId="3" r:id="rId3"/>
  </sheets>
  <definedNames>
    <definedName name="Avg._Likes">DATA!$G$2:$G$198</definedName>
    <definedName name="Category">DATA!$D$2:$D$198</definedName>
    <definedName name="Eng_Rate">DATA!$H$2:$H$198</definedName>
    <definedName name="Followers">DATA!$F$2:$F$198</definedName>
    <definedName name="Name">DATA!$B$2:$B$198</definedName>
    <definedName name="Posts">DATA!$E$2:$E$198</definedName>
    <definedName name="Rank">DATA!$A$2:$A$198</definedName>
    <definedName name="Search">DAShbord!$B$2</definedName>
    <definedName name="Slicer_Category">#N/A</definedName>
    <definedName name="Slicer_User_Type">#N/A</definedName>
    <definedName name="User_Type">DATA!$C$2:$C$198</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M15" i="2" s="1"/>
  <c r="AG55" i="3"/>
  <c r="M7" i="2"/>
  <c r="M6" i="2"/>
  <c r="M5" i="2"/>
  <c r="M4" i="2"/>
  <c r="AI23" i="3"/>
  <c r="AI24" i="3"/>
  <c r="AI21" i="3"/>
  <c r="AI22" i="3"/>
  <c r="M14" i="2" l="1"/>
  <c r="M16" i="2"/>
  <c r="M17" i="2"/>
</calcChain>
</file>

<file path=xl/sharedStrings.xml><?xml version="1.0" encoding="utf-8"?>
<sst xmlns="http://schemas.openxmlformats.org/spreadsheetml/2006/main" count="1071" uniqueCount="242">
  <si>
    <t>Rank</t>
  </si>
  <si>
    <t>Name</t>
  </si>
  <si>
    <t>User_Type</t>
  </si>
  <si>
    <t>Category</t>
  </si>
  <si>
    <t>Posts</t>
  </si>
  <si>
    <t>Followers</t>
  </si>
  <si>
    <t>Avg. Likes</t>
  </si>
  <si>
    <t>Eng Rate</t>
  </si>
  <si>
    <t>instagram</t>
  </si>
  <si>
    <t>Brand</t>
  </si>
  <si>
    <t>Photography</t>
  </si>
  <si>
    <t>cristiano</t>
  </si>
  <si>
    <t>Male</t>
  </si>
  <si>
    <t>Health, Sports &amp; Fitness</t>
  </si>
  <si>
    <t>leomessi</t>
  </si>
  <si>
    <t>kyliejenner</t>
  </si>
  <si>
    <t>Female</t>
  </si>
  <si>
    <t>Entertainment</t>
  </si>
  <si>
    <t>selenagomez</t>
  </si>
  <si>
    <t>therock</t>
  </si>
  <si>
    <t>arianagrande</t>
  </si>
  <si>
    <t>kimkardashian</t>
  </si>
  <si>
    <t>Craft/Diy</t>
  </si>
  <si>
    <t>beyonce</t>
  </si>
  <si>
    <t>khloekardashian</t>
  </si>
  <si>
    <t>justinbieber</t>
  </si>
  <si>
    <t>nike</t>
  </si>
  <si>
    <t>taylorswift</t>
  </si>
  <si>
    <t>jlo</t>
  </si>
  <si>
    <t>virat.kohli</t>
  </si>
  <si>
    <t>kendalljenner</t>
  </si>
  <si>
    <t>natgeo</t>
  </si>
  <si>
    <t>Lifestyle</t>
  </si>
  <si>
    <t>nickiminaj</t>
  </si>
  <si>
    <t>kourtneykardash</t>
  </si>
  <si>
    <t>neymarjr</t>
  </si>
  <si>
    <t>mileycyrus</t>
  </si>
  <si>
    <t>katyperry</t>
  </si>
  <si>
    <t>zendaya</t>
  </si>
  <si>
    <t>kevinhart4real</t>
  </si>
  <si>
    <t>iamcardib</t>
  </si>
  <si>
    <t>ddlovato</t>
  </si>
  <si>
    <t>badgalriri</t>
  </si>
  <si>
    <t>Finance</t>
  </si>
  <si>
    <t>kingjames</t>
  </si>
  <si>
    <t>champagnepapi</t>
  </si>
  <si>
    <t>theellenshow</t>
  </si>
  <si>
    <t>News &amp; Politics</t>
  </si>
  <si>
    <t>chrisbrownofficial</t>
  </si>
  <si>
    <t>realmadrid</t>
  </si>
  <si>
    <t>Community</t>
  </si>
  <si>
    <t>fcbarcelona</t>
  </si>
  <si>
    <t>billieeilish</t>
  </si>
  <si>
    <t>championsleague</t>
  </si>
  <si>
    <t>gal_gadot</t>
  </si>
  <si>
    <t>dualipa</t>
  </si>
  <si>
    <t>k.mbappe</t>
  </si>
  <si>
    <t>nasa</t>
  </si>
  <si>
    <t>Technology</t>
  </si>
  <si>
    <t>lalalalisa_m</t>
  </si>
  <si>
    <t>vindiesel</t>
  </si>
  <si>
    <t>priyankachopra</t>
  </si>
  <si>
    <t>khaby00</t>
  </si>
  <si>
    <t>shakira</t>
  </si>
  <si>
    <t>snoopdogg</t>
  </si>
  <si>
    <t>shraddhakapoor</t>
  </si>
  <si>
    <t>gigihadid</t>
  </si>
  <si>
    <t>Fashion</t>
  </si>
  <si>
    <t>davidbeckham</t>
  </si>
  <si>
    <t>victoriassecret</t>
  </si>
  <si>
    <t>aliaabhatt</t>
  </si>
  <si>
    <t>nehakakkar</t>
  </si>
  <si>
    <t>nba</t>
  </si>
  <si>
    <t>Food</t>
  </si>
  <si>
    <t>jennierubyjane</t>
  </si>
  <si>
    <t>shawnmendes</t>
  </si>
  <si>
    <t>narendramodi</t>
  </si>
  <si>
    <t>deepikapadukone</t>
  </si>
  <si>
    <t>katrinakaif</t>
  </si>
  <si>
    <t>emmawatson</t>
  </si>
  <si>
    <t>ronaldinho</t>
  </si>
  <si>
    <t>tomholland2013</t>
  </si>
  <si>
    <t>justintimberlake</t>
  </si>
  <si>
    <t>marvel</t>
  </si>
  <si>
    <t>sooyaaa__</t>
  </si>
  <si>
    <t>raffinagita1717</t>
  </si>
  <si>
    <t>camila_cabello</t>
  </si>
  <si>
    <t>roses_are_rosie</t>
  </si>
  <si>
    <t>jacquelinef143</t>
  </si>
  <si>
    <t>akshaykumar</t>
  </si>
  <si>
    <t>psg</t>
  </si>
  <si>
    <t>anitta</t>
  </si>
  <si>
    <t>maluma</t>
  </si>
  <si>
    <t>willsmith</t>
  </si>
  <si>
    <t>karimbenzema</t>
  </si>
  <si>
    <t>premierleague</t>
  </si>
  <si>
    <t>anushkasharma</t>
  </si>
  <si>
    <t>manchesterunited</t>
  </si>
  <si>
    <t>milliebobbybrown</t>
  </si>
  <si>
    <t>urvashirautela</t>
  </si>
  <si>
    <t>marcelotwelve</t>
  </si>
  <si>
    <t>whinderssonnunes</t>
  </si>
  <si>
    <t>9gag</t>
  </si>
  <si>
    <t>karolg</t>
  </si>
  <si>
    <t>iamzlatanibrahimovic</t>
  </si>
  <si>
    <t>zacefron</t>
  </si>
  <si>
    <t>bellahadid</t>
  </si>
  <si>
    <t>chrishemsworth</t>
  </si>
  <si>
    <t>beingsalmankhan</t>
  </si>
  <si>
    <t>juventus</t>
  </si>
  <si>
    <t>paulpogba</t>
  </si>
  <si>
    <t>dishapatani</t>
  </si>
  <si>
    <t>zara</t>
  </si>
  <si>
    <t>mosalah</t>
  </si>
  <si>
    <t>tatawerneck</t>
  </si>
  <si>
    <t>sunnyleone</t>
  </si>
  <si>
    <t>sergioramos</t>
  </si>
  <si>
    <t>leonardodicaprio</t>
  </si>
  <si>
    <t>robertdowneyjr</t>
  </si>
  <si>
    <t>thv</t>
  </si>
  <si>
    <t>ayutingting92</t>
  </si>
  <si>
    <t>chanelofficial</t>
  </si>
  <si>
    <t>Beauty &amp; Makeup</t>
  </si>
  <si>
    <t>ladygaga</t>
  </si>
  <si>
    <t>jbalvin</t>
  </si>
  <si>
    <t>michelleobama</t>
  </si>
  <si>
    <t>kritisanon</t>
  </si>
  <si>
    <t>hudabeauty</t>
  </si>
  <si>
    <t>adele</t>
  </si>
  <si>
    <t>krisjenner</t>
  </si>
  <si>
    <t>blackpinkofficial</t>
  </si>
  <si>
    <t>jamesrodriguez10</t>
  </si>
  <si>
    <t>louisvuitton</t>
  </si>
  <si>
    <t>lelepons</t>
  </si>
  <si>
    <t>nusr_et</t>
  </si>
  <si>
    <t>gucci</t>
  </si>
  <si>
    <t>jokowi</t>
  </si>
  <si>
    <t>haileybieber</t>
  </si>
  <si>
    <t>jungkook.97</t>
  </si>
  <si>
    <t>charlidamelio</t>
  </si>
  <si>
    <t>dovecameron</t>
  </si>
  <si>
    <t>harrystyles</t>
  </si>
  <si>
    <t>vanessahudgens</t>
  </si>
  <si>
    <t>larissamanoela</t>
  </si>
  <si>
    <t>stephencurry30</t>
  </si>
  <si>
    <t>zayn</t>
  </si>
  <si>
    <t>travisscott</t>
  </si>
  <si>
    <t>daddyyankee</t>
  </si>
  <si>
    <t>vancityreynolds</t>
  </si>
  <si>
    <t>j.m</t>
  </si>
  <si>
    <t>theweeknd</t>
  </si>
  <si>
    <t>5.min.crafts</t>
  </si>
  <si>
    <t>thenotoriousmma</t>
  </si>
  <si>
    <t>natgeotravel</t>
  </si>
  <si>
    <t>maisa</t>
  </si>
  <si>
    <t>nikefootball</t>
  </si>
  <si>
    <t>jannatzubair29</t>
  </si>
  <si>
    <t>varundvn</t>
  </si>
  <si>
    <t>badbunnypr</t>
  </si>
  <si>
    <t>hrithikroshan</t>
  </si>
  <si>
    <t>gusttavolima</t>
  </si>
  <si>
    <t>buzzfeedtasty</t>
  </si>
  <si>
    <t>kapilsharma</t>
  </si>
  <si>
    <t>brunamarquezine</t>
  </si>
  <si>
    <t>norafatehi</t>
  </si>
  <si>
    <t>ranveersingh</t>
  </si>
  <si>
    <t>dior</t>
  </si>
  <si>
    <t>uarmyhope</t>
  </si>
  <si>
    <t>georginagio</t>
  </si>
  <si>
    <t>cznburak</t>
  </si>
  <si>
    <t>jin</t>
  </si>
  <si>
    <t>laliga</t>
  </si>
  <si>
    <t>voguemagazine</t>
  </si>
  <si>
    <t>britneyspears</t>
  </si>
  <si>
    <t>teddysphotos</t>
  </si>
  <si>
    <t>virginia</t>
  </si>
  <si>
    <t>saraalikhan95</t>
  </si>
  <si>
    <t>marinaruybarbosa</t>
  </si>
  <si>
    <t>agustd</t>
  </si>
  <si>
    <t>princessyahrini</t>
  </si>
  <si>
    <t>jenniferaniston</t>
  </si>
  <si>
    <t>worldstar</t>
  </si>
  <si>
    <t>andresiniesta8</t>
  </si>
  <si>
    <t>natashawilona12</t>
  </si>
  <si>
    <t>rkive</t>
  </si>
  <si>
    <t>mahi7781</t>
  </si>
  <si>
    <t>liverpoolfc</t>
  </si>
  <si>
    <t>prattprattpratt</t>
  </si>
  <si>
    <t>addisonraee</t>
  </si>
  <si>
    <t>wizkhalifa</t>
  </si>
  <si>
    <t>parineetichopra</t>
  </si>
  <si>
    <t>anushkasen0408</t>
  </si>
  <si>
    <t>chrissyteigen</t>
  </si>
  <si>
    <t>hm</t>
  </si>
  <si>
    <t>wesleysafadao</t>
  </si>
  <si>
    <t>marvelstudios</t>
  </si>
  <si>
    <t>houseofhighlights</t>
  </si>
  <si>
    <t>tyga</t>
  </si>
  <si>
    <t>eminem</t>
  </si>
  <si>
    <t>sachintendulkar</t>
  </si>
  <si>
    <t>danialves</t>
  </si>
  <si>
    <t>gisel_la</t>
  </si>
  <si>
    <t>blakelively</t>
  </si>
  <si>
    <t>chelseafc</t>
  </si>
  <si>
    <t>shahidkapoor</t>
  </si>
  <si>
    <t>kimberly.loaiza</t>
  </si>
  <si>
    <t>toni.kr8s</t>
  </si>
  <si>
    <t>antogriezmann</t>
  </si>
  <si>
    <t>mercedesbenz</t>
  </si>
  <si>
    <t>nattinatasha</t>
  </si>
  <si>
    <t>tigerjackieshroff</t>
  </si>
  <si>
    <t>lunamaya</t>
  </si>
  <si>
    <t>mancity</t>
  </si>
  <si>
    <t>disney</t>
  </si>
  <si>
    <t>barackobama</t>
  </si>
  <si>
    <t>fcbayern</t>
  </si>
  <si>
    <t>colesprouse</t>
  </si>
  <si>
    <t>shaymitchell</t>
  </si>
  <si>
    <t>ivetesangalo</t>
  </si>
  <si>
    <t>paollaoliveirareal</t>
  </si>
  <si>
    <t>Row Labels</t>
  </si>
  <si>
    <t>Grand Total</t>
  </si>
  <si>
    <t>Sum of Followers</t>
  </si>
  <si>
    <t xml:space="preserve">Followers </t>
  </si>
  <si>
    <t>Sum of Avg. Likes</t>
  </si>
  <si>
    <t>Count of User_Type</t>
  </si>
  <si>
    <t>Column Labels</t>
  </si>
  <si>
    <t>Count of Name</t>
  </si>
  <si>
    <t>Category with highest number of users</t>
  </si>
  <si>
    <t>(All)</t>
  </si>
  <si>
    <t>Top containers</t>
  </si>
  <si>
    <t>Likes</t>
  </si>
  <si>
    <t>Engagment</t>
  </si>
  <si>
    <t>Follower's</t>
  </si>
  <si>
    <t xml:space="preserve"> Avg. Likes</t>
  </si>
  <si>
    <t xml:space="preserve"> Posts</t>
  </si>
  <si>
    <t>Search BOX</t>
  </si>
  <si>
    <t>posts</t>
  </si>
  <si>
    <t>likes</t>
  </si>
  <si>
    <t>Eng1</t>
  </si>
  <si>
    <t>name</t>
  </si>
  <si>
    <t>ronaldo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</si>
</sst>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quot;K&quot;"/>
    <numFmt numFmtId="165" formatCode="#,##0.0,,\ &quot;M&quot;"/>
    <numFmt numFmtId="166" formatCode="#,##0,,&quot;M&quot;"/>
    <numFmt numFmtId="167" formatCode="0.0%"/>
  </numFmts>
  <fonts count="7" x14ac:knownFonts="1">
    <font>
      <sz val="14"/>
      <color theme="1"/>
      <name val="Calibri"/>
      <family val="2"/>
      <scheme val="minor"/>
    </font>
    <font>
      <sz val="14"/>
      <color theme="1"/>
      <name val="Calibri"/>
      <family val="2"/>
      <scheme val="minor"/>
    </font>
    <font>
      <sz val="22"/>
      <color theme="1"/>
      <name val="Calibri"/>
      <family val="2"/>
      <scheme val="minor"/>
    </font>
    <font>
      <sz val="36"/>
      <color theme="1"/>
      <name val="Calibri"/>
      <family val="2"/>
      <scheme val="minor"/>
    </font>
    <font>
      <sz val="26"/>
      <color theme="1"/>
      <name val="Calibri"/>
      <family val="2"/>
      <scheme val="minor"/>
    </font>
    <font>
      <sz val="22"/>
      <color theme="1"/>
      <name val="Lato Black"/>
      <family val="2"/>
    </font>
    <font>
      <sz val="14"/>
      <name val="Calibri"/>
      <family val="2"/>
      <scheme val="minor"/>
    </font>
  </fonts>
  <fills count="11">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5"/>
        <bgColor indexed="64"/>
      </patternFill>
    </fill>
    <fill>
      <patternFill patternType="solid">
        <fgColor theme="7"/>
        <bgColor indexed="64"/>
      </patternFill>
    </fill>
    <fill>
      <patternFill patternType="solid">
        <fgColor theme="3" tint="0.59999389629810485"/>
        <bgColor indexed="64"/>
      </patternFill>
    </fill>
    <fill>
      <patternFill patternType="solid">
        <fgColor theme="1"/>
        <bgColor indexed="64"/>
      </patternFill>
    </fill>
    <fill>
      <patternFill patternType="solid">
        <fgColor theme="4"/>
        <bgColor indexed="64"/>
      </patternFill>
    </fill>
    <fill>
      <patternFill patternType="solid">
        <fgColor theme="2" tint="-0.499984740745262"/>
        <bgColor indexed="64"/>
      </patternFill>
    </fill>
    <fill>
      <patternFill patternType="solid">
        <fgColor theme="1" tint="0.34998626667073579"/>
        <bgColor indexed="64"/>
      </patternFill>
    </fill>
  </fills>
  <borders count="6">
    <border>
      <left/>
      <right/>
      <top/>
      <bottom/>
      <diagonal/>
    </border>
    <border>
      <left/>
      <right/>
      <top/>
      <bottom style="thin">
        <color indexed="64"/>
      </bottom>
      <diagonal/>
    </border>
    <border>
      <left/>
      <right/>
      <top style="thin">
        <color auto="1"/>
      </top>
      <bottom style="thin">
        <color auto="1"/>
      </bottom>
      <diagonal/>
    </border>
    <border>
      <left/>
      <right/>
      <top style="thin">
        <color auto="1"/>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2">
    <xf numFmtId="0" fontId="0" fillId="0" borderId="0" xfId="0"/>
    <xf numFmtId="0" fontId="1" fillId="3" borderId="0" xfId="1" applyFill="1"/>
    <xf numFmtId="164" fontId="1" fillId="3" borderId="0" xfId="1" applyNumberFormat="1" applyFill="1"/>
    <xf numFmtId="165" fontId="1" fillId="3" borderId="0" xfId="1" applyNumberFormat="1" applyFill="1"/>
    <xf numFmtId="10" fontId="1" fillId="3" borderId="0" xfId="1" applyNumberFormat="1" applyFill="1"/>
    <xf numFmtId="9" fontId="1" fillId="3" borderId="0" xfId="1" applyNumberFormat="1" applyFill="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0" fontId="0" fillId="0" borderId="0" xfId="0" applyAlignment="1">
      <alignment horizontal="left" indent="1"/>
    </xf>
    <xf numFmtId="164" fontId="0" fillId="0" borderId="0" xfId="0" applyNumberFormat="1"/>
    <xf numFmtId="0" fontId="0" fillId="0" borderId="0" xfId="0"/>
    <xf numFmtId="166" fontId="0" fillId="0" borderId="0" xfId="0" applyNumberFormat="1"/>
    <xf numFmtId="0" fontId="0" fillId="7" borderId="0" xfId="0" applyFill="1"/>
    <xf numFmtId="0" fontId="0" fillId="7" borderId="0" xfId="0" applyFill="1" applyBorder="1"/>
    <xf numFmtId="166" fontId="3" fillId="7" borderId="0" xfId="0" applyNumberFormat="1" applyFont="1" applyFill="1" applyAlignment="1">
      <alignment vertical="center"/>
    </xf>
    <xf numFmtId="0" fontId="0" fillId="7" borderId="0" xfId="0" applyFill="1" applyAlignment="1">
      <alignment horizontal="left"/>
    </xf>
    <xf numFmtId="10" fontId="0" fillId="7" borderId="0" xfId="0" applyNumberFormat="1" applyFill="1"/>
    <xf numFmtId="0" fontId="0" fillId="7" borderId="0" xfId="0" applyFill="1" applyAlignment="1">
      <alignment wrapText="1"/>
    </xf>
    <xf numFmtId="0" fontId="0" fillId="7" borderId="0" xfId="0" applyNumberFormat="1" applyFill="1"/>
    <xf numFmtId="0" fontId="0" fillId="4" borderId="0" xfId="0" applyFill="1"/>
    <xf numFmtId="0" fontId="0" fillId="8" borderId="0" xfId="0" applyFill="1"/>
    <xf numFmtId="0" fontId="0" fillId="8" borderId="0" xfId="0" applyFill="1" applyBorder="1"/>
    <xf numFmtId="166" fontId="6" fillId="3" borderId="4" xfId="0" applyNumberFormat="1" applyFont="1" applyFill="1" applyBorder="1" applyAlignment="1">
      <alignment horizontal="center" vertical="center"/>
    </xf>
    <xf numFmtId="165" fontId="6"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6" fillId="3" borderId="2" xfId="0" applyNumberFormat="1" applyFont="1" applyFill="1" applyBorder="1" applyAlignment="1">
      <alignment horizontal="center" vertical="center"/>
    </xf>
    <xf numFmtId="164" fontId="6" fillId="3" borderId="2" xfId="0" applyNumberFormat="1" applyFont="1" applyFill="1" applyBorder="1" applyAlignment="1">
      <alignment horizontal="center" vertical="center"/>
    </xf>
    <xf numFmtId="0" fontId="2" fillId="7" borderId="0" xfId="0" applyFont="1" applyFill="1" applyBorder="1" applyAlignment="1">
      <alignment vertical="center"/>
    </xf>
    <xf numFmtId="0" fontId="5" fillId="8" borderId="0" xfId="0" applyFont="1" applyFill="1" applyBorder="1" applyAlignment="1">
      <alignment vertical="center"/>
    </xf>
    <xf numFmtId="0" fontId="2" fillId="8" borderId="0" xfId="0" applyFont="1" applyFill="1" applyBorder="1" applyAlignment="1">
      <alignment vertical="center"/>
    </xf>
    <xf numFmtId="164" fontId="3" fillId="8" borderId="0" xfId="0" applyNumberFormat="1" applyFont="1" applyFill="1" applyAlignment="1">
      <alignment vertical="center"/>
    </xf>
    <xf numFmtId="0" fontId="3" fillId="8" borderId="0" xfId="0" applyFont="1" applyFill="1" applyAlignment="1">
      <alignment vertical="center"/>
    </xf>
    <xf numFmtId="166" fontId="3" fillId="8" borderId="0" xfId="0" applyNumberFormat="1" applyFont="1" applyFill="1" applyAlignment="1">
      <alignment vertical="center"/>
    </xf>
    <xf numFmtId="0" fontId="0" fillId="8" borderId="0" xfId="0" applyFill="1" applyAlignment="1">
      <alignment horizontal="left"/>
    </xf>
    <xf numFmtId="0" fontId="6" fillId="9" borderId="3" xfId="0" applyFont="1" applyFill="1" applyBorder="1" applyAlignment="1">
      <alignment horizontal="center" vertical="center"/>
    </xf>
    <xf numFmtId="166" fontId="6" fillId="9" borderId="5" xfId="0" applyNumberFormat="1" applyFont="1" applyFill="1" applyBorder="1" applyAlignment="1">
      <alignment horizontal="center" vertical="center"/>
    </xf>
    <xf numFmtId="165" fontId="6" fillId="9" borderId="3" xfId="0" applyNumberFormat="1" applyFont="1" applyFill="1" applyBorder="1" applyAlignment="1">
      <alignment horizontal="center" vertical="center"/>
    </xf>
    <xf numFmtId="164" fontId="6" fillId="9" borderId="3"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6" fillId="3" borderId="2" xfId="0" applyFont="1" applyFill="1" applyBorder="1" applyAlignment="1">
      <alignment horizontal="left"/>
    </xf>
    <xf numFmtId="0" fontId="0" fillId="5" borderId="0" xfId="0" applyFill="1" applyAlignment="1">
      <alignment horizontal="center"/>
    </xf>
    <xf numFmtId="0" fontId="0" fillId="6" borderId="0" xfId="0" applyFill="1" applyAlignment="1">
      <alignment horizontal="center"/>
    </xf>
    <xf numFmtId="0" fontId="0" fillId="3" borderId="0" xfId="0" applyFill="1" applyAlignment="1">
      <alignment horizontal="left"/>
    </xf>
    <xf numFmtId="0" fontId="2" fillId="7" borderId="0" xfId="0" applyFont="1" applyFill="1" applyBorder="1" applyAlignment="1">
      <alignment horizontal="center" vertical="center"/>
    </xf>
    <xf numFmtId="167" fontId="3" fillId="7" borderId="0" xfId="0" applyNumberFormat="1" applyFont="1" applyFill="1" applyAlignment="1">
      <alignment horizontal="center" vertical="center"/>
    </xf>
    <xf numFmtId="0" fontId="4" fillId="8" borderId="0" xfId="0" applyFont="1" applyFill="1" applyAlignment="1">
      <alignment horizontal="center" vertical="center"/>
    </xf>
    <xf numFmtId="0" fontId="0" fillId="7" borderId="0" xfId="0" applyFill="1" applyAlignment="1">
      <alignment horizontal="center" vertical="center"/>
    </xf>
    <xf numFmtId="0" fontId="0" fillId="7" borderId="0" xfId="0" applyFill="1" applyAlignment="1">
      <alignment horizontal="center" wrapText="1"/>
    </xf>
    <xf numFmtId="0" fontId="2" fillId="8" borderId="0" xfId="0" applyFont="1" applyFill="1" applyBorder="1" applyAlignment="1">
      <alignment horizontal="center" vertical="center"/>
    </xf>
  </cellXfs>
  <cellStyles count="2">
    <cellStyle name="40% - Accent1" xfId="1" builtinId="31"/>
    <cellStyle name="Normal" xfId="0" builtinId="0"/>
  </cellStyles>
  <dxfs count="168">
    <dxf>
      <numFmt numFmtId="166" formatCode="#,##0,,&quot;M&quot;"/>
    </dxf>
    <dxf>
      <numFmt numFmtId="165" formatCode="#,##0.0,,\ &quot;M&quot;"/>
    </dxf>
    <dxf>
      <numFmt numFmtId="164" formatCode="#,##0.0,\ &quot;K&quot;"/>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bottom/>
      </border>
    </dxf>
    <dxf>
      <border>
        <left/>
        <right/>
        <bottom/>
      </border>
    </dxf>
    <dxf>
      <border>
        <left/>
        <right/>
        <bottom/>
      </border>
    </dxf>
    <dxf>
      <border>
        <left/>
        <right/>
        <bottom/>
      </border>
    </dxf>
    <dxf>
      <border>
        <left/>
        <right/>
        <bottom/>
      </border>
    </dxf>
    <dxf>
      <border>
        <left/>
        <right/>
        <bottom/>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left/>
        <top/>
        <vertical/>
        <horizontal/>
      </border>
    </dxf>
    <dxf>
      <border>
        <horizontal style="thin">
          <color auto="1"/>
        </horizontal>
      </border>
    </dxf>
    <dxf>
      <alignment vertical="center"/>
    </dxf>
    <dxf>
      <alignment vertic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2" tint="-0.499984740745262"/>
        </patternFill>
      </fill>
    </dxf>
    <dxf>
      <fill>
        <patternFill>
          <bgColor theme="2" tint="-0.499984740745262"/>
        </patternFill>
      </fill>
    </dxf>
    <dxf>
      <fill>
        <patternFill>
          <bgColor theme="1" tint="0.34998626667073579"/>
        </patternFill>
      </fill>
    </dxf>
    <dxf>
      <fill>
        <patternFill>
          <bgColor theme="1" tint="0.34998626667073579"/>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numFmt numFmtId="14" formatCode="0.00%"/>
      <fill>
        <patternFill>
          <fgColor indexed="64"/>
          <bgColor theme="1"/>
        </patternFill>
      </fill>
    </dxf>
    <dxf>
      <numFmt numFmtId="14" formatCode="0.00%"/>
    </dxf>
    <dxf>
      <fill>
        <patternFill>
          <fgColor indexed="64"/>
          <bgColor theme="1"/>
        </patternFill>
      </fill>
    </dxf>
    <dxf>
      <fill>
        <patternFill>
          <fgColor indexed="64"/>
          <bgColor theme="1"/>
        </patternFill>
      </fill>
    </dxf>
    <dxf>
      <fill>
        <patternFill>
          <fgColor indexed="64"/>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tint="0.34998626667073579"/>
        </patternFill>
      </fill>
    </dxf>
    <dxf>
      <fill>
        <patternFill>
          <bgColor theme="1" tint="0.34998626667073579"/>
        </patternFill>
      </fill>
    </dxf>
    <dxf>
      <fill>
        <patternFill>
          <bgColor theme="2" tint="-0.499984740745262"/>
        </patternFill>
      </fill>
    </dxf>
    <dxf>
      <fill>
        <patternFill>
          <bgColor theme="2" tint="-0.499984740745262"/>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ont>
        <color auto="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vertical="center"/>
    </dxf>
    <dxf>
      <alignment vertical="center"/>
    </dxf>
    <dxf>
      <border>
        <horizontal style="thin">
          <color auto="1"/>
        </horizontal>
      </border>
    </dxf>
    <dxf>
      <border>
        <left/>
        <top/>
        <vertical/>
        <horizontal/>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horizontal style="thin">
          <color auto="1"/>
        </horizontal>
      </border>
    </dxf>
    <dxf>
      <border>
        <left/>
        <right/>
        <bottom/>
      </border>
    </dxf>
    <dxf>
      <border>
        <left/>
        <right/>
        <bottom/>
      </border>
    </dxf>
    <dxf>
      <border>
        <left/>
        <right/>
        <bottom/>
      </border>
    </dxf>
    <dxf>
      <border>
        <left/>
        <right/>
        <bottom/>
      </border>
    </dxf>
    <dxf>
      <border>
        <left/>
        <right/>
        <bottom/>
      </border>
    </dxf>
    <dxf>
      <border>
        <left/>
        <right/>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numFmt numFmtId="164" formatCode="#,##0.0,\ &quot;K&quot;"/>
    </dxf>
    <dxf>
      <numFmt numFmtId="165" formatCode="#,##0.0,,\ &quot;M&quot;"/>
    </dxf>
    <dxf>
      <numFmt numFmtId="166" formatCode="#,##0,,&quot;M&quo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numFmt numFmtId="0" formatCode="General"/>
    </dxf>
    <dxf>
      <numFmt numFmtId="165" formatCode="#,##0.0,,\ &quot;M&quot;"/>
    </dxf>
    <dxf>
      <font>
        <b val="0"/>
        <i val="0"/>
        <strike val="0"/>
        <condense val="0"/>
        <extend val="0"/>
        <outline val="0"/>
        <shadow val="0"/>
        <u val="none"/>
        <vertAlign val="baseline"/>
        <sz val="14"/>
        <color theme="1"/>
        <name val="Calibri"/>
        <family val="2"/>
        <scheme val="minor"/>
      </font>
      <numFmt numFmtId="14" formatCode="0.00%"/>
      <fill>
        <patternFill patternType="solid">
          <fgColor indexed="64"/>
          <bgColor theme="0"/>
        </patternFill>
      </fill>
    </dxf>
    <dxf>
      <numFmt numFmtId="14" formatCode="0.00%"/>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numFmt numFmtId="165" formatCode="#,##0.0,,\ &quot;M&quot;"/>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numFmt numFmtId="165" formatCode="#,##0.0,,\ &quot;M&quot;"/>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numFmt numFmtId="164" formatCode="#,##0.0,\ &quot;K&quot;"/>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4"/>
        <color theme="1"/>
        <name val="Calibri"/>
        <family val="2"/>
        <scheme val="minor"/>
      </font>
      <fill>
        <patternFill patternType="solid">
          <fgColor indexed="64"/>
          <bgColor theme="0"/>
        </patternFill>
      </fill>
    </dxf>
    <dxf>
      <fill>
        <patternFill patternType="solid">
          <fgColor indexed="64"/>
          <bgColor theme="0"/>
        </patternFill>
      </fill>
    </dxf>
    <dxf>
      <fill>
        <patternFill patternType="solid">
          <fgColor rgb="FF000000"/>
          <bgColor rgb="FFFFFFFF"/>
        </patternFill>
      </fill>
    </dxf>
  </dxfs>
  <tableStyles count="0" defaultTableStyle="TableStyleMedium2" defaultPivotStyle="PivotStyleLight16"/>
  <colors>
    <mruColors>
      <color rgb="FFDA8200"/>
      <color rgb="FFE5BB51"/>
      <color rgb="FFC15D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[Insta Dashboard updated.xlsx]DAShbord!PivotTable4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User</a:t>
            </a:r>
            <a:r>
              <a:rPr lang="en-US" baseline="0"/>
              <a:t> Type</a:t>
            </a:r>
            <a:endParaRPr lang="en-US"/>
          </a:p>
        </c:rich>
      </c:tx>
      <c:layout>
        <c:manualLayout>
          <c:xMode val="edge"/>
          <c:yMode val="edge"/>
          <c:x val="6.2572620223752595E-2"/>
          <c:y val="5.28072624904568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6929667145883577E-2"/>
              <c:y val="0.1368386727775176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658598642237786E-2"/>
              <c:y val="0.1289747529188444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061970063025369"/>
          <c:y val="0.22063063711606989"/>
          <c:w val="0.44189974354319944"/>
          <c:h val="0.6929264790295967"/>
        </c:manualLayout>
      </c:layout>
      <c:pieChart>
        <c:varyColors val="1"/>
        <c:ser>
          <c:idx val="0"/>
          <c:order val="0"/>
          <c:tx>
            <c:strRef>
              <c:f>DAShbord!$C$62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D8-44C5-AC7D-C4BD29C0D7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D8-44C5-AC7D-C4BD29C0D7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D8-44C5-AC7D-C4BD29C0D7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0D8-44C5-AC7D-C4BD29C0D747}"/>
              </c:ext>
            </c:extLst>
          </c:dPt>
          <c:dLbls>
            <c:dLbl>
              <c:idx val="0"/>
              <c:layout>
                <c:manualLayout>
                  <c:x val="-4.6929667145883577E-2"/>
                  <c:y val="0.1368386727775176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0D8-44C5-AC7D-C4BD29C0D747}"/>
                </c:ext>
              </c:extLst>
            </c:dLbl>
            <c:dLbl>
              <c:idx val="1"/>
              <c:layout>
                <c:manualLayout>
                  <c:x val="-7.7658598642237786E-2"/>
                  <c:y val="0.1289747529188444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0D8-44C5-AC7D-C4BD29C0D74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DAShbord!$B$63:$B$67</c:f>
              <c:strCache>
                <c:ptCount val="4"/>
                <c:pt idx="0">
                  <c:v>Brand</c:v>
                </c:pt>
                <c:pt idx="1">
                  <c:v>Community</c:v>
                </c:pt>
                <c:pt idx="2">
                  <c:v>Female</c:v>
                </c:pt>
                <c:pt idx="3">
                  <c:v>Male</c:v>
                </c:pt>
              </c:strCache>
            </c:strRef>
          </c:cat>
          <c:val>
            <c:numRef>
              <c:f>DAShbord!$C$63:$C$67</c:f>
              <c:numCache>
                <c:formatCode>General</c:formatCode>
                <c:ptCount val="4"/>
                <c:pt idx="0">
                  <c:v>1</c:v>
                </c:pt>
                <c:pt idx="1">
                  <c:v>1</c:v>
                </c:pt>
                <c:pt idx="2">
                  <c:v>3</c:v>
                </c:pt>
                <c:pt idx="3">
                  <c:v>3</c:v>
                </c:pt>
              </c:numCache>
            </c:numRef>
          </c:val>
          <c:extLst>
            <c:ext xmlns:c16="http://schemas.microsoft.com/office/drawing/2014/chart" uri="{C3380CC4-5D6E-409C-BE32-E72D297353CC}">
              <c16:uniqueId val="{00000000-3D1E-4901-8499-6BD5885B11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[Insta Dashboard updated.xlsx]DAShbord!PivotTable3</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73565290698874"/>
          <c:y val="0.13639438864150152"/>
          <c:w val="0.58113822436632312"/>
          <c:h val="0.63441117745650155"/>
        </c:manualLayout>
      </c:layout>
      <c:barChart>
        <c:barDir val="bar"/>
        <c:grouping val="clustered"/>
        <c:varyColors val="0"/>
        <c:ser>
          <c:idx val="0"/>
          <c:order val="0"/>
          <c:tx>
            <c:strRef>
              <c:f>DAShbord!$Z$70:$Z$71</c:f>
              <c:strCache>
                <c:ptCount val="1"/>
                <c:pt idx="0">
                  <c:v>Entertainment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DAShbord!$Y$72:$Y$77</c:f>
              <c:strCache>
                <c:ptCount val="5"/>
                <c:pt idx="0">
                  <c:v>instagram</c:v>
                </c:pt>
                <c:pt idx="1">
                  <c:v>cristiano</c:v>
                </c:pt>
                <c:pt idx="2">
                  <c:v>leomessi</c:v>
                </c:pt>
                <c:pt idx="3">
                  <c:v>kyliejenner</c:v>
                </c:pt>
                <c:pt idx="4">
                  <c:v>selenagomez</c:v>
                </c:pt>
              </c:strCache>
            </c:strRef>
          </c:cat>
          <c:val>
            <c:numRef>
              <c:f>DAShbord!$Z$72:$Z$77</c:f>
              <c:numCache>
                <c:formatCode>General</c:formatCode>
                <c:ptCount val="5"/>
                <c:pt idx="3">
                  <c:v>37590000</c:v>
                </c:pt>
                <c:pt idx="4">
                  <c:v>36530000</c:v>
                </c:pt>
              </c:numCache>
            </c:numRef>
          </c:val>
          <c:extLst>
            <c:ext xmlns:c16="http://schemas.microsoft.com/office/drawing/2014/chart" uri="{C3380CC4-5D6E-409C-BE32-E72D297353CC}">
              <c16:uniqueId val="{00000001-FC76-4AC8-BFE5-8F3F404E2437}"/>
            </c:ext>
          </c:extLst>
        </c:ser>
        <c:ser>
          <c:idx val="1"/>
          <c:order val="1"/>
          <c:tx>
            <c:strRef>
              <c:f>DAShbord!$AA$70:$AA$71</c:f>
              <c:strCache>
                <c:ptCount val="1"/>
                <c:pt idx="0">
                  <c:v>Health, Sports &amp; Fitness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DAShbord!$Y$72:$Y$77</c:f>
              <c:strCache>
                <c:ptCount val="5"/>
                <c:pt idx="0">
                  <c:v>instagram</c:v>
                </c:pt>
                <c:pt idx="1">
                  <c:v>cristiano</c:v>
                </c:pt>
                <c:pt idx="2">
                  <c:v>leomessi</c:v>
                </c:pt>
                <c:pt idx="3">
                  <c:v>kyliejenner</c:v>
                </c:pt>
                <c:pt idx="4">
                  <c:v>selenagomez</c:v>
                </c:pt>
              </c:strCache>
            </c:strRef>
          </c:cat>
          <c:val>
            <c:numRef>
              <c:f>DAShbord!$AA$72:$AA$77</c:f>
              <c:numCache>
                <c:formatCode>General</c:formatCode>
                <c:ptCount val="5"/>
                <c:pt idx="1">
                  <c:v>51990000</c:v>
                </c:pt>
                <c:pt idx="2">
                  <c:v>40370000</c:v>
                </c:pt>
              </c:numCache>
            </c:numRef>
          </c:val>
          <c:extLst>
            <c:ext xmlns:c16="http://schemas.microsoft.com/office/drawing/2014/chart" uri="{C3380CC4-5D6E-409C-BE32-E72D297353CC}">
              <c16:uniqueId val="{0000000C-FC76-4AC8-BFE5-8F3F404E2437}"/>
            </c:ext>
          </c:extLst>
        </c:ser>
        <c:ser>
          <c:idx val="2"/>
          <c:order val="2"/>
          <c:tx>
            <c:strRef>
              <c:f>DAShbord!$AB$70:$AB$71</c:f>
              <c:strCache>
                <c:ptCount val="1"/>
                <c:pt idx="0">
                  <c:v>Photography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DAShbord!$Y$72:$Y$77</c:f>
              <c:strCache>
                <c:ptCount val="5"/>
                <c:pt idx="0">
                  <c:v>instagram</c:v>
                </c:pt>
                <c:pt idx="1">
                  <c:v>cristiano</c:v>
                </c:pt>
                <c:pt idx="2">
                  <c:v>leomessi</c:v>
                </c:pt>
                <c:pt idx="3">
                  <c:v>kyliejenner</c:v>
                </c:pt>
                <c:pt idx="4">
                  <c:v>selenagomez</c:v>
                </c:pt>
              </c:strCache>
            </c:strRef>
          </c:cat>
          <c:val>
            <c:numRef>
              <c:f>DAShbord!$AB$72:$AB$77</c:f>
              <c:numCache>
                <c:formatCode>General</c:formatCode>
                <c:ptCount val="5"/>
                <c:pt idx="0">
                  <c:v>58010000</c:v>
                </c:pt>
              </c:numCache>
            </c:numRef>
          </c:val>
          <c:extLst>
            <c:ext xmlns:c16="http://schemas.microsoft.com/office/drawing/2014/chart" uri="{C3380CC4-5D6E-409C-BE32-E72D297353CC}">
              <c16:uniqueId val="{0000000D-FC76-4AC8-BFE5-8F3F404E2437}"/>
            </c:ext>
          </c:extLst>
        </c:ser>
        <c:dLbls>
          <c:showLegendKey val="0"/>
          <c:showVal val="1"/>
          <c:showCatName val="0"/>
          <c:showSerName val="0"/>
          <c:showPercent val="0"/>
          <c:showBubbleSize val="0"/>
        </c:dLbls>
        <c:gapWidth val="75"/>
        <c:axId val="336382719"/>
        <c:axId val="336381887"/>
      </c:barChart>
      <c:catAx>
        <c:axId val="3363827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336381887"/>
        <c:crosses val="autoZero"/>
        <c:auto val="1"/>
        <c:lblAlgn val="ctr"/>
        <c:lblOffset val="100"/>
        <c:noMultiLvlLbl val="0"/>
      </c:catAx>
      <c:valAx>
        <c:axId val="336381887"/>
        <c:scaling>
          <c:orientation val="minMax"/>
        </c:scaling>
        <c:delete val="1"/>
        <c:axPos val="b"/>
        <c:numFmt formatCode="General" sourceLinked="1"/>
        <c:majorTickMark val="none"/>
        <c:minorTickMark val="none"/>
        <c:tickLblPos val="nextTo"/>
        <c:crossAx val="336382719"/>
        <c:crosses val="autoZero"/>
        <c:crossBetween val="between"/>
      </c:valAx>
      <c:spPr>
        <a:noFill/>
        <a:ln>
          <a:noFill/>
        </a:ln>
        <a:effectLst/>
      </c:spPr>
    </c:plotArea>
    <c:legend>
      <c:legendPos val="b"/>
      <c:layout>
        <c:manualLayout>
          <c:xMode val="edge"/>
          <c:yMode val="edge"/>
          <c:x val="4.9803933259551549E-2"/>
          <c:y val="0.78520076094207836"/>
          <c:w val="0.91430999741787178"/>
          <c:h val="0.182657215395168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[Insta Dashboard updated.xlsx]BAckend!PivotTable2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4.6183752967487779E-2"/>
          <c:y val="2.9329806982156852E-2"/>
          <c:w val="0.56425326215481386"/>
          <c:h val="0.97025218553250692"/>
        </c:manualLayout>
      </c:layout>
      <c:doughnutChart>
        <c:varyColors val="1"/>
        <c:ser>
          <c:idx val="0"/>
          <c:order val="0"/>
          <c:tx>
            <c:strRef>
              <c:f>BAckend!$F$11</c:f>
              <c:strCache>
                <c:ptCount val="1"/>
                <c:pt idx="0">
                  <c:v>Total</c:v>
                </c:pt>
              </c:strCache>
            </c:strRef>
          </c:tx>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39-4A53-B13F-A7FE5C745A8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39-4A53-B13F-A7FE5C745A8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39-4A53-B13F-A7FE5C745A8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639-4A53-B13F-A7FE5C745A8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639-4A53-B13F-A7FE5C745A8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639-4A53-B13F-A7FE5C745A8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639-4A53-B13F-A7FE5C745A8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639-4A53-B13F-A7FE5C745A8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639-4A53-B13F-A7FE5C745A8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639-4A53-B13F-A7FE5C745A8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639-4A53-B13F-A7FE5C745A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BAckend!$E$12:$E$22</c:f>
              <c:strCache>
                <c:ptCount val="10"/>
                <c:pt idx="0">
                  <c:v>Health, Sports &amp; Fitness</c:v>
                </c:pt>
                <c:pt idx="1">
                  <c:v>Food</c:v>
                </c:pt>
                <c:pt idx="2">
                  <c:v>Photography</c:v>
                </c:pt>
                <c:pt idx="3">
                  <c:v>Entertainment</c:v>
                </c:pt>
                <c:pt idx="4">
                  <c:v>News &amp; Politics</c:v>
                </c:pt>
                <c:pt idx="5">
                  <c:v>Technology</c:v>
                </c:pt>
                <c:pt idx="6">
                  <c:v>Finance</c:v>
                </c:pt>
                <c:pt idx="7">
                  <c:v>Fashion</c:v>
                </c:pt>
                <c:pt idx="8">
                  <c:v>Beauty &amp; Makeup</c:v>
                </c:pt>
                <c:pt idx="9">
                  <c:v>Lifestyle</c:v>
                </c:pt>
              </c:strCache>
            </c:strRef>
          </c:cat>
          <c:val>
            <c:numRef>
              <c:f>BAckend!$F$12:$F$22</c:f>
              <c:numCache>
                <c:formatCode>General</c:formatCode>
                <c:ptCount val="10"/>
                <c:pt idx="0">
                  <c:v>3</c:v>
                </c:pt>
                <c:pt idx="1">
                  <c:v>3</c:v>
                </c:pt>
                <c:pt idx="2">
                  <c:v>2</c:v>
                </c:pt>
                <c:pt idx="3">
                  <c:v>2</c:v>
                </c:pt>
                <c:pt idx="4">
                  <c:v>1</c:v>
                </c:pt>
                <c:pt idx="5">
                  <c:v>1</c:v>
                </c:pt>
                <c:pt idx="6">
                  <c:v>1</c:v>
                </c:pt>
                <c:pt idx="7">
                  <c:v>1</c:v>
                </c:pt>
                <c:pt idx="8">
                  <c:v>1</c:v>
                </c:pt>
                <c:pt idx="9">
                  <c:v>1</c:v>
                </c:pt>
              </c:numCache>
            </c:numRef>
          </c:val>
          <c:extLst>
            <c:ext xmlns:c16="http://schemas.microsoft.com/office/drawing/2014/chart" uri="{C3380CC4-5D6E-409C-BE32-E72D297353CC}">
              <c16:uniqueId val="{00000016-3639-4A53-B13F-A7FE5C745A8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egendEntry>
        <c:idx val="1"/>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61896570526957062"/>
          <c:y val="0.26568971466023844"/>
          <c:w val="0.37795895935528895"/>
          <c:h val="0.6253221082542390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alpha val="9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1"/>
          <c:tx>
            <c:strRef>
              <c:f>DATA!$H$1</c:f>
              <c:strCache>
                <c:ptCount val="1"/>
                <c:pt idx="0">
                  <c:v>Eng Rate</c:v>
                </c:pt>
              </c:strCache>
            </c:strRef>
          </c:tx>
          <c:spPr>
            <a:ln w="22225" cap="rnd">
              <a:solidFill>
                <a:schemeClr val="accent2"/>
              </a:solidFill>
            </a:ln>
            <a:effectLst>
              <a:glow rad="139700">
                <a:schemeClr val="accent2">
                  <a:satMod val="175000"/>
                  <a:alpha val="14000"/>
                </a:schemeClr>
              </a:glow>
            </a:effectLst>
          </c:spPr>
          <c:marker>
            <c:symbol val="none"/>
          </c:marker>
          <c:cat>
            <c:strRef>
              <c:f>DATA!$F$1:$F$198</c:f>
              <c:strCache>
                <c:ptCount val="198"/>
                <c:pt idx="0">
                  <c:v>Followers</c:v>
                </c:pt>
                <c:pt idx="1">
                  <c:v>58.0 M</c:v>
                </c:pt>
                <c:pt idx="2">
                  <c:v>52.0 M</c:v>
                </c:pt>
                <c:pt idx="3">
                  <c:v>40.4 M</c:v>
                </c:pt>
                <c:pt idx="4">
                  <c:v>37.6 M</c:v>
                </c:pt>
                <c:pt idx="5">
                  <c:v>36.5 M</c:v>
                </c:pt>
                <c:pt idx="6">
                  <c:v>35.4 M</c:v>
                </c:pt>
                <c:pt idx="7">
                  <c:v>34.6 M</c:v>
                </c:pt>
                <c:pt idx="8">
                  <c:v>33.6 M</c:v>
                </c:pt>
                <c:pt idx="9">
                  <c:v>28.7 M</c:v>
                </c:pt>
                <c:pt idx="10">
                  <c:v>28.4 M</c:v>
                </c:pt>
                <c:pt idx="11">
                  <c:v>27.0 M</c:v>
                </c:pt>
                <c:pt idx="12">
                  <c:v>25.8 M</c:v>
                </c:pt>
                <c:pt idx="13">
                  <c:v>23.6 M</c:v>
                </c:pt>
                <c:pt idx="14">
                  <c:v>22.9 M</c:v>
                </c:pt>
                <c:pt idx="15">
                  <c:v>22.8 M</c:v>
                </c:pt>
                <c:pt idx="16">
                  <c:v>22.3 M</c:v>
                </c:pt>
                <c:pt idx="17">
                  <c:v>22.1 M</c:v>
                </c:pt>
                <c:pt idx="18">
                  <c:v>20.7 M</c:v>
                </c:pt>
                <c:pt idx="19">
                  <c:v>20.6 M</c:v>
                </c:pt>
                <c:pt idx="20">
                  <c:v>19.6 M</c:v>
                </c:pt>
                <c:pt idx="21">
                  <c:v>19.0 M</c:v>
                </c:pt>
                <c:pt idx="22">
                  <c:v>18.0 M</c:v>
                </c:pt>
                <c:pt idx="23">
                  <c:v>16.2 M</c:v>
                </c:pt>
                <c:pt idx="24">
                  <c:v>15.8 M</c:v>
                </c:pt>
                <c:pt idx="25">
                  <c:v>14.6 M</c:v>
                </c:pt>
                <c:pt idx="26">
                  <c:v>14.4 M</c:v>
                </c:pt>
                <c:pt idx="27">
                  <c:v>13.9 M</c:v>
                </c:pt>
                <c:pt idx="28">
                  <c:v>13.9 M</c:v>
                </c:pt>
                <c:pt idx="29">
                  <c:v>12.8 M</c:v>
                </c:pt>
                <c:pt idx="30">
                  <c:v>12.7 M</c:v>
                </c:pt>
                <c:pt idx="31">
                  <c:v>12.6 M</c:v>
                </c:pt>
                <c:pt idx="32">
                  <c:v>12.1 M</c:v>
                </c:pt>
                <c:pt idx="33">
                  <c:v>11.4 M</c:v>
                </c:pt>
                <c:pt idx="34">
                  <c:v>10.7 M</c:v>
                </c:pt>
                <c:pt idx="35">
                  <c:v>10.0 M</c:v>
                </c:pt>
                <c:pt idx="36">
                  <c:v>9.2 M</c:v>
                </c:pt>
                <c:pt idx="37">
                  <c:v>8.8 M</c:v>
                </c:pt>
                <c:pt idx="38">
                  <c:v>8.7 M</c:v>
                </c:pt>
                <c:pt idx="39">
                  <c:v>8.6 M</c:v>
                </c:pt>
                <c:pt idx="40">
                  <c:v>8.6 M</c:v>
                </c:pt>
                <c:pt idx="41">
                  <c:v>8.5 M</c:v>
                </c:pt>
                <c:pt idx="42">
                  <c:v>8.4 M</c:v>
                </c:pt>
                <c:pt idx="43">
                  <c:v>8.0 M</c:v>
                </c:pt>
                <c:pt idx="44">
                  <c:v>7.8 M</c:v>
                </c:pt>
                <c:pt idx="45">
                  <c:v>7.8 M</c:v>
                </c:pt>
                <c:pt idx="46">
                  <c:v>7.7 M</c:v>
                </c:pt>
                <c:pt idx="47">
                  <c:v>7.6 M</c:v>
                </c:pt>
                <c:pt idx="48">
                  <c:v>7.6 M</c:v>
                </c:pt>
                <c:pt idx="49">
                  <c:v>7.4 M</c:v>
                </c:pt>
                <c:pt idx="50">
                  <c:v>7.4 M</c:v>
                </c:pt>
                <c:pt idx="51">
                  <c:v>7.3 M</c:v>
                </c:pt>
                <c:pt idx="52">
                  <c:v>7.3 M</c:v>
                </c:pt>
                <c:pt idx="53">
                  <c:v>7.2 M</c:v>
                </c:pt>
                <c:pt idx="54">
                  <c:v>7.1 M</c:v>
                </c:pt>
                <c:pt idx="55">
                  <c:v>7.1 M</c:v>
                </c:pt>
                <c:pt idx="56">
                  <c:v>7.1 M</c:v>
                </c:pt>
                <c:pt idx="57">
                  <c:v>6.9 M</c:v>
                </c:pt>
                <c:pt idx="58">
                  <c:v>6.9 M</c:v>
                </c:pt>
                <c:pt idx="59">
                  <c:v>6.8 M</c:v>
                </c:pt>
                <c:pt idx="60">
                  <c:v>6.8 M</c:v>
                </c:pt>
                <c:pt idx="61">
                  <c:v>6.8 M</c:v>
                </c:pt>
                <c:pt idx="62">
                  <c:v>6.7 M</c:v>
                </c:pt>
                <c:pt idx="63">
                  <c:v>6.7 M</c:v>
                </c:pt>
                <c:pt idx="64">
                  <c:v>6.6 M</c:v>
                </c:pt>
                <c:pt idx="65">
                  <c:v>6.6 M</c:v>
                </c:pt>
                <c:pt idx="66">
                  <c:v>6.5 M</c:v>
                </c:pt>
                <c:pt idx="67">
                  <c:v>6.4 M</c:v>
                </c:pt>
                <c:pt idx="68">
                  <c:v>6.4 M</c:v>
                </c:pt>
                <c:pt idx="69">
                  <c:v>6.4 M</c:v>
                </c:pt>
                <c:pt idx="70">
                  <c:v>6.4 M</c:v>
                </c:pt>
                <c:pt idx="71">
                  <c:v>6.3 M</c:v>
                </c:pt>
                <c:pt idx="72">
                  <c:v>6.3 M</c:v>
                </c:pt>
                <c:pt idx="73">
                  <c:v>6.2 M</c:v>
                </c:pt>
                <c:pt idx="74">
                  <c:v>6.2 M</c:v>
                </c:pt>
                <c:pt idx="75">
                  <c:v>6.2 M</c:v>
                </c:pt>
                <c:pt idx="76">
                  <c:v>6.1 M</c:v>
                </c:pt>
                <c:pt idx="77">
                  <c:v>6.0 M</c:v>
                </c:pt>
                <c:pt idx="78">
                  <c:v>6.0 M</c:v>
                </c:pt>
                <c:pt idx="79">
                  <c:v>6.0 M</c:v>
                </c:pt>
                <c:pt idx="80">
                  <c:v>5.9 M</c:v>
                </c:pt>
                <c:pt idx="81">
                  <c:v>5.8 M</c:v>
                </c:pt>
                <c:pt idx="82">
                  <c:v>5.8 M</c:v>
                </c:pt>
                <c:pt idx="83">
                  <c:v>5.7 M</c:v>
                </c:pt>
                <c:pt idx="84">
                  <c:v>5.7 M</c:v>
                </c:pt>
                <c:pt idx="85">
                  <c:v>5.7 M</c:v>
                </c:pt>
                <c:pt idx="86">
                  <c:v>5.6 M</c:v>
                </c:pt>
                <c:pt idx="87">
                  <c:v>5.6 M</c:v>
                </c:pt>
                <c:pt idx="88">
                  <c:v>5.6 M</c:v>
                </c:pt>
                <c:pt idx="89">
                  <c:v>5.6 M</c:v>
                </c:pt>
                <c:pt idx="90">
                  <c:v>5.6 M</c:v>
                </c:pt>
                <c:pt idx="91">
                  <c:v>5.5 M</c:v>
                </c:pt>
                <c:pt idx="92">
                  <c:v>5.5 M</c:v>
                </c:pt>
                <c:pt idx="93">
                  <c:v>5.5 M</c:v>
                </c:pt>
                <c:pt idx="94">
                  <c:v>5.4 M</c:v>
                </c:pt>
                <c:pt idx="95">
                  <c:v>5.4 M</c:v>
                </c:pt>
                <c:pt idx="96">
                  <c:v>5.4 M</c:v>
                </c:pt>
                <c:pt idx="97">
                  <c:v>5.4 M</c:v>
                </c:pt>
                <c:pt idx="98">
                  <c:v>5.4 M</c:v>
                </c:pt>
                <c:pt idx="99">
                  <c:v>5.4 M</c:v>
                </c:pt>
                <c:pt idx="100">
                  <c:v>5.4 M</c:v>
                </c:pt>
                <c:pt idx="101">
                  <c:v>5.4 M</c:v>
                </c:pt>
                <c:pt idx="102">
                  <c:v>5.3 M</c:v>
                </c:pt>
                <c:pt idx="103">
                  <c:v>5.2 M</c:v>
                </c:pt>
                <c:pt idx="104">
                  <c:v>5.2 M</c:v>
                </c:pt>
                <c:pt idx="105">
                  <c:v>5.2 M</c:v>
                </c:pt>
                <c:pt idx="106">
                  <c:v>5.1 M</c:v>
                </c:pt>
                <c:pt idx="107">
                  <c:v>5.1 M</c:v>
                </c:pt>
                <c:pt idx="108">
                  <c:v>5.1 M</c:v>
                </c:pt>
                <c:pt idx="109">
                  <c:v>5.0 M</c:v>
                </c:pt>
                <c:pt idx="110">
                  <c:v>5.0 M</c:v>
                </c:pt>
                <c:pt idx="111">
                  <c:v>5.0 M</c:v>
                </c:pt>
                <c:pt idx="112">
                  <c:v>5.0 M</c:v>
                </c:pt>
                <c:pt idx="113">
                  <c:v>5.0 M</c:v>
                </c:pt>
                <c:pt idx="114">
                  <c:v>5.0 M</c:v>
                </c:pt>
                <c:pt idx="115">
                  <c:v>5.0 M</c:v>
                </c:pt>
                <c:pt idx="116">
                  <c:v>4.9 M</c:v>
                </c:pt>
                <c:pt idx="117">
                  <c:v>4.9 M</c:v>
                </c:pt>
                <c:pt idx="118">
                  <c:v>4.8 M</c:v>
                </c:pt>
                <c:pt idx="119">
                  <c:v>4.8 M</c:v>
                </c:pt>
                <c:pt idx="120">
                  <c:v>4.8 M</c:v>
                </c:pt>
                <c:pt idx="121">
                  <c:v>4.8 M</c:v>
                </c:pt>
                <c:pt idx="122">
                  <c:v>4.8 M</c:v>
                </c:pt>
                <c:pt idx="123">
                  <c:v>4.8 M</c:v>
                </c:pt>
                <c:pt idx="124">
                  <c:v>4.7 M</c:v>
                </c:pt>
                <c:pt idx="125">
                  <c:v>4.7 M</c:v>
                </c:pt>
                <c:pt idx="126">
                  <c:v>4.7 M</c:v>
                </c:pt>
                <c:pt idx="127">
                  <c:v>4.7 M</c:v>
                </c:pt>
                <c:pt idx="128">
                  <c:v>4.7 M</c:v>
                </c:pt>
                <c:pt idx="129">
                  <c:v>4.6 M</c:v>
                </c:pt>
                <c:pt idx="130">
                  <c:v>4.6 M</c:v>
                </c:pt>
                <c:pt idx="131">
                  <c:v>4.6 M</c:v>
                </c:pt>
                <c:pt idx="132">
                  <c:v>4.6 M</c:v>
                </c:pt>
                <c:pt idx="133">
                  <c:v>4.5 M</c:v>
                </c:pt>
                <c:pt idx="134">
                  <c:v>4.5 M</c:v>
                </c:pt>
                <c:pt idx="135">
                  <c:v>4.5 M</c:v>
                </c:pt>
                <c:pt idx="136">
                  <c:v>4.5 M</c:v>
                </c:pt>
                <c:pt idx="137">
                  <c:v>4.5 M</c:v>
                </c:pt>
                <c:pt idx="138">
                  <c:v>4.4 M</c:v>
                </c:pt>
                <c:pt idx="139">
                  <c:v>4.4 M</c:v>
                </c:pt>
                <c:pt idx="140">
                  <c:v>4.4 M</c:v>
                </c:pt>
                <c:pt idx="141">
                  <c:v>4.4 M</c:v>
                </c:pt>
                <c:pt idx="142">
                  <c:v>4.4 M</c:v>
                </c:pt>
                <c:pt idx="143">
                  <c:v>4.3 M</c:v>
                </c:pt>
                <c:pt idx="144">
                  <c:v>4.2 M</c:v>
                </c:pt>
                <c:pt idx="145">
                  <c:v>4.2 M</c:v>
                </c:pt>
                <c:pt idx="146">
                  <c:v>4.2 M</c:v>
                </c:pt>
                <c:pt idx="147">
                  <c:v>4.2 M</c:v>
                </c:pt>
                <c:pt idx="148">
                  <c:v>4.2 M</c:v>
                </c:pt>
                <c:pt idx="149">
                  <c:v>4.2 M</c:v>
                </c:pt>
                <c:pt idx="150">
                  <c:v>4.2 M</c:v>
                </c:pt>
                <c:pt idx="151">
                  <c:v>4.2 M</c:v>
                </c:pt>
                <c:pt idx="152">
                  <c:v>4.1 M</c:v>
                </c:pt>
                <c:pt idx="153">
                  <c:v>4.1 M</c:v>
                </c:pt>
                <c:pt idx="154">
                  <c:v>4.1 M</c:v>
                </c:pt>
                <c:pt idx="155">
                  <c:v>4.1 M</c:v>
                </c:pt>
                <c:pt idx="156">
                  <c:v>4.1 M</c:v>
                </c:pt>
                <c:pt idx="157">
                  <c:v>4.1 M</c:v>
                </c:pt>
                <c:pt idx="158">
                  <c:v>4.1 M</c:v>
                </c:pt>
                <c:pt idx="159">
                  <c:v>4.1 M</c:v>
                </c:pt>
                <c:pt idx="160">
                  <c:v>4.1 M</c:v>
                </c:pt>
                <c:pt idx="161">
                  <c:v>4.1 M</c:v>
                </c:pt>
                <c:pt idx="162">
                  <c:v>4.0 M</c:v>
                </c:pt>
                <c:pt idx="163">
                  <c:v>4.0 M</c:v>
                </c:pt>
                <c:pt idx="164">
                  <c:v>4.0 M</c:v>
                </c:pt>
                <c:pt idx="165">
                  <c:v>4.0 M</c:v>
                </c:pt>
                <c:pt idx="166">
                  <c:v>4.0 M</c:v>
                </c:pt>
                <c:pt idx="167">
                  <c:v>3.9 M</c:v>
                </c:pt>
                <c:pt idx="168">
                  <c:v>3.9 M</c:v>
                </c:pt>
                <c:pt idx="169">
                  <c:v>3.9 M</c:v>
                </c:pt>
                <c:pt idx="170">
                  <c:v>3.9 M</c:v>
                </c:pt>
                <c:pt idx="171">
                  <c:v>3.9 M</c:v>
                </c:pt>
                <c:pt idx="172">
                  <c:v>3.8 M</c:v>
                </c:pt>
                <c:pt idx="173">
                  <c:v>3.8 M</c:v>
                </c:pt>
                <c:pt idx="174">
                  <c:v>3.8 M</c:v>
                </c:pt>
                <c:pt idx="175">
                  <c:v>3.8 M</c:v>
                </c:pt>
                <c:pt idx="176">
                  <c:v>3.8 M</c:v>
                </c:pt>
                <c:pt idx="177">
                  <c:v>3.8 M</c:v>
                </c:pt>
                <c:pt idx="178">
                  <c:v>3.7 M</c:v>
                </c:pt>
                <c:pt idx="179">
                  <c:v>3.7 M</c:v>
                </c:pt>
                <c:pt idx="180">
                  <c:v>3.7 M</c:v>
                </c:pt>
                <c:pt idx="181">
                  <c:v>3.7 M</c:v>
                </c:pt>
                <c:pt idx="182">
                  <c:v>3.7 M</c:v>
                </c:pt>
                <c:pt idx="183">
                  <c:v>3.7 M</c:v>
                </c:pt>
                <c:pt idx="184">
                  <c:v>3.7 M</c:v>
                </c:pt>
                <c:pt idx="185">
                  <c:v>3.6 M</c:v>
                </c:pt>
                <c:pt idx="186">
                  <c:v>3.6 M</c:v>
                </c:pt>
                <c:pt idx="187">
                  <c:v>3.6 M</c:v>
                </c:pt>
                <c:pt idx="188">
                  <c:v>3.6 M</c:v>
                </c:pt>
                <c:pt idx="189">
                  <c:v>3.6 M</c:v>
                </c:pt>
                <c:pt idx="190">
                  <c:v>3.6 M</c:v>
                </c:pt>
                <c:pt idx="191">
                  <c:v>3.6 M</c:v>
                </c:pt>
                <c:pt idx="192">
                  <c:v>3.6 M</c:v>
                </c:pt>
                <c:pt idx="193">
                  <c:v>3.5 M</c:v>
                </c:pt>
                <c:pt idx="194">
                  <c:v>3.5 M</c:v>
                </c:pt>
                <c:pt idx="195">
                  <c:v>3.5 M</c:v>
                </c:pt>
                <c:pt idx="196">
                  <c:v>3.5 M</c:v>
                </c:pt>
                <c:pt idx="197">
                  <c:v>3.5 M</c:v>
                </c:pt>
              </c:strCache>
            </c:strRef>
          </c:cat>
          <c:val>
            <c:numRef>
              <c:f>DATA!$H$2:$H$198</c:f>
              <c:numCache>
                <c:formatCode>0.00%</c:formatCode>
                <c:ptCount val="197"/>
                <c:pt idx="0">
                  <c:v>1E-3</c:v>
                </c:pt>
                <c:pt idx="1">
                  <c:v>1.4E-2</c:v>
                </c:pt>
                <c:pt idx="2">
                  <c:v>1.7000000000000001E-2</c:v>
                </c:pt>
                <c:pt idx="3">
                  <c:v>1.7000000000000001E-2</c:v>
                </c:pt>
                <c:pt idx="4">
                  <c:v>1.0999999999999999E-2</c:v>
                </c:pt>
                <c:pt idx="5">
                  <c:v>3.0000000000000001E-3</c:v>
                </c:pt>
                <c:pt idx="6">
                  <c:v>1.4E-2</c:v>
                </c:pt>
                <c:pt idx="7">
                  <c:v>8.9999999999999993E-3</c:v>
                </c:pt>
                <c:pt idx="8" formatCode="0%">
                  <c:v>0.01</c:v>
                </c:pt>
                <c:pt idx="9">
                  <c:v>5.0000000000000001E-3</c:v>
                </c:pt>
                <c:pt idx="10">
                  <c:v>5.0000000000000001E-3</c:v>
                </c:pt>
                <c:pt idx="11">
                  <c:v>1E-3</c:v>
                </c:pt>
                <c:pt idx="12">
                  <c:v>1.2999999999999999E-2</c:v>
                </c:pt>
                <c:pt idx="13">
                  <c:v>5.0000000000000001E-3</c:v>
                </c:pt>
                <c:pt idx="14">
                  <c:v>1.2E-2</c:v>
                </c:pt>
                <c:pt idx="15">
                  <c:v>2.3E-2</c:v>
                </c:pt>
                <c:pt idx="16">
                  <c:v>1E-3</c:v>
                </c:pt>
                <c:pt idx="17">
                  <c:v>8.0000000000000002E-3</c:v>
                </c:pt>
                <c:pt idx="18">
                  <c:v>8.0000000000000002E-3</c:v>
                </c:pt>
                <c:pt idx="19">
                  <c:v>1.4999999999999999E-2</c:v>
                </c:pt>
                <c:pt idx="20">
                  <c:v>5.0000000000000001E-3</c:v>
                </c:pt>
                <c:pt idx="21">
                  <c:v>3.0000000000000001E-3</c:v>
                </c:pt>
                <c:pt idx="22">
                  <c:v>4.1000000000000002E-2</c:v>
                </c:pt>
                <c:pt idx="23">
                  <c:v>2E-3</c:v>
                </c:pt>
                <c:pt idx="24">
                  <c:v>1.7999999999999999E-2</c:v>
                </c:pt>
                <c:pt idx="25">
                  <c:v>3.0000000000000001E-3</c:v>
                </c:pt>
                <c:pt idx="26">
                  <c:v>2.7E-2</c:v>
                </c:pt>
                <c:pt idx="27">
                  <c:v>8.9999999999999993E-3</c:v>
                </c:pt>
                <c:pt idx="28">
                  <c:v>1.2E-2</c:v>
                </c:pt>
                <c:pt idx="29">
                  <c:v>1E-3</c:v>
                </c:pt>
                <c:pt idx="30">
                  <c:v>3.0000000000000001E-3</c:v>
                </c:pt>
                <c:pt idx="31">
                  <c:v>6.0000000000000001E-3</c:v>
                </c:pt>
                <c:pt idx="32">
                  <c:v>8.0000000000000002E-3</c:v>
                </c:pt>
                <c:pt idx="33">
                  <c:v>5.8999999999999997E-2</c:v>
                </c:pt>
                <c:pt idx="34">
                  <c:v>4.0000000000000001E-3</c:v>
                </c:pt>
                <c:pt idx="35">
                  <c:v>1.2E-2</c:v>
                </c:pt>
                <c:pt idx="36">
                  <c:v>2.4E-2</c:v>
                </c:pt>
                <c:pt idx="37">
                  <c:v>3.4000000000000002E-2</c:v>
                </c:pt>
                <c:pt idx="38">
                  <c:v>1.0999999999999999E-2</c:v>
                </c:pt>
                <c:pt idx="39">
                  <c:v>8.1000000000000003E-2</c:v>
                </c:pt>
                <c:pt idx="40">
                  <c:v>1.2E-2</c:v>
                </c:pt>
                <c:pt idx="41">
                  <c:v>1.2E-2</c:v>
                </c:pt>
                <c:pt idx="42">
                  <c:v>8.1000000000000003E-2</c:v>
                </c:pt>
                <c:pt idx="43" formatCode="0%">
                  <c:v>0.01</c:v>
                </c:pt>
                <c:pt idx="44">
                  <c:v>2E-3</c:v>
                </c:pt>
                <c:pt idx="45">
                  <c:v>1.6E-2</c:v>
                </c:pt>
                <c:pt idx="46">
                  <c:v>3.4000000000000002E-2</c:v>
                </c:pt>
                <c:pt idx="47">
                  <c:v>1.0999999999999999E-2</c:v>
                </c:pt>
                <c:pt idx="48">
                  <c:v>1E-3</c:v>
                </c:pt>
                <c:pt idx="49" formatCode="0%">
                  <c:v>0.02</c:v>
                </c:pt>
                <c:pt idx="50">
                  <c:v>1.2999999999999999E-2</c:v>
                </c:pt>
                <c:pt idx="51">
                  <c:v>3.0000000000000001E-3</c:v>
                </c:pt>
                <c:pt idx="52">
                  <c:v>8.6999999999999994E-2</c:v>
                </c:pt>
                <c:pt idx="53">
                  <c:v>3.1E-2</c:v>
                </c:pt>
                <c:pt idx="54">
                  <c:v>3.3000000000000002E-2</c:v>
                </c:pt>
                <c:pt idx="55">
                  <c:v>1.4E-2</c:v>
                </c:pt>
                <c:pt idx="56">
                  <c:v>2.5999999999999999E-2</c:v>
                </c:pt>
                <c:pt idx="57">
                  <c:v>1.0999999999999999E-2</c:v>
                </c:pt>
                <c:pt idx="58" formatCode="0%">
                  <c:v>0.01</c:v>
                </c:pt>
                <c:pt idx="59">
                  <c:v>9.9000000000000005E-2</c:v>
                </c:pt>
                <c:pt idx="60">
                  <c:v>7.0000000000000001E-3</c:v>
                </c:pt>
                <c:pt idx="61">
                  <c:v>4.0000000000000001E-3</c:v>
                </c:pt>
                <c:pt idx="62" formatCode="0%">
                  <c:v>0.08</c:v>
                </c:pt>
                <c:pt idx="63">
                  <c:v>4.0000000000000001E-3</c:v>
                </c:pt>
                <c:pt idx="64">
                  <c:v>1.7999999999999999E-2</c:v>
                </c:pt>
                <c:pt idx="65">
                  <c:v>8.3000000000000004E-2</c:v>
                </c:pt>
                <c:pt idx="66">
                  <c:v>1.0999999999999999E-2</c:v>
                </c:pt>
                <c:pt idx="67" formatCode="0%">
                  <c:v>0.02</c:v>
                </c:pt>
                <c:pt idx="68">
                  <c:v>8.0000000000000002E-3</c:v>
                </c:pt>
                <c:pt idx="69">
                  <c:v>1.2E-2</c:v>
                </c:pt>
                <c:pt idx="70">
                  <c:v>1.2999999999999999E-2</c:v>
                </c:pt>
                <c:pt idx="71">
                  <c:v>1.7999999999999999E-2</c:v>
                </c:pt>
                <c:pt idx="72">
                  <c:v>1.7000000000000001E-2</c:v>
                </c:pt>
                <c:pt idx="73">
                  <c:v>3.0000000000000001E-3</c:v>
                </c:pt>
                <c:pt idx="74">
                  <c:v>3.3000000000000002E-2</c:v>
                </c:pt>
                <c:pt idx="75">
                  <c:v>8.0000000000000002E-3</c:v>
                </c:pt>
                <c:pt idx="76" formatCode="0%">
                  <c:v>0.06</c:v>
                </c:pt>
                <c:pt idx="77">
                  <c:v>7.0000000000000001E-3</c:v>
                </c:pt>
                <c:pt idx="78" formatCode="0%">
                  <c:v>0.01</c:v>
                </c:pt>
                <c:pt idx="79">
                  <c:v>1.9E-2</c:v>
                </c:pt>
                <c:pt idx="80">
                  <c:v>5.0000000000000001E-3</c:v>
                </c:pt>
                <c:pt idx="81">
                  <c:v>5.1999999999999998E-2</c:v>
                </c:pt>
                <c:pt idx="82">
                  <c:v>1.7000000000000001E-2</c:v>
                </c:pt>
                <c:pt idx="83">
                  <c:v>2.4E-2</c:v>
                </c:pt>
                <c:pt idx="84">
                  <c:v>1.7999999999999999E-2</c:v>
                </c:pt>
                <c:pt idx="85">
                  <c:v>3.2000000000000001E-2</c:v>
                </c:pt>
                <c:pt idx="86">
                  <c:v>1.7000000000000001E-2</c:v>
                </c:pt>
                <c:pt idx="87">
                  <c:v>4.0000000000000001E-3</c:v>
                </c:pt>
                <c:pt idx="88">
                  <c:v>1.7000000000000001E-2</c:v>
                </c:pt>
                <c:pt idx="89" formatCode="0%">
                  <c:v>0.02</c:v>
                </c:pt>
                <c:pt idx="90">
                  <c:v>1E-3</c:v>
                </c:pt>
                <c:pt idx="91">
                  <c:v>2.3E-2</c:v>
                </c:pt>
                <c:pt idx="92">
                  <c:v>8.9999999999999993E-3</c:v>
                </c:pt>
                <c:pt idx="93">
                  <c:v>8.0000000000000002E-3</c:v>
                </c:pt>
                <c:pt idx="94">
                  <c:v>2.1000000000000001E-2</c:v>
                </c:pt>
                <c:pt idx="95">
                  <c:v>4.0000000000000001E-3</c:v>
                </c:pt>
                <c:pt idx="96">
                  <c:v>3.4000000000000002E-2</c:v>
                </c:pt>
                <c:pt idx="97">
                  <c:v>0.23899999999999999</c:v>
                </c:pt>
                <c:pt idx="98">
                  <c:v>1E-3</c:v>
                </c:pt>
                <c:pt idx="99">
                  <c:v>1E-3</c:v>
                </c:pt>
                <c:pt idx="100">
                  <c:v>1.4999999999999999E-2</c:v>
                </c:pt>
                <c:pt idx="101">
                  <c:v>1.2E-2</c:v>
                </c:pt>
                <c:pt idx="102">
                  <c:v>8.0000000000000002E-3</c:v>
                </c:pt>
                <c:pt idx="103">
                  <c:v>1.2999999999999999E-2</c:v>
                </c:pt>
                <c:pt idx="104">
                  <c:v>1E-3</c:v>
                </c:pt>
                <c:pt idx="105">
                  <c:v>6.8000000000000005E-2</c:v>
                </c:pt>
                <c:pt idx="106">
                  <c:v>7.0000000000000001E-3</c:v>
                </c:pt>
                <c:pt idx="107">
                  <c:v>2.7E-2</c:v>
                </c:pt>
                <c:pt idx="108">
                  <c:v>1.4999999999999999E-2</c:v>
                </c:pt>
                <c:pt idx="109">
                  <c:v>2E-3</c:v>
                </c:pt>
                <c:pt idx="110">
                  <c:v>2.9000000000000001E-2</c:v>
                </c:pt>
                <c:pt idx="111">
                  <c:v>1.0999999999999999E-2</c:v>
                </c:pt>
                <c:pt idx="112">
                  <c:v>2E-3</c:v>
                </c:pt>
                <c:pt idx="113">
                  <c:v>5.0000000000000001E-3</c:v>
                </c:pt>
                <c:pt idx="114">
                  <c:v>3.5000000000000003E-2</c:v>
                </c:pt>
                <c:pt idx="115">
                  <c:v>0.152</c:v>
                </c:pt>
                <c:pt idx="116">
                  <c:v>5.3999999999999999E-2</c:v>
                </c:pt>
                <c:pt idx="117">
                  <c:v>2.8000000000000001E-2</c:v>
                </c:pt>
                <c:pt idx="118">
                  <c:v>8.5000000000000006E-2</c:v>
                </c:pt>
                <c:pt idx="119">
                  <c:v>8.0000000000000002E-3</c:v>
                </c:pt>
                <c:pt idx="120">
                  <c:v>7.0000000000000001E-3</c:v>
                </c:pt>
                <c:pt idx="121">
                  <c:v>1.7999999999999999E-2</c:v>
                </c:pt>
                <c:pt idx="122">
                  <c:v>8.3000000000000004E-2</c:v>
                </c:pt>
                <c:pt idx="123">
                  <c:v>5.7000000000000002E-2</c:v>
                </c:pt>
                <c:pt idx="124">
                  <c:v>1.2999999999999999E-2</c:v>
                </c:pt>
                <c:pt idx="125">
                  <c:v>1.9E-2</c:v>
                </c:pt>
                <c:pt idx="126">
                  <c:v>0.26600000000000001</c:v>
                </c:pt>
                <c:pt idx="127">
                  <c:v>2.5999999999999999E-2</c:v>
                </c:pt>
                <c:pt idx="128">
                  <c:v>1E-3</c:v>
                </c:pt>
                <c:pt idx="129">
                  <c:v>1.6E-2</c:v>
                </c:pt>
                <c:pt idx="130">
                  <c:v>2E-3</c:v>
                </c:pt>
                <c:pt idx="131">
                  <c:v>8.9999999999999993E-3</c:v>
                </c:pt>
                <c:pt idx="132">
                  <c:v>4.0000000000000001E-3</c:v>
                </c:pt>
                <c:pt idx="133">
                  <c:v>2.1000000000000001E-2</c:v>
                </c:pt>
                <c:pt idx="134">
                  <c:v>1.7999999999999999E-2</c:v>
                </c:pt>
                <c:pt idx="135">
                  <c:v>9.7000000000000003E-2</c:v>
                </c:pt>
                <c:pt idx="136">
                  <c:v>2.9000000000000001E-2</c:v>
                </c:pt>
                <c:pt idx="137">
                  <c:v>8.0000000000000002E-3</c:v>
                </c:pt>
                <c:pt idx="138">
                  <c:v>1E-3</c:v>
                </c:pt>
                <c:pt idx="139">
                  <c:v>1.4999999999999999E-2</c:v>
                </c:pt>
                <c:pt idx="140">
                  <c:v>1.4E-2</c:v>
                </c:pt>
                <c:pt idx="141">
                  <c:v>2.5999999999999999E-2</c:v>
                </c:pt>
                <c:pt idx="142">
                  <c:v>1.4999999999999999E-2</c:v>
                </c:pt>
                <c:pt idx="143">
                  <c:v>1E-3</c:v>
                </c:pt>
                <c:pt idx="144">
                  <c:v>0.185</c:v>
                </c:pt>
                <c:pt idx="145">
                  <c:v>5.7000000000000002E-2</c:v>
                </c:pt>
                <c:pt idx="146">
                  <c:v>2.1000000000000001E-2</c:v>
                </c:pt>
                <c:pt idx="147" formatCode="0%">
                  <c:v>0.23</c:v>
                </c:pt>
                <c:pt idx="148">
                  <c:v>1E-3</c:v>
                </c:pt>
                <c:pt idx="149">
                  <c:v>3.0000000000000001E-3</c:v>
                </c:pt>
                <c:pt idx="150">
                  <c:v>1.2E-2</c:v>
                </c:pt>
                <c:pt idx="151">
                  <c:v>1.2E-2</c:v>
                </c:pt>
                <c:pt idx="152" formatCode="0%">
                  <c:v>0.04</c:v>
                </c:pt>
                <c:pt idx="153">
                  <c:v>2.3E-2</c:v>
                </c:pt>
                <c:pt idx="154">
                  <c:v>6.0000000000000001E-3</c:v>
                </c:pt>
                <c:pt idx="155">
                  <c:v>0.253</c:v>
                </c:pt>
                <c:pt idx="156">
                  <c:v>1E-3</c:v>
                </c:pt>
                <c:pt idx="157">
                  <c:v>5.8000000000000003E-2</c:v>
                </c:pt>
                <c:pt idx="158">
                  <c:v>1E-3</c:v>
                </c:pt>
                <c:pt idx="159">
                  <c:v>4.0000000000000001E-3</c:v>
                </c:pt>
                <c:pt idx="160">
                  <c:v>8.0000000000000002E-3</c:v>
                </c:pt>
                <c:pt idx="161">
                  <c:v>0.153</c:v>
                </c:pt>
                <c:pt idx="162">
                  <c:v>0.109</c:v>
                </c:pt>
                <c:pt idx="163">
                  <c:v>5.0000000000000001E-3</c:v>
                </c:pt>
                <c:pt idx="164">
                  <c:v>1.0999999999999999E-2</c:v>
                </c:pt>
                <c:pt idx="165" formatCode="0%">
                  <c:v>0.05</c:v>
                </c:pt>
                <c:pt idx="166">
                  <c:v>8.0000000000000002E-3</c:v>
                </c:pt>
                <c:pt idx="167">
                  <c:v>8.9999999999999993E-3</c:v>
                </c:pt>
                <c:pt idx="168">
                  <c:v>1.4999999999999999E-2</c:v>
                </c:pt>
                <c:pt idx="169">
                  <c:v>7.0000000000000001E-3</c:v>
                </c:pt>
                <c:pt idx="170">
                  <c:v>1E-3</c:v>
                </c:pt>
                <c:pt idx="171">
                  <c:v>3.0000000000000001E-3</c:v>
                </c:pt>
                <c:pt idx="172">
                  <c:v>1.2999999999999999E-2</c:v>
                </c:pt>
                <c:pt idx="173">
                  <c:v>8.0000000000000002E-3</c:v>
                </c:pt>
                <c:pt idx="174">
                  <c:v>1.7000000000000001E-2</c:v>
                </c:pt>
                <c:pt idx="175">
                  <c:v>2.4E-2</c:v>
                </c:pt>
                <c:pt idx="176">
                  <c:v>1.7000000000000001E-2</c:v>
                </c:pt>
                <c:pt idx="177">
                  <c:v>8.0000000000000002E-3</c:v>
                </c:pt>
                <c:pt idx="178">
                  <c:v>2E-3</c:v>
                </c:pt>
                <c:pt idx="179">
                  <c:v>5.6000000000000001E-2</c:v>
                </c:pt>
                <c:pt idx="180">
                  <c:v>6.0000000000000001E-3</c:v>
                </c:pt>
                <c:pt idx="181">
                  <c:v>2.4E-2</c:v>
                </c:pt>
                <c:pt idx="182">
                  <c:v>4.3999999999999997E-2</c:v>
                </c:pt>
                <c:pt idx="183">
                  <c:v>1.2E-2</c:v>
                </c:pt>
                <c:pt idx="184">
                  <c:v>1.7999999999999999E-2</c:v>
                </c:pt>
                <c:pt idx="185">
                  <c:v>3.0000000000000001E-3</c:v>
                </c:pt>
                <c:pt idx="186">
                  <c:v>1.2999999999999999E-2</c:v>
                </c:pt>
                <c:pt idx="187">
                  <c:v>1.9E-2</c:v>
                </c:pt>
                <c:pt idx="188">
                  <c:v>2E-3</c:v>
                </c:pt>
                <c:pt idx="189">
                  <c:v>4.0000000000000001E-3</c:v>
                </c:pt>
                <c:pt idx="190">
                  <c:v>3.0000000000000001E-3</c:v>
                </c:pt>
                <c:pt idx="191">
                  <c:v>1.7000000000000001E-2</c:v>
                </c:pt>
                <c:pt idx="192">
                  <c:v>6.0000000000000001E-3</c:v>
                </c:pt>
                <c:pt idx="193">
                  <c:v>3.5000000000000003E-2</c:v>
                </c:pt>
                <c:pt idx="194">
                  <c:v>1.2E-2</c:v>
                </c:pt>
                <c:pt idx="195">
                  <c:v>4.0000000000000001E-3</c:v>
                </c:pt>
                <c:pt idx="196">
                  <c:v>7.0000000000000001E-3</c:v>
                </c:pt>
              </c:numCache>
            </c:numRef>
          </c:val>
          <c:smooth val="0"/>
          <c:extLst>
            <c:ext xmlns:c16="http://schemas.microsoft.com/office/drawing/2014/chart" uri="{C3380CC4-5D6E-409C-BE32-E72D297353CC}">
              <c16:uniqueId val="{00000000-E9D5-4D89-B932-7CE601384C1D}"/>
            </c:ext>
          </c:extLst>
        </c:ser>
        <c:dLbls>
          <c:showLegendKey val="0"/>
          <c:showVal val="0"/>
          <c:showCatName val="0"/>
          <c:showSerName val="0"/>
          <c:showPercent val="0"/>
          <c:showBubbleSize val="0"/>
        </c:dLbls>
        <c:smooth val="0"/>
        <c:axId val="1044148336"/>
        <c:axId val="1044150000"/>
        <c:extLst>
          <c:ext xmlns:c15="http://schemas.microsoft.com/office/drawing/2012/chart" uri="{02D57815-91ED-43cb-92C2-25804820EDAC}">
            <c15:filteredLineSeries>
              <c15:ser>
                <c:idx val="0"/>
                <c:order val="0"/>
                <c:tx>
                  <c:strRef>
                    <c:extLst>
                      <c:ext uri="{02D57815-91ED-43cb-92C2-25804820EDAC}">
                        <c15:formulaRef>
                          <c15:sqref>DATA!$F$1</c15:sqref>
                        </c15:formulaRef>
                      </c:ext>
                    </c:extLst>
                    <c:strCache>
                      <c:ptCount val="1"/>
                      <c:pt idx="0">
                        <c:v>Followers</c:v>
                      </c:pt>
                    </c:strCache>
                  </c:strRef>
                </c:tx>
                <c:spPr>
                  <a:ln w="22225" cap="rnd">
                    <a:solidFill>
                      <a:schemeClr val="accent1"/>
                    </a:solidFill>
                  </a:ln>
                  <a:effectLst>
                    <a:glow rad="139700">
                      <a:schemeClr val="accent1">
                        <a:satMod val="175000"/>
                        <a:alpha val="14000"/>
                      </a:schemeClr>
                    </a:glow>
                  </a:effectLst>
                </c:spPr>
                <c:marker>
                  <c:symbol val="none"/>
                </c:marker>
                <c:cat>
                  <c:strRef>
                    <c:extLst>
                      <c:ext uri="{02D57815-91ED-43cb-92C2-25804820EDAC}">
                        <c15:formulaRef>
                          <c15:sqref>DATA!$F$1:$F$198</c15:sqref>
                        </c15:formulaRef>
                      </c:ext>
                    </c:extLst>
                    <c:strCache>
                      <c:ptCount val="198"/>
                      <c:pt idx="0">
                        <c:v>Followers</c:v>
                      </c:pt>
                      <c:pt idx="1">
                        <c:v>58.0 M</c:v>
                      </c:pt>
                      <c:pt idx="2">
                        <c:v>52.0 M</c:v>
                      </c:pt>
                      <c:pt idx="3">
                        <c:v>40.4 M</c:v>
                      </c:pt>
                      <c:pt idx="4">
                        <c:v>37.6 M</c:v>
                      </c:pt>
                      <c:pt idx="5">
                        <c:v>36.5 M</c:v>
                      </c:pt>
                      <c:pt idx="6">
                        <c:v>35.4 M</c:v>
                      </c:pt>
                      <c:pt idx="7">
                        <c:v>34.6 M</c:v>
                      </c:pt>
                      <c:pt idx="8">
                        <c:v>33.6 M</c:v>
                      </c:pt>
                      <c:pt idx="9">
                        <c:v>28.7 M</c:v>
                      </c:pt>
                      <c:pt idx="10">
                        <c:v>28.4 M</c:v>
                      </c:pt>
                      <c:pt idx="11">
                        <c:v>27.0 M</c:v>
                      </c:pt>
                      <c:pt idx="12">
                        <c:v>25.8 M</c:v>
                      </c:pt>
                      <c:pt idx="13">
                        <c:v>23.6 M</c:v>
                      </c:pt>
                      <c:pt idx="14">
                        <c:v>22.9 M</c:v>
                      </c:pt>
                      <c:pt idx="15">
                        <c:v>22.8 M</c:v>
                      </c:pt>
                      <c:pt idx="16">
                        <c:v>22.3 M</c:v>
                      </c:pt>
                      <c:pt idx="17">
                        <c:v>22.1 M</c:v>
                      </c:pt>
                      <c:pt idx="18">
                        <c:v>20.7 M</c:v>
                      </c:pt>
                      <c:pt idx="19">
                        <c:v>20.6 M</c:v>
                      </c:pt>
                      <c:pt idx="20">
                        <c:v>19.6 M</c:v>
                      </c:pt>
                      <c:pt idx="21">
                        <c:v>19.0 M</c:v>
                      </c:pt>
                      <c:pt idx="22">
                        <c:v>18.0 M</c:v>
                      </c:pt>
                      <c:pt idx="23">
                        <c:v>16.2 M</c:v>
                      </c:pt>
                      <c:pt idx="24">
                        <c:v>15.8 M</c:v>
                      </c:pt>
                      <c:pt idx="25">
                        <c:v>14.6 M</c:v>
                      </c:pt>
                      <c:pt idx="26">
                        <c:v>14.4 M</c:v>
                      </c:pt>
                      <c:pt idx="27">
                        <c:v>13.9 M</c:v>
                      </c:pt>
                      <c:pt idx="28">
                        <c:v>13.9 M</c:v>
                      </c:pt>
                      <c:pt idx="29">
                        <c:v>12.8 M</c:v>
                      </c:pt>
                      <c:pt idx="30">
                        <c:v>12.7 M</c:v>
                      </c:pt>
                      <c:pt idx="31">
                        <c:v>12.6 M</c:v>
                      </c:pt>
                      <c:pt idx="32">
                        <c:v>12.1 M</c:v>
                      </c:pt>
                      <c:pt idx="33">
                        <c:v>11.4 M</c:v>
                      </c:pt>
                      <c:pt idx="34">
                        <c:v>10.7 M</c:v>
                      </c:pt>
                      <c:pt idx="35">
                        <c:v>10.0 M</c:v>
                      </c:pt>
                      <c:pt idx="36">
                        <c:v>9.2 M</c:v>
                      </c:pt>
                      <c:pt idx="37">
                        <c:v>8.8 M</c:v>
                      </c:pt>
                      <c:pt idx="38">
                        <c:v>8.7 M</c:v>
                      </c:pt>
                      <c:pt idx="39">
                        <c:v>8.6 M</c:v>
                      </c:pt>
                      <c:pt idx="40">
                        <c:v>8.6 M</c:v>
                      </c:pt>
                      <c:pt idx="41">
                        <c:v>8.5 M</c:v>
                      </c:pt>
                      <c:pt idx="42">
                        <c:v>8.4 M</c:v>
                      </c:pt>
                      <c:pt idx="43">
                        <c:v>8.0 M</c:v>
                      </c:pt>
                      <c:pt idx="44">
                        <c:v>7.8 M</c:v>
                      </c:pt>
                      <c:pt idx="45">
                        <c:v>7.8 M</c:v>
                      </c:pt>
                      <c:pt idx="46">
                        <c:v>7.7 M</c:v>
                      </c:pt>
                      <c:pt idx="47">
                        <c:v>7.6 M</c:v>
                      </c:pt>
                      <c:pt idx="48">
                        <c:v>7.6 M</c:v>
                      </c:pt>
                      <c:pt idx="49">
                        <c:v>7.4 M</c:v>
                      </c:pt>
                      <c:pt idx="50">
                        <c:v>7.4 M</c:v>
                      </c:pt>
                      <c:pt idx="51">
                        <c:v>7.3 M</c:v>
                      </c:pt>
                      <c:pt idx="52">
                        <c:v>7.3 M</c:v>
                      </c:pt>
                      <c:pt idx="53">
                        <c:v>7.2 M</c:v>
                      </c:pt>
                      <c:pt idx="54">
                        <c:v>7.1 M</c:v>
                      </c:pt>
                      <c:pt idx="55">
                        <c:v>7.1 M</c:v>
                      </c:pt>
                      <c:pt idx="56">
                        <c:v>7.1 M</c:v>
                      </c:pt>
                      <c:pt idx="57">
                        <c:v>6.9 M</c:v>
                      </c:pt>
                      <c:pt idx="58">
                        <c:v>6.9 M</c:v>
                      </c:pt>
                      <c:pt idx="59">
                        <c:v>6.8 M</c:v>
                      </c:pt>
                      <c:pt idx="60">
                        <c:v>6.8 M</c:v>
                      </c:pt>
                      <c:pt idx="61">
                        <c:v>6.8 M</c:v>
                      </c:pt>
                      <c:pt idx="62">
                        <c:v>6.7 M</c:v>
                      </c:pt>
                      <c:pt idx="63">
                        <c:v>6.7 M</c:v>
                      </c:pt>
                      <c:pt idx="64">
                        <c:v>6.6 M</c:v>
                      </c:pt>
                      <c:pt idx="65">
                        <c:v>6.6 M</c:v>
                      </c:pt>
                      <c:pt idx="66">
                        <c:v>6.5 M</c:v>
                      </c:pt>
                      <c:pt idx="67">
                        <c:v>6.4 M</c:v>
                      </c:pt>
                      <c:pt idx="68">
                        <c:v>6.4 M</c:v>
                      </c:pt>
                      <c:pt idx="69">
                        <c:v>6.4 M</c:v>
                      </c:pt>
                      <c:pt idx="70">
                        <c:v>6.4 M</c:v>
                      </c:pt>
                      <c:pt idx="71">
                        <c:v>6.3 M</c:v>
                      </c:pt>
                      <c:pt idx="72">
                        <c:v>6.3 M</c:v>
                      </c:pt>
                      <c:pt idx="73">
                        <c:v>6.2 M</c:v>
                      </c:pt>
                      <c:pt idx="74">
                        <c:v>6.2 M</c:v>
                      </c:pt>
                      <c:pt idx="75">
                        <c:v>6.2 M</c:v>
                      </c:pt>
                      <c:pt idx="76">
                        <c:v>6.1 M</c:v>
                      </c:pt>
                      <c:pt idx="77">
                        <c:v>6.0 M</c:v>
                      </c:pt>
                      <c:pt idx="78">
                        <c:v>6.0 M</c:v>
                      </c:pt>
                      <c:pt idx="79">
                        <c:v>6.0 M</c:v>
                      </c:pt>
                      <c:pt idx="80">
                        <c:v>5.9 M</c:v>
                      </c:pt>
                      <c:pt idx="81">
                        <c:v>5.8 M</c:v>
                      </c:pt>
                      <c:pt idx="82">
                        <c:v>5.8 M</c:v>
                      </c:pt>
                      <c:pt idx="83">
                        <c:v>5.7 M</c:v>
                      </c:pt>
                      <c:pt idx="84">
                        <c:v>5.7 M</c:v>
                      </c:pt>
                      <c:pt idx="85">
                        <c:v>5.7 M</c:v>
                      </c:pt>
                      <c:pt idx="86">
                        <c:v>5.6 M</c:v>
                      </c:pt>
                      <c:pt idx="87">
                        <c:v>5.6 M</c:v>
                      </c:pt>
                      <c:pt idx="88">
                        <c:v>5.6 M</c:v>
                      </c:pt>
                      <c:pt idx="89">
                        <c:v>5.6 M</c:v>
                      </c:pt>
                      <c:pt idx="90">
                        <c:v>5.6 M</c:v>
                      </c:pt>
                      <c:pt idx="91">
                        <c:v>5.5 M</c:v>
                      </c:pt>
                      <c:pt idx="92">
                        <c:v>5.5 M</c:v>
                      </c:pt>
                      <c:pt idx="93">
                        <c:v>5.5 M</c:v>
                      </c:pt>
                      <c:pt idx="94">
                        <c:v>5.4 M</c:v>
                      </c:pt>
                      <c:pt idx="95">
                        <c:v>5.4 M</c:v>
                      </c:pt>
                      <c:pt idx="96">
                        <c:v>5.4 M</c:v>
                      </c:pt>
                      <c:pt idx="97">
                        <c:v>5.4 M</c:v>
                      </c:pt>
                      <c:pt idx="98">
                        <c:v>5.4 M</c:v>
                      </c:pt>
                      <c:pt idx="99">
                        <c:v>5.4 M</c:v>
                      </c:pt>
                      <c:pt idx="100">
                        <c:v>5.4 M</c:v>
                      </c:pt>
                      <c:pt idx="101">
                        <c:v>5.4 M</c:v>
                      </c:pt>
                      <c:pt idx="102">
                        <c:v>5.3 M</c:v>
                      </c:pt>
                      <c:pt idx="103">
                        <c:v>5.2 M</c:v>
                      </c:pt>
                      <c:pt idx="104">
                        <c:v>5.2 M</c:v>
                      </c:pt>
                      <c:pt idx="105">
                        <c:v>5.2 M</c:v>
                      </c:pt>
                      <c:pt idx="106">
                        <c:v>5.1 M</c:v>
                      </c:pt>
                      <c:pt idx="107">
                        <c:v>5.1 M</c:v>
                      </c:pt>
                      <c:pt idx="108">
                        <c:v>5.1 M</c:v>
                      </c:pt>
                      <c:pt idx="109">
                        <c:v>5.0 M</c:v>
                      </c:pt>
                      <c:pt idx="110">
                        <c:v>5.0 M</c:v>
                      </c:pt>
                      <c:pt idx="111">
                        <c:v>5.0 M</c:v>
                      </c:pt>
                      <c:pt idx="112">
                        <c:v>5.0 M</c:v>
                      </c:pt>
                      <c:pt idx="113">
                        <c:v>5.0 M</c:v>
                      </c:pt>
                      <c:pt idx="114">
                        <c:v>5.0 M</c:v>
                      </c:pt>
                      <c:pt idx="115">
                        <c:v>5.0 M</c:v>
                      </c:pt>
                      <c:pt idx="116">
                        <c:v>4.9 M</c:v>
                      </c:pt>
                      <c:pt idx="117">
                        <c:v>4.9 M</c:v>
                      </c:pt>
                      <c:pt idx="118">
                        <c:v>4.8 M</c:v>
                      </c:pt>
                      <c:pt idx="119">
                        <c:v>4.8 M</c:v>
                      </c:pt>
                      <c:pt idx="120">
                        <c:v>4.8 M</c:v>
                      </c:pt>
                      <c:pt idx="121">
                        <c:v>4.8 M</c:v>
                      </c:pt>
                      <c:pt idx="122">
                        <c:v>4.8 M</c:v>
                      </c:pt>
                      <c:pt idx="123">
                        <c:v>4.8 M</c:v>
                      </c:pt>
                      <c:pt idx="124">
                        <c:v>4.7 M</c:v>
                      </c:pt>
                      <c:pt idx="125">
                        <c:v>4.7 M</c:v>
                      </c:pt>
                      <c:pt idx="126">
                        <c:v>4.7 M</c:v>
                      </c:pt>
                      <c:pt idx="127">
                        <c:v>4.7 M</c:v>
                      </c:pt>
                      <c:pt idx="128">
                        <c:v>4.7 M</c:v>
                      </c:pt>
                      <c:pt idx="129">
                        <c:v>4.6 M</c:v>
                      </c:pt>
                      <c:pt idx="130">
                        <c:v>4.6 M</c:v>
                      </c:pt>
                      <c:pt idx="131">
                        <c:v>4.6 M</c:v>
                      </c:pt>
                      <c:pt idx="132">
                        <c:v>4.6 M</c:v>
                      </c:pt>
                      <c:pt idx="133">
                        <c:v>4.5 M</c:v>
                      </c:pt>
                      <c:pt idx="134">
                        <c:v>4.5 M</c:v>
                      </c:pt>
                      <c:pt idx="135">
                        <c:v>4.5 M</c:v>
                      </c:pt>
                      <c:pt idx="136">
                        <c:v>4.5 M</c:v>
                      </c:pt>
                      <c:pt idx="137">
                        <c:v>4.5 M</c:v>
                      </c:pt>
                      <c:pt idx="138">
                        <c:v>4.4 M</c:v>
                      </c:pt>
                      <c:pt idx="139">
                        <c:v>4.4 M</c:v>
                      </c:pt>
                      <c:pt idx="140">
                        <c:v>4.4 M</c:v>
                      </c:pt>
                      <c:pt idx="141">
                        <c:v>4.4 M</c:v>
                      </c:pt>
                      <c:pt idx="142">
                        <c:v>4.4 M</c:v>
                      </c:pt>
                      <c:pt idx="143">
                        <c:v>4.3 M</c:v>
                      </c:pt>
                      <c:pt idx="144">
                        <c:v>4.2 M</c:v>
                      </c:pt>
                      <c:pt idx="145">
                        <c:v>4.2 M</c:v>
                      </c:pt>
                      <c:pt idx="146">
                        <c:v>4.2 M</c:v>
                      </c:pt>
                      <c:pt idx="147">
                        <c:v>4.2 M</c:v>
                      </c:pt>
                      <c:pt idx="148">
                        <c:v>4.2 M</c:v>
                      </c:pt>
                      <c:pt idx="149">
                        <c:v>4.2 M</c:v>
                      </c:pt>
                      <c:pt idx="150">
                        <c:v>4.2 M</c:v>
                      </c:pt>
                      <c:pt idx="151">
                        <c:v>4.2 M</c:v>
                      </c:pt>
                      <c:pt idx="152">
                        <c:v>4.1 M</c:v>
                      </c:pt>
                      <c:pt idx="153">
                        <c:v>4.1 M</c:v>
                      </c:pt>
                      <c:pt idx="154">
                        <c:v>4.1 M</c:v>
                      </c:pt>
                      <c:pt idx="155">
                        <c:v>4.1 M</c:v>
                      </c:pt>
                      <c:pt idx="156">
                        <c:v>4.1 M</c:v>
                      </c:pt>
                      <c:pt idx="157">
                        <c:v>4.1 M</c:v>
                      </c:pt>
                      <c:pt idx="158">
                        <c:v>4.1 M</c:v>
                      </c:pt>
                      <c:pt idx="159">
                        <c:v>4.1 M</c:v>
                      </c:pt>
                      <c:pt idx="160">
                        <c:v>4.1 M</c:v>
                      </c:pt>
                      <c:pt idx="161">
                        <c:v>4.1 M</c:v>
                      </c:pt>
                      <c:pt idx="162">
                        <c:v>4.0 M</c:v>
                      </c:pt>
                      <c:pt idx="163">
                        <c:v>4.0 M</c:v>
                      </c:pt>
                      <c:pt idx="164">
                        <c:v>4.0 M</c:v>
                      </c:pt>
                      <c:pt idx="165">
                        <c:v>4.0 M</c:v>
                      </c:pt>
                      <c:pt idx="166">
                        <c:v>4.0 M</c:v>
                      </c:pt>
                      <c:pt idx="167">
                        <c:v>3.9 M</c:v>
                      </c:pt>
                      <c:pt idx="168">
                        <c:v>3.9 M</c:v>
                      </c:pt>
                      <c:pt idx="169">
                        <c:v>3.9 M</c:v>
                      </c:pt>
                      <c:pt idx="170">
                        <c:v>3.9 M</c:v>
                      </c:pt>
                      <c:pt idx="171">
                        <c:v>3.9 M</c:v>
                      </c:pt>
                      <c:pt idx="172">
                        <c:v>3.8 M</c:v>
                      </c:pt>
                      <c:pt idx="173">
                        <c:v>3.8 M</c:v>
                      </c:pt>
                      <c:pt idx="174">
                        <c:v>3.8 M</c:v>
                      </c:pt>
                      <c:pt idx="175">
                        <c:v>3.8 M</c:v>
                      </c:pt>
                      <c:pt idx="176">
                        <c:v>3.8 M</c:v>
                      </c:pt>
                      <c:pt idx="177">
                        <c:v>3.8 M</c:v>
                      </c:pt>
                      <c:pt idx="178">
                        <c:v>3.7 M</c:v>
                      </c:pt>
                      <c:pt idx="179">
                        <c:v>3.7 M</c:v>
                      </c:pt>
                      <c:pt idx="180">
                        <c:v>3.7 M</c:v>
                      </c:pt>
                      <c:pt idx="181">
                        <c:v>3.7 M</c:v>
                      </c:pt>
                      <c:pt idx="182">
                        <c:v>3.7 M</c:v>
                      </c:pt>
                      <c:pt idx="183">
                        <c:v>3.7 M</c:v>
                      </c:pt>
                      <c:pt idx="184">
                        <c:v>3.7 M</c:v>
                      </c:pt>
                      <c:pt idx="185">
                        <c:v>3.6 M</c:v>
                      </c:pt>
                      <c:pt idx="186">
                        <c:v>3.6 M</c:v>
                      </c:pt>
                      <c:pt idx="187">
                        <c:v>3.6 M</c:v>
                      </c:pt>
                      <c:pt idx="188">
                        <c:v>3.6 M</c:v>
                      </c:pt>
                      <c:pt idx="189">
                        <c:v>3.6 M</c:v>
                      </c:pt>
                      <c:pt idx="190">
                        <c:v>3.6 M</c:v>
                      </c:pt>
                      <c:pt idx="191">
                        <c:v>3.6 M</c:v>
                      </c:pt>
                      <c:pt idx="192">
                        <c:v>3.6 M</c:v>
                      </c:pt>
                      <c:pt idx="193">
                        <c:v>3.5 M</c:v>
                      </c:pt>
                      <c:pt idx="194">
                        <c:v>3.5 M</c:v>
                      </c:pt>
                      <c:pt idx="195">
                        <c:v>3.5 M</c:v>
                      </c:pt>
                      <c:pt idx="196">
                        <c:v>3.5 M</c:v>
                      </c:pt>
                      <c:pt idx="197">
                        <c:v>3.5 M</c:v>
                      </c:pt>
                    </c:strCache>
                  </c:strRef>
                </c:cat>
                <c:val>
                  <c:numRef>
                    <c:extLst>
                      <c:ext uri="{02D57815-91ED-43cb-92C2-25804820EDAC}">
                        <c15:formulaRef>
                          <c15:sqref>DATA!$F$2:$F$198</c15:sqref>
                        </c15:formulaRef>
                      </c:ext>
                    </c:extLst>
                    <c:numCache>
                      <c:formatCode>#,##0.0,,\ "M"</c:formatCode>
                      <c:ptCount val="197"/>
                      <c:pt idx="0">
                        <c:v>58010000</c:v>
                      </c:pt>
                      <c:pt idx="1">
                        <c:v>51990000</c:v>
                      </c:pt>
                      <c:pt idx="2">
                        <c:v>40370000</c:v>
                      </c:pt>
                      <c:pt idx="3">
                        <c:v>37590000</c:v>
                      </c:pt>
                      <c:pt idx="4">
                        <c:v>36530000</c:v>
                      </c:pt>
                      <c:pt idx="5">
                        <c:v>35430000</c:v>
                      </c:pt>
                      <c:pt idx="6">
                        <c:v>34560000</c:v>
                      </c:pt>
                      <c:pt idx="7">
                        <c:v>33630000</c:v>
                      </c:pt>
                      <c:pt idx="8">
                        <c:v>28730000</c:v>
                      </c:pt>
                      <c:pt idx="9">
                        <c:v>28389999.999999996</c:v>
                      </c:pt>
                      <c:pt idx="10">
                        <c:v>27020000</c:v>
                      </c:pt>
                      <c:pt idx="11">
                        <c:v>25760000.000000004</c:v>
                      </c:pt>
                      <c:pt idx="12">
                        <c:v>23620000</c:v>
                      </c:pt>
                      <c:pt idx="13">
                        <c:v>22880000</c:v>
                      </c:pt>
                      <c:pt idx="14">
                        <c:v>22800000</c:v>
                      </c:pt>
                      <c:pt idx="15">
                        <c:v>22340000</c:v>
                      </c:pt>
                      <c:pt idx="16">
                        <c:v>22060000</c:v>
                      </c:pt>
                      <c:pt idx="17">
                        <c:v>20680000</c:v>
                      </c:pt>
                      <c:pt idx="18">
                        <c:v>20620000</c:v>
                      </c:pt>
                      <c:pt idx="19">
                        <c:v>19620000</c:v>
                      </c:pt>
                      <c:pt idx="20">
                        <c:v>18990000</c:v>
                      </c:pt>
                      <c:pt idx="21">
                        <c:v>17980000</c:v>
                      </c:pt>
                      <c:pt idx="22">
                        <c:v>16180000.000000002</c:v>
                      </c:pt>
                      <c:pt idx="23">
                        <c:v>15760000</c:v>
                      </c:pt>
                      <c:pt idx="24">
                        <c:v>14560000</c:v>
                      </c:pt>
                      <c:pt idx="25">
                        <c:v>14350000</c:v>
                      </c:pt>
                      <c:pt idx="26">
                        <c:v>13919999.999999998</c:v>
                      </c:pt>
                      <c:pt idx="27">
                        <c:v>13919999.999999998</c:v>
                      </c:pt>
                      <c:pt idx="28">
                        <c:v>12760000</c:v>
                      </c:pt>
                      <c:pt idx="29">
                        <c:v>12710000</c:v>
                      </c:pt>
                      <c:pt idx="30">
                        <c:v>12550000</c:v>
                      </c:pt>
                      <c:pt idx="31">
                        <c:v>12090000</c:v>
                      </c:pt>
                      <c:pt idx="32">
                        <c:v>11360000</c:v>
                      </c:pt>
                      <c:pt idx="33">
                        <c:v>10740000</c:v>
                      </c:pt>
                      <c:pt idx="34">
                        <c:v>9990000</c:v>
                      </c:pt>
                      <c:pt idx="35">
                        <c:v>9160000</c:v>
                      </c:pt>
                      <c:pt idx="36">
                        <c:v>8750000</c:v>
                      </c:pt>
                      <c:pt idx="37">
                        <c:v>8720000</c:v>
                      </c:pt>
                      <c:pt idx="38">
                        <c:v>8580000</c:v>
                      </c:pt>
                      <c:pt idx="39">
                        <c:v>8550000</c:v>
                      </c:pt>
                      <c:pt idx="40">
                        <c:v>8490000</c:v>
                      </c:pt>
                      <c:pt idx="41">
                        <c:v>8390000</c:v>
                      </c:pt>
                      <c:pt idx="42">
                        <c:v>8020000</c:v>
                      </c:pt>
                      <c:pt idx="43">
                        <c:v>7770000</c:v>
                      </c:pt>
                      <c:pt idx="44">
                        <c:v>7759999.9999999991</c:v>
                      </c:pt>
                      <c:pt idx="45">
                        <c:v>7670000</c:v>
                      </c:pt>
                      <c:pt idx="46">
                        <c:v>7640000.0000000009</c:v>
                      </c:pt>
                      <c:pt idx="47">
                        <c:v>7620000</c:v>
                      </c:pt>
                      <c:pt idx="48">
                        <c:v>7380000</c:v>
                      </c:pt>
                      <c:pt idx="49">
                        <c:v>7359999.9999999991</c:v>
                      </c:pt>
                      <c:pt idx="50">
                        <c:v>7290000.0000000009</c:v>
                      </c:pt>
                      <c:pt idx="51">
                        <c:v>7259999.9999999991</c:v>
                      </c:pt>
                      <c:pt idx="52">
                        <c:v>7240000.0000000009</c:v>
                      </c:pt>
                      <c:pt idx="53">
                        <c:v>7100000</c:v>
                      </c:pt>
                      <c:pt idx="54">
                        <c:v>7090000.0000000009</c:v>
                      </c:pt>
                      <c:pt idx="55">
                        <c:v>7050000</c:v>
                      </c:pt>
                      <c:pt idx="56">
                        <c:v>6890000.0000000009</c:v>
                      </c:pt>
                      <c:pt idx="57">
                        <c:v>6880000</c:v>
                      </c:pt>
                      <c:pt idx="58">
                        <c:v>6830000</c:v>
                      </c:pt>
                      <c:pt idx="59">
                        <c:v>6770000</c:v>
                      </c:pt>
                      <c:pt idx="60">
                        <c:v>6750000</c:v>
                      </c:pt>
                      <c:pt idx="61">
                        <c:v>6700000</c:v>
                      </c:pt>
                      <c:pt idx="62">
                        <c:v>6659999.9999999991</c:v>
                      </c:pt>
                      <c:pt idx="63">
                        <c:v>6600000</c:v>
                      </c:pt>
                      <c:pt idx="64">
                        <c:v>6580000</c:v>
                      </c:pt>
                      <c:pt idx="65">
                        <c:v>6520000</c:v>
                      </c:pt>
                      <c:pt idx="66">
                        <c:v>6430000</c:v>
                      </c:pt>
                      <c:pt idx="67">
                        <c:v>6360000</c:v>
                      </c:pt>
                      <c:pt idx="68">
                        <c:v>6360000</c:v>
                      </c:pt>
                      <c:pt idx="69">
                        <c:v>6350000</c:v>
                      </c:pt>
                      <c:pt idx="70">
                        <c:v>6280000</c:v>
                      </c:pt>
                      <c:pt idx="71">
                        <c:v>6270000</c:v>
                      </c:pt>
                      <c:pt idx="72">
                        <c:v>6200000</c:v>
                      </c:pt>
                      <c:pt idx="73">
                        <c:v>6180000</c:v>
                      </c:pt>
                      <c:pt idx="74">
                        <c:v>6160000</c:v>
                      </c:pt>
                      <c:pt idx="75">
                        <c:v>6140000</c:v>
                      </c:pt>
                      <c:pt idx="76">
                        <c:v>6030000</c:v>
                      </c:pt>
                      <c:pt idx="77">
                        <c:v>6020000</c:v>
                      </c:pt>
                      <c:pt idx="78">
                        <c:v>6000000</c:v>
                      </c:pt>
                      <c:pt idx="79">
                        <c:v>5860000</c:v>
                      </c:pt>
                      <c:pt idx="80">
                        <c:v>5810000</c:v>
                      </c:pt>
                      <c:pt idx="81">
                        <c:v>5810000</c:v>
                      </c:pt>
                      <c:pt idx="82">
                        <c:v>5680000</c:v>
                      </c:pt>
                      <c:pt idx="83">
                        <c:v>5660000</c:v>
                      </c:pt>
                      <c:pt idx="84">
                        <c:v>5660000</c:v>
                      </c:pt>
                      <c:pt idx="85">
                        <c:v>5610000</c:v>
                      </c:pt>
                      <c:pt idx="86">
                        <c:v>5600000</c:v>
                      </c:pt>
                      <c:pt idx="87">
                        <c:v>5590000</c:v>
                      </c:pt>
                      <c:pt idx="88">
                        <c:v>5570000</c:v>
                      </c:pt>
                      <c:pt idx="89">
                        <c:v>5550000</c:v>
                      </c:pt>
                      <c:pt idx="90">
                        <c:v>5520000</c:v>
                      </c:pt>
                      <c:pt idx="91">
                        <c:v>5480000</c:v>
                      </c:pt>
                      <c:pt idx="92">
                        <c:v>5460000</c:v>
                      </c:pt>
                      <c:pt idx="93">
                        <c:v>5440000</c:v>
                      </c:pt>
                      <c:pt idx="94">
                        <c:v>5430000</c:v>
                      </c:pt>
                      <c:pt idx="95">
                        <c:v>5420000</c:v>
                      </c:pt>
                      <c:pt idx="96">
                        <c:v>5390000</c:v>
                      </c:pt>
                      <c:pt idx="97">
                        <c:v>5380000</c:v>
                      </c:pt>
                      <c:pt idx="98">
                        <c:v>5350000</c:v>
                      </c:pt>
                      <c:pt idx="99">
                        <c:v>5350000</c:v>
                      </c:pt>
                      <c:pt idx="100">
                        <c:v>5350000</c:v>
                      </c:pt>
                      <c:pt idx="101">
                        <c:v>5280000</c:v>
                      </c:pt>
                      <c:pt idx="102">
                        <c:v>5190000</c:v>
                      </c:pt>
                      <c:pt idx="103">
                        <c:v>5180000</c:v>
                      </c:pt>
                      <c:pt idx="104">
                        <c:v>5160000</c:v>
                      </c:pt>
                      <c:pt idx="105">
                        <c:v>5100000</c:v>
                      </c:pt>
                      <c:pt idx="106">
                        <c:v>5090000</c:v>
                      </c:pt>
                      <c:pt idx="107">
                        <c:v>5090000</c:v>
                      </c:pt>
                      <c:pt idx="108">
                        <c:v>5020000</c:v>
                      </c:pt>
                      <c:pt idx="109">
                        <c:v>5010000</c:v>
                      </c:pt>
                      <c:pt idx="110">
                        <c:v>5000000</c:v>
                      </c:pt>
                      <c:pt idx="111">
                        <c:v>4990000</c:v>
                      </c:pt>
                      <c:pt idx="112">
                        <c:v>4980000</c:v>
                      </c:pt>
                      <c:pt idx="113">
                        <c:v>4960000</c:v>
                      </c:pt>
                      <c:pt idx="114">
                        <c:v>4960000</c:v>
                      </c:pt>
                      <c:pt idx="115">
                        <c:v>4920000</c:v>
                      </c:pt>
                      <c:pt idx="116">
                        <c:v>4870000</c:v>
                      </c:pt>
                      <c:pt idx="117">
                        <c:v>4840000</c:v>
                      </c:pt>
                      <c:pt idx="118">
                        <c:v>4790000</c:v>
                      </c:pt>
                      <c:pt idx="119">
                        <c:v>4790000</c:v>
                      </c:pt>
                      <c:pt idx="120">
                        <c:v>4790000</c:v>
                      </c:pt>
                      <c:pt idx="121">
                        <c:v>4780000</c:v>
                      </c:pt>
                      <c:pt idx="122">
                        <c:v>4760000</c:v>
                      </c:pt>
                      <c:pt idx="123">
                        <c:v>4720000</c:v>
                      </c:pt>
                      <c:pt idx="124">
                        <c:v>4700000</c:v>
                      </c:pt>
                      <c:pt idx="125">
                        <c:v>4690000</c:v>
                      </c:pt>
                      <c:pt idx="126">
                        <c:v>4650000</c:v>
                      </c:pt>
                      <c:pt idx="127">
                        <c:v>4650000</c:v>
                      </c:pt>
                      <c:pt idx="128">
                        <c:v>4620000</c:v>
                      </c:pt>
                      <c:pt idx="129">
                        <c:v>4620000</c:v>
                      </c:pt>
                      <c:pt idx="130">
                        <c:v>4600000</c:v>
                      </c:pt>
                      <c:pt idx="131">
                        <c:v>4580000</c:v>
                      </c:pt>
                      <c:pt idx="132">
                        <c:v>4540000</c:v>
                      </c:pt>
                      <c:pt idx="133">
                        <c:v>4520000</c:v>
                      </c:pt>
                      <c:pt idx="134">
                        <c:v>4490000</c:v>
                      </c:pt>
                      <c:pt idx="135">
                        <c:v>4460000</c:v>
                      </c:pt>
                      <c:pt idx="136">
                        <c:v>4460000</c:v>
                      </c:pt>
                      <c:pt idx="137">
                        <c:v>4390000</c:v>
                      </c:pt>
                      <c:pt idx="138">
                        <c:v>4390000</c:v>
                      </c:pt>
                      <c:pt idx="139">
                        <c:v>4380000</c:v>
                      </c:pt>
                      <c:pt idx="140">
                        <c:v>4370000</c:v>
                      </c:pt>
                      <c:pt idx="141">
                        <c:v>4360000</c:v>
                      </c:pt>
                      <c:pt idx="142">
                        <c:v>4250000</c:v>
                      </c:pt>
                      <c:pt idx="143">
                        <c:v>4230000</c:v>
                      </c:pt>
                      <c:pt idx="144">
                        <c:v>4220000</c:v>
                      </c:pt>
                      <c:pt idx="145">
                        <c:v>4220000</c:v>
                      </c:pt>
                      <c:pt idx="146">
                        <c:v>4220000</c:v>
                      </c:pt>
                      <c:pt idx="147">
                        <c:v>4210000</c:v>
                      </c:pt>
                      <c:pt idx="148">
                        <c:v>4190000</c:v>
                      </c:pt>
                      <c:pt idx="149">
                        <c:v>4179999.9999999995</c:v>
                      </c:pt>
                      <c:pt idx="150">
                        <c:v>4170000.0000000005</c:v>
                      </c:pt>
                      <c:pt idx="151">
                        <c:v>4140000</c:v>
                      </c:pt>
                      <c:pt idx="152">
                        <c:v>4140000</c:v>
                      </c:pt>
                      <c:pt idx="153">
                        <c:v>4140000</c:v>
                      </c:pt>
                      <c:pt idx="154">
                        <c:v>4120000.0000000005</c:v>
                      </c:pt>
                      <c:pt idx="155">
                        <c:v>4120000.0000000005</c:v>
                      </c:pt>
                      <c:pt idx="156">
                        <c:v>4120000.0000000005</c:v>
                      </c:pt>
                      <c:pt idx="157">
                        <c:v>4110000</c:v>
                      </c:pt>
                      <c:pt idx="158">
                        <c:v>4100000</c:v>
                      </c:pt>
                      <c:pt idx="159">
                        <c:v>4079999.9999999995</c:v>
                      </c:pt>
                      <c:pt idx="160">
                        <c:v>4050000</c:v>
                      </c:pt>
                      <c:pt idx="161">
                        <c:v>4029999.9999999995</c:v>
                      </c:pt>
                      <c:pt idx="162">
                        <c:v>4010000</c:v>
                      </c:pt>
                      <c:pt idx="163">
                        <c:v>3990000</c:v>
                      </c:pt>
                      <c:pt idx="164">
                        <c:v>3990000</c:v>
                      </c:pt>
                      <c:pt idx="165">
                        <c:v>3950000</c:v>
                      </c:pt>
                      <c:pt idx="166">
                        <c:v>3940000</c:v>
                      </c:pt>
                      <c:pt idx="167">
                        <c:v>3920000.0000000005</c:v>
                      </c:pt>
                      <c:pt idx="168">
                        <c:v>3900000</c:v>
                      </c:pt>
                      <c:pt idx="169">
                        <c:v>3860000</c:v>
                      </c:pt>
                      <c:pt idx="170">
                        <c:v>3850000</c:v>
                      </c:pt>
                      <c:pt idx="171">
                        <c:v>3829999.9999999995</c:v>
                      </c:pt>
                      <c:pt idx="172">
                        <c:v>3820000.0000000005</c:v>
                      </c:pt>
                      <c:pt idx="173">
                        <c:v>3790000</c:v>
                      </c:pt>
                      <c:pt idx="174">
                        <c:v>3770000.0000000005</c:v>
                      </c:pt>
                      <c:pt idx="175">
                        <c:v>3760000</c:v>
                      </c:pt>
                      <c:pt idx="176">
                        <c:v>3750000</c:v>
                      </c:pt>
                      <c:pt idx="177">
                        <c:v>3740000</c:v>
                      </c:pt>
                      <c:pt idx="178">
                        <c:v>3740000</c:v>
                      </c:pt>
                      <c:pt idx="179">
                        <c:v>3700000</c:v>
                      </c:pt>
                      <c:pt idx="180">
                        <c:v>3660000</c:v>
                      </c:pt>
                      <c:pt idx="181">
                        <c:v>3660000</c:v>
                      </c:pt>
                      <c:pt idx="182">
                        <c:v>3660000</c:v>
                      </c:pt>
                      <c:pt idx="183">
                        <c:v>3660000</c:v>
                      </c:pt>
                      <c:pt idx="184">
                        <c:v>3640000</c:v>
                      </c:pt>
                      <c:pt idx="185">
                        <c:v>3640000</c:v>
                      </c:pt>
                      <c:pt idx="186">
                        <c:v>3610000</c:v>
                      </c:pt>
                      <c:pt idx="187">
                        <c:v>3610000</c:v>
                      </c:pt>
                      <c:pt idx="188">
                        <c:v>3610000</c:v>
                      </c:pt>
                      <c:pt idx="189">
                        <c:v>3600000</c:v>
                      </c:pt>
                      <c:pt idx="190">
                        <c:v>3579999.9999999995</c:v>
                      </c:pt>
                      <c:pt idx="191">
                        <c:v>3550000</c:v>
                      </c:pt>
                      <c:pt idx="192">
                        <c:v>3540000</c:v>
                      </c:pt>
                      <c:pt idx="193">
                        <c:v>3529999.9999999995</c:v>
                      </c:pt>
                      <c:pt idx="194">
                        <c:v>3510000</c:v>
                      </c:pt>
                      <c:pt idx="195">
                        <c:v>3500000</c:v>
                      </c:pt>
                      <c:pt idx="196">
                        <c:v>3490000</c:v>
                      </c:pt>
                    </c:numCache>
                  </c:numRef>
                </c:val>
                <c:smooth val="0"/>
                <c:extLst>
                  <c:ext xmlns:c16="http://schemas.microsoft.com/office/drawing/2014/chart" uri="{C3380CC4-5D6E-409C-BE32-E72D297353CC}">
                    <c16:uniqueId val="{00000001-E9D5-4D89-B932-7CE601384C1D}"/>
                  </c:ext>
                </c:extLst>
              </c15:ser>
            </c15:filteredLineSeries>
          </c:ext>
        </c:extLst>
      </c:lineChart>
      <c:catAx>
        <c:axId val="1044148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Followers</a:t>
                </a:r>
              </a:p>
            </c:rich>
          </c:tx>
          <c:layout>
            <c:manualLayout>
              <c:xMode val="edge"/>
              <c:yMode val="edge"/>
              <c:x val="0.43773516134043394"/>
              <c:y val="0.878242766495879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4150000"/>
        <c:crosses val="autoZero"/>
        <c:auto val="1"/>
        <c:lblAlgn val="ctr"/>
        <c:lblOffset val="100"/>
        <c:noMultiLvlLbl val="0"/>
      </c:catAx>
      <c:valAx>
        <c:axId val="1044150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4148336"/>
        <c:crosses val="autoZero"/>
        <c:crossBetween val="between"/>
      </c:valAx>
      <c:spPr>
        <a:noFill/>
        <a:ln>
          <a:noFill/>
        </a:ln>
        <a:effectLst/>
      </c:spPr>
    </c:plotArea>
    <c:legend>
      <c:legendPos val="r"/>
      <c:layout>
        <c:manualLayout>
          <c:xMode val="edge"/>
          <c:yMode val="edge"/>
          <c:x val="0.69364136064449644"/>
          <c:y val="0.85523994425989069"/>
          <c:w val="0.17674874855218511"/>
          <c:h val="0.1238314638488326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png"/><Relationship Id="rId7" Type="http://schemas.openxmlformats.org/officeDocument/2006/relationships/hyperlink" Target="https://www.kaggle.com/datasets/faisaljanjua0555/top-200-most-followed-instagram-accounts-2023"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TA!A1"/><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3.svg"/></Relationships>
</file>

<file path=xl/drawings/drawing1.xml><?xml version="1.0" encoding="utf-8"?>
<xdr:wsDr xmlns:xdr="http://schemas.openxmlformats.org/drawingml/2006/spreadsheetDrawing" xmlns:a="http://schemas.openxmlformats.org/drawingml/2006/main">
  <xdr:twoCellAnchor>
    <xdr:from>
      <xdr:col>4</xdr:col>
      <xdr:colOff>0</xdr:colOff>
      <xdr:row>27</xdr:row>
      <xdr:rowOff>243840</xdr:rowOff>
    </xdr:from>
    <xdr:to>
      <xdr:col>15</xdr:col>
      <xdr:colOff>838200</xdr:colOff>
      <xdr:row>28</xdr:row>
      <xdr:rowOff>76200</xdr:rowOff>
    </xdr:to>
    <xdr:sp macro="" textlink="">
      <xdr:nvSpPr>
        <xdr:cNvPr id="48" name="Rectangle: Rounded Corners 47">
          <a:extLst>
            <a:ext uri="{FF2B5EF4-FFF2-40B4-BE49-F238E27FC236}">
              <a16:creationId xmlns:a16="http://schemas.microsoft.com/office/drawing/2014/main" id="{8511B732-3431-43D3-9D51-579FADE6FEA0}"/>
            </a:ext>
          </a:extLst>
        </xdr:cNvPr>
        <xdr:cNvSpPr/>
      </xdr:nvSpPr>
      <xdr:spPr>
        <a:xfrm>
          <a:off x="3040380" y="5897880"/>
          <a:ext cx="10972800" cy="129540"/>
        </a:xfrm>
        <a:prstGeom prst="roundRect">
          <a:avLst>
            <a:gd name="adj" fmla="val 50000"/>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4</xdr:row>
      <xdr:rowOff>91440</xdr:rowOff>
    </xdr:from>
    <xdr:to>
      <xdr:col>16</xdr:col>
      <xdr:colOff>0</xdr:colOff>
      <xdr:row>5</xdr:row>
      <xdr:rowOff>76200</xdr:rowOff>
    </xdr:to>
    <xdr:sp macro="" textlink="">
      <xdr:nvSpPr>
        <xdr:cNvPr id="47" name="Rectangle: Rounded Corners 46">
          <a:extLst>
            <a:ext uri="{FF2B5EF4-FFF2-40B4-BE49-F238E27FC236}">
              <a16:creationId xmlns:a16="http://schemas.microsoft.com/office/drawing/2014/main" id="{557567D0-429D-4FEA-9B4C-F3E779AE442E}"/>
            </a:ext>
          </a:extLst>
        </xdr:cNvPr>
        <xdr:cNvSpPr/>
      </xdr:nvSpPr>
      <xdr:spPr>
        <a:xfrm>
          <a:off x="3131820" y="716280"/>
          <a:ext cx="10873740" cy="213360"/>
        </a:xfrm>
        <a:prstGeom prst="roundRect">
          <a:avLst>
            <a:gd name="adj" fmla="val 4523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4</xdr:row>
      <xdr:rowOff>207645</xdr:rowOff>
    </xdr:from>
    <xdr:to>
      <xdr:col>6</xdr:col>
      <xdr:colOff>701040</xdr:colOff>
      <xdr:row>9</xdr:row>
      <xdr:rowOff>60960</xdr:rowOff>
    </xdr:to>
    <xdr:sp macro="" textlink="">
      <xdr:nvSpPr>
        <xdr:cNvPr id="5" name="Rectangle: Rounded Corners 4">
          <a:extLst>
            <a:ext uri="{FF2B5EF4-FFF2-40B4-BE49-F238E27FC236}">
              <a16:creationId xmlns:a16="http://schemas.microsoft.com/office/drawing/2014/main" id="{9CED7048-610E-4751-A2A3-B6CA85D7558F}"/>
            </a:ext>
          </a:extLst>
        </xdr:cNvPr>
        <xdr:cNvSpPr/>
      </xdr:nvSpPr>
      <xdr:spPr>
        <a:xfrm>
          <a:off x="3268980" y="832485"/>
          <a:ext cx="2484120" cy="996315"/>
        </a:xfrm>
        <a:prstGeom prst="roundRect">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400" b="1">
              <a:solidFill>
                <a:schemeClr val="lt1"/>
              </a:solidFill>
              <a:effectLst/>
              <a:latin typeface="+mn-lt"/>
              <a:ea typeface="+mn-ea"/>
              <a:cs typeface="+mn-cs"/>
            </a:rPr>
            <a:t>Highest</a:t>
          </a:r>
          <a:r>
            <a:rPr lang="en-IN" sz="1400" b="1" baseline="0">
              <a:solidFill>
                <a:schemeClr val="lt1"/>
              </a:solidFill>
              <a:effectLst/>
              <a:latin typeface="+mn-lt"/>
              <a:ea typeface="+mn-ea"/>
              <a:cs typeface="+mn-cs"/>
            </a:rPr>
            <a:t> number of Post's </a:t>
          </a:r>
        </a:p>
      </xdr:txBody>
    </xdr:sp>
    <xdr:clientData/>
  </xdr:twoCellAnchor>
  <xdr:twoCellAnchor>
    <xdr:from>
      <xdr:col>0</xdr:col>
      <xdr:colOff>190500</xdr:colOff>
      <xdr:row>4</xdr:row>
      <xdr:rowOff>68580</xdr:rowOff>
    </xdr:from>
    <xdr:to>
      <xdr:col>2</xdr:col>
      <xdr:colOff>1234440</xdr:colOff>
      <xdr:row>28</xdr:row>
      <xdr:rowOff>60960</xdr:rowOff>
    </xdr:to>
    <xdr:sp macro="" textlink="">
      <xdr:nvSpPr>
        <xdr:cNvPr id="27" name="Rectangle: Rounded Corners 26">
          <a:extLst>
            <a:ext uri="{FF2B5EF4-FFF2-40B4-BE49-F238E27FC236}">
              <a16:creationId xmlns:a16="http://schemas.microsoft.com/office/drawing/2014/main" id="{01806819-1E71-48D9-A9AE-264E34E9F9E1}"/>
            </a:ext>
          </a:extLst>
        </xdr:cNvPr>
        <xdr:cNvSpPr/>
      </xdr:nvSpPr>
      <xdr:spPr>
        <a:xfrm>
          <a:off x="190500" y="693420"/>
          <a:ext cx="2697480" cy="5318760"/>
        </a:xfrm>
        <a:prstGeom prst="roundRect">
          <a:avLst>
            <a:gd name="adj" fmla="val 4953"/>
          </a:avLst>
        </a:prstGeom>
        <a:solidFill>
          <a:schemeClr val="accent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l"/>
          <a:endParaRPr lang="en-IN" sz="1100"/>
        </a:p>
      </xdr:txBody>
    </xdr:sp>
    <xdr:clientData/>
  </xdr:twoCellAnchor>
  <xdr:twoCellAnchor>
    <xdr:from>
      <xdr:col>8</xdr:col>
      <xdr:colOff>217171</xdr:colOff>
      <xdr:row>10</xdr:row>
      <xdr:rowOff>6908</xdr:rowOff>
    </xdr:from>
    <xdr:to>
      <xdr:col>12</xdr:col>
      <xdr:colOff>259080</xdr:colOff>
      <xdr:row>19</xdr:row>
      <xdr:rowOff>68580</xdr:rowOff>
    </xdr:to>
    <xdr:graphicFrame macro="">
      <xdr:nvGraphicFramePr>
        <xdr:cNvPr id="19" name="Chart 18">
          <a:extLst>
            <a:ext uri="{FF2B5EF4-FFF2-40B4-BE49-F238E27FC236}">
              <a16:creationId xmlns:a16="http://schemas.microsoft.com/office/drawing/2014/main" id="{DBD03D6B-A562-4E6C-B4FE-2C7ED7DBC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83820</xdr:colOff>
      <xdr:row>4</xdr:row>
      <xdr:rowOff>222885</xdr:rowOff>
    </xdr:from>
    <xdr:to>
      <xdr:col>9</xdr:col>
      <xdr:colOff>762000</xdr:colOff>
      <xdr:row>9</xdr:row>
      <xdr:rowOff>76200</xdr:rowOff>
    </xdr:to>
    <xdr:sp macro="" textlink="">
      <xdr:nvSpPr>
        <xdr:cNvPr id="12" name="Rectangle: Rounded Corners 11">
          <a:extLst>
            <a:ext uri="{FF2B5EF4-FFF2-40B4-BE49-F238E27FC236}">
              <a16:creationId xmlns:a16="http://schemas.microsoft.com/office/drawing/2014/main" id="{985649F5-A19B-45BC-A86B-E0CF3B8CF976}"/>
            </a:ext>
          </a:extLst>
        </xdr:cNvPr>
        <xdr:cNvSpPr/>
      </xdr:nvSpPr>
      <xdr:spPr>
        <a:xfrm>
          <a:off x="5943600" y="847725"/>
          <a:ext cx="2362200" cy="996315"/>
        </a:xfrm>
        <a:prstGeom prst="roundRect">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200" b="1"/>
            <a:t>Highest</a:t>
          </a:r>
          <a:r>
            <a:rPr lang="en-IN" sz="1200" b="1" baseline="0"/>
            <a:t> number of Followers</a:t>
          </a:r>
          <a:endParaRPr lang="en-IN" sz="1200" b="1"/>
        </a:p>
      </xdr:txBody>
    </xdr:sp>
    <xdr:clientData/>
  </xdr:twoCellAnchor>
  <xdr:twoCellAnchor>
    <xdr:from>
      <xdr:col>10</xdr:col>
      <xdr:colOff>243840</xdr:colOff>
      <xdr:row>4</xdr:row>
      <xdr:rowOff>210027</xdr:rowOff>
    </xdr:from>
    <xdr:to>
      <xdr:col>12</xdr:col>
      <xdr:colOff>800100</xdr:colOff>
      <xdr:row>9</xdr:row>
      <xdr:rowOff>76200</xdr:rowOff>
    </xdr:to>
    <xdr:sp macro="" textlink="">
      <xdr:nvSpPr>
        <xdr:cNvPr id="14" name="Rectangle: Rounded Corners 13">
          <a:extLst>
            <a:ext uri="{FF2B5EF4-FFF2-40B4-BE49-F238E27FC236}">
              <a16:creationId xmlns:a16="http://schemas.microsoft.com/office/drawing/2014/main" id="{EB5EBC89-B340-4730-BE49-02BB2FC9A1F9}"/>
            </a:ext>
          </a:extLst>
        </xdr:cNvPr>
        <xdr:cNvSpPr/>
      </xdr:nvSpPr>
      <xdr:spPr>
        <a:xfrm>
          <a:off x="8580120" y="834867"/>
          <a:ext cx="2362200" cy="1009173"/>
        </a:xfrm>
        <a:prstGeom prst="roundRect">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lt1"/>
              </a:solidFill>
              <a:effectLst/>
              <a:latin typeface="+mn-lt"/>
              <a:ea typeface="+mn-ea"/>
              <a:cs typeface="+mn-cs"/>
            </a:rPr>
            <a:t>Highest</a:t>
          </a:r>
          <a:r>
            <a:rPr lang="en-IN" sz="1200" b="1" baseline="0">
              <a:solidFill>
                <a:schemeClr val="lt1"/>
              </a:solidFill>
              <a:effectLst/>
              <a:latin typeface="+mn-lt"/>
              <a:ea typeface="+mn-ea"/>
              <a:cs typeface="+mn-cs"/>
            </a:rPr>
            <a:t> number of Avg. Likes</a:t>
          </a:r>
          <a:endParaRPr lang="en-IN" sz="1200" b="1">
            <a:effectLst/>
          </a:endParaRPr>
        </a:p>
        <a:p>
          <a:pPr algn="l"/>
          <a:endParaRPr lang="en-IN" sz="1200" b="1"/>
        </a:p>
      </xdr:txBody>
    </xdr:sp>
    <xdr:clientData/>
  </xdr:twoCellAnchor>
  <xdr:twoCellAnchor>
    <xdr:from>
      <xdr:col>13</xdr:col>
      <xdr:colOff>381000</xdr:colOff>
      <xdr:row>5</xdr:row>
      <xdr:rowOff>18125</xdr:rowOff>
    </xdr:from>
    <xdr:to>
      <xdr:col>15</xdr:col>
      <xdr:colOff>754379</xdr:colOff>
      <xdr:row>9</xdr:row>
      <xdr:rowOff>76200</xdr:rowOff>
    </xdr:to>
    <xdr:sp macro="" textlink="">
      <xdr:nvSpPr>
        <xdr:cNvPr id="15" name="Rectangle: Rounded Corners 14">
          <a:extLst>
            <a:ext uri="{FF2B5EF4-FFF2-40B4-BE49-F238E27FC236}">
              <a16:creationId xmlns:a16="http://schemas.microsoft.com/office/drawing/2014/main" id="{89684087-0057-4C7D-B64A-A41B054D352F}"/>
            </a:ext>
          </a:extLst>
        </xdr:cNvPr>
        <xdr:cNvSpPr/>
      </xdr:nvSpPr>
      <xdr:spPr>
        <a:xfrm>
          <a:off x="11353800" y="871565"/>
          <a:ext cx="2385059" cy="972475"/>
        </a:xfrm>
        <a:prstGeom prst="roundRect">
          <a:avLst/>
        </a:prstGeom>
        <a:solidFill>
          <a:schemeClr val="accent2"/>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a:solidFill>
                <a:schemeClr val="lt1"/>
              </a:solidFill>
              <a:effectLst/>
              <a:latin typeface="+mn-lt"/>
              <a:ea typeface="+mn-ea"/>
              <a:cs typeface="+mn-cs"/>
            </a:rPr>
            <a:t>Highest</a:t>
          </a:r>
          <a:r>
            <a:rPr lang="en-IN" sz="1200" b="1" baseline="0">
              <a:solidFill>
                <a:schemeClr val="lt1"/>
              </a:solidFill>
              <a:effectLst/>
              <a:latin typeface="+mn-lt"/>
              <a:ea typeface="+mn-ea"/>
              <a:cs typeface="+mn-cs"/>
            </a:rPr>
            <a:t> number of  Eng. Rate</a:t>
          </a:r>
          <a:endParaRPr lang="en-IN" sz="1200" b="1">
            <a:effectLst/>
          </a:endParaRPr>
        </a:p>
      </xdr:txBody>
    </xdr:sp>
    <xdr:clientData/>
  </xdr:twoCellAnchor>
  <xdr:twoCellAnchor editAs="oneCell">
    <xdr:from>
      <xdr:col>0</xdr:col>
      <xdr:colOff>312608</xdr:colOff>
      <xdr:row>16</xdr:row>
      <xdr:rowOff>206418</xdr:rowOff>
    </xdr:from>
    <xdr:to>
      <xdr:col>2</xdr:col>
      <xdr:colOff>1104900</xdr:colOff>
      <xdr:row>20</xdr:row>
      <xdr:rowOff>60226</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F6B8F4B3-55D5-4CA2-A2FB-5C7E11FA01A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2608" y="3574458"/>
              <a:ext cx="2445832" cy="768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541021</xdr:colOff>
      <xdr:row>9</xdr:row>
      <xdr:rowOff>175260</xdr:rowOff>
    </xdr:from>
    <xdr:to>
      <xdr:col>15</xdr:col>
      <xdr:colOff>754380</xdr:colOff>
      <xdr:row>19</xdr:row>
      <xdr:rowOff>30480</xdr:rowOff>
    </xdr:to>
    <xdr:graphicFrame macro="">
      <xdr:nvGraphicFramePr>
        <xdr:cNvPr id="6" name="Chart 5">
          <a:extLst>
            <a:ext uri="{FF2B5EF4-FFF2-40B4-BE49-F238E27FC236}">
              <a16:creationId xmlns:a16="http://schemas.microsoft.com/office/drawing/2014/main" id="{0CC48D87-9839-4C61-B196-FDB79E78A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31</xdr:col>
      <xdr:colOff>531091</xdr:colOff>
      <xdr:row>26</xdr:row>
      <xdr:rowOff>81973</xdr:rowOff>
    </xdr:from>
    <xdr:to>
      <xdr:col>46</xdr:col>
      <xdr:colOff>78971</xdr:colOff>
      <xdr:row>51</xdr:row>
      <xdr:rowOff>16857</xdr:rowOff>
    </xdr:to>
    <xdr:pic>
      <xdr:nvPicPr>
        <xdr:cNvPr id="7" name="Picture 6">
          <a:extLst>
            <a:ext uri="{FF2B5EF4-FFF2-40B4-BE49-F238E27FC236}">
              <a16:creationId xmlns:a16="http://schemas.microsoft.com/office/drawing/2014/main" id="{743B6B98-5FD6-4661-8932-2370DB2AA6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854727" y="5225473"/>
          <a:ext cx="11497426" cy="56318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326736</xdr:colOff>
      <xdr:row>12</xdr:row>
      <xdr:rowOff>141316</xdr:rowOff>
    </xdr:from>
    <xdr:to>
      <xdr:col>2</xdr:col>
      <xdr:colOff>1074420</xdr:colOff>
      <xdr:row>15</xdr:row>
      <xdr:rowOff>217493</xdr:rowOff>
    </xdr:to>
    <mc:AlternateContent xmlns:mc="http://schemas.openxmlformats.org/markup-compatibility/2006" xmlns:a14="http://schemas.microsoft.com/office/drawing/2010/main">
      <mc:Choice Requires="a14">
        <xdr:graphicFrame macro="">
          <xdr:nvGraphicFramePr>
            <xdr:cNvPr id="13" name="User_Type">
              <a:extLst>
                <a:ext uri="{FF2B5EF4-FFF2-40B4-BE49-F238E27FC236}">
                  <a16:creationId xmlns:a16="http://schemas.microsoft.com/office/drawing/2014/main" id="{EF50F706-5344-4C8A-8F7F-4461298E9A18}"/>
                </a:ext>
              </a:extLst>
            </xdr:cNvPr>
            <xdr:cNvGraphicFramePr/>
          </xdr:nvGraphicFramePr>
          <xdr:xfrm>
            <a:off x="0" y="0"/>
            <a:ext cx="0" cy="0"/>
          </xdr:xfrm>
          <a:graphic>
            <a:graphicData uri="http://schemas.microsoft.com/office/drawing/2010/slicer">
              <sle:slicer xmlns:sle="http://schemas.microsoft.com/office/drawing/2010/slicer" name="User_Type"/>
            </a:graphicData>
          </a:graphic>
        </xdr:graphicFrame>
      </mc:Choice>
      <mc:Fallback xmlns="">
        <xdr:sp macro="" textlink="">
          <xdr:nvSpPr>
            <xdr:cNvPr id="0" name=""/>
            <xdr:cNvSpPr>
              <a:spLocks noTextEdit="1"/>
            </xdr:cNvSpPr>
          </xdr:nvSpPr>
          <xdr:spPr>
            <a:xfrm>
              <a:off x="326736" y="2594956"/>
              <a:ext cx="2401224" cy="761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231934</xdr:colOff>
      <xdr:row>9</xdr:row>
      <xdr:rowOff>174307</xdr:rowOff>
    </xdr:from>
    <xdr:to>
      <xdr:col>7</xdr:col>
      <xdr:colOff>746760</xdr:colOff>
      <xdr:row>19</xdr:row>
      <xdr:rowOff>53340</xdr:rowOff>
    </xdr:to>
    <xdr:graphicFrame macro="">
      <xdr:nvGraphicFramePr>
        <xdr:cNvPr id="18" name="Chart 17">
          <a:extLst>
            <a:ext uri="{FF2B5EF4-FFF2-40B4-BE49-F238E27FC236}">
              <a16:creationId xmlns:a16="http://schemas.microsoft.com/office/drawing/2014/main" id="{3495362C-15D2-4634-9878-328FFFEA6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631031</xdr:colOff>
      <xdr:row>12</xdr:row>
      <xdr:rowOff>11906</xdr:rowOff>
    </xdr:from>
    <xdr:ext cx="184731" cy="264560"/>
    <xdr:sp macro="" textlink="">
      <xdr:nvSpPr>
        <xdr:cNvPr id="20" name="TextBox 19">
          <a:extLst>
            <a:ext uri="{FF2B5EF4-FFF2-40B4-BE49-F238E27FC236}">
              <a16:creationId xmlns:a16="http://schemas.microsoft.com/office/drawing/2014/main" id="{F186E615-195C-4C6A-B344-C9766D43226D}"/>
            </a:ext>
          </a:extLst>
        </xdr:cNvPr>
        <xdr:cNvSpPr txBox="1"/>
      </xdr:nvSpPr>
      <xdr:spPr>
        <a:xfrm>
          <a:off x="4191000" y="2428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667703</xdr:colOff>
      <xdr:row>6</xdr:row>
      <xdr:rowOff>37623</xdr:rowOff>
    </xdr:from>
    <xdr:ext cx="1436419" cy="523220"/>
    <xdr:sp macro="" textlink="BAckend!M4">
      <xdr:nvSpPr>
        <xdr:cNvPr id="21" name="TextBox 20">
          <a:extLst>
            <a:ext uri="{FF2B5EF4-FFF2-40B4-BE49-F238E27FC236}">
              <a16:creationId xmlns:a16="http://schemas.microsoft.com/office/drawing/2014/main" id="{7D8D210E-19B5-4223-9211-B18596A304F1}"/>
            </a:ext>
          </a:extLst>
        </xdr:cNvPr>
        <xdr:cNvSpPr txBox="1"/>
      </xdr:nvSpPr>
      <xdr:spPr>
        <a:xfrm>
          <a:off x="3570923" y="1119663"/>
          <a:ext cx="1436419"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1083ED3-4CAC-47EA-B63F-4C9CEA2AEF93}" type="TxLink">
            <a:rPr lang="en-US" sz="2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101.8 K</a:t>
          </a:fld>
          <a:endParaRPr lang="en-IN" sz="2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7</xdr:col>
      <xdr:colOff>751522</xdr:colOff>
      <xdr:row>6</xdr:row>
      <xdr:rowOff>68104</xdr:rowOff>
    </xdr:from>
    <xdr:ext cx="942822" cy="523220"/>
    <xdr:sp macro="" textlink="BAckend!M5">
      <xdr:nvSpPr>
        <xdr:cNvPr id="22" name="TextBox 21">
          <a:extLst>
            <a:ext uri="{FF2B5EF4-FFF2-40B4-BE49-F238E27FC236}">
              <a16:creationId xmlns:a16="http://schemas.microsoft.com/office/drawing/2014/main" id="{4AEE5167-AD22-4D71-82B0-A44A5342EC89}"/>
            </a:ext>
          </a:extLst>
        </xdr:cNvPr>
        <xdr:cNvSpPr txBox="1"/>
      </xdr:nvSpPr>
      <xdr:spPr>
        <a:xfrm>
          <a:off x="6489382" y="1150144"/>
          <a:ext cx="942822"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0697EBB-38DF-4F99-B023-7C21DC5C60C8}" type="TxLink">
            <a:rPr lang="en-US" sz="2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58M</a:t>
          </a:fld>
          <a:endParaRPr lang="en-IN" sz="2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10</xdr:col>
      <xdr:colOff>1226820</xdr:colOff>
      <xdr:row>6</xdr:row>
      <xdr:rowOff>65246</xdr:rowOff>
    </xdr:from>
    <xdr:ext cx="734560" cy="523220"/>
    <xdr:sp macro="" textlink="BAckend!M6">
      <xdr:nvSpPr>
        <xdr:cNvPr id="23" name="TextBox 22">
          <a:extLst>
            <a:ext uri="{FF2B5EF4-FFF2-40B4-BE49-F238E27FC236}">
              <a16:creationId xmlns:a16="http://schemas.microsoft.com/office/drawing/2014/main" id="{8D925018-F282-4250-8B68-9FF78D74CCC2}"/>
            </a:ext>
          </a:extLst>
        </xdr:cNvPr>
        <xdr:cNvSpPr txBox="1"/>
      </xdr:nvSpPr>
      <xdr:spPr>
        <a:xfrm>
          <a:off x="9364980" y="1147286"/>
          <a:ext cx="734560"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51D896-2BAA-43F4-AF22-FBA974B4FA46}" type="TxLink">
            <a:rPr lang="en-US" sz="2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3M</a:t>
          </a:fld>
          <a:endParaRPr lang="en-IN" sz="2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14</xdr:col>
      <xdr:colOff>271938</xdr:colOff>
      <xdr:row>6</xdr:row>
      <xdr:rowOff>96818</xdr:rowOff>
    </xdr:from>
    <xdr:ext cx="1400127" cy="523220"/>
    <xdr:sp macro="" textlink="BAckend!M7">
      <xdr:nvSpPr>
        <xdr:cNvPr id="24" name="TextBox 23">
          <a:extLst>
            <a:ext uri="{FF2B5EF4-FFF2-40B4-BE49-F238E27FC236}">
              <a16:creationId xmlns:a16="http://schemas.microsoft.com/office/drawing/2014/main" id="{F4915305-E1C8-4C4A-B703-D5CF42F9F1EA}"/>
            </a:ext>
          </a:extLst>
        </xdr:cNvPr>
        <xdr:cNvSpPr txBox="1"/>
      </xdr:nvSpPr>
      <xdr:spPr>
        <a:xfrm>
          <a:off x="12014358" y="1178858"/>
          <a:ext cx="1400127"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69720C6-7175-4154-8446-BE70D638D22C}" type="TxLink">
            <a:rPr lang="en-US" sz="28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t>26.60%</a:t>
          </a:fld>
          <a:endParaRPr lang="en-IN" sz="28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4</xdr:col>
      <xdr:colOff>263367</xdr:colOff>
      <xdr:row>19</xdr:row>
      <xdr:rowOff>227649</xdr:rowOff>
    </xdr:from>
    <xdr:to>
      <xdr:col>9</xdr:col>
      <xdr:colOff>137160</xdr:colOff>
      <xdr:row>27</xdr:row>
      <xdr:rowOff>129540</xdr:rowOff>
    </xdr:to>
    <xdr:graphicFrame macro="">
      <xdr:nvGraphicFramePr>
        <xdr:cNvPr id="26" name="Chart 25">
          <a:extLst>
            <a:ext uri="{FF2B5EF4-FFF2-40B4-BE49-F238E27FC236}">
              <a16:creationId xmlns:a16="http://schemas.microsoft.com/office/drawing/2014/main" id="{9A184851-A5BB-45B6-95CB-C1F80902C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358140</xdr:colOff>
      <xdr:row>22</xdr:row>
      <xdr:rowOff>38100</xdr:rowOff>
    </xdr:from>
    <xdr:to>
      <xdr:col>2</xdr:col>
      <xdr:colOff>1120140</xdr:colOff>
      <xdr:row>24</xdr:row>
      <xdr:rowOff>38100</xdr:rowOff>
    </xdr:to>
    <xdr:sp macro="" textlink="">
      <xdr:nvSpPr>
        <xdr:cNvPr id="28" name="Rectangle: Rounded Corners 27">
          <a:hlinkClick xmlns:r="http://schemas.openxmlformats.org/officeDocument/2006/relationships" r:id="rId6"/>
          <a:extLst>
            <a:ext uri="{FF2B5EF4-FFF2-40B4-BE49-F238E27FC236}">
              <a16:creationId xmlns:a16="http://schemas.microsoft.com/office/drawing/2014/main" id="{E711B180-69C7-4634-A121-DCDCA8E3DF9E}"/>
            </a:ext>
          </a:extLst>
        </xdr:cNvPr>
        <xdr:cNvSpPr/>
      </xdr:nvSpPr>
      <xdr:spPr>
        <a:xfrm>
          <a:off x="358140" y="4549140"/>
          <a:ext cx="2415540" cy="4572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2000" b="1"/>
            <a:t>Data</a:t>
          </a:r>
        </a:p>
      </xdr:txBody>
    </xdr:sp>
    <xdr:clientData/>
  </xdr:twoCellAnchor>
  <xdr:twoCellAnchor>
    <xdr:from>
      <xdr:col>0</xdr:col>
      <xdr:colOff>342900</xdr:colOff>
      <xdr:row>24</xdr:row>
      <xdr:rowOff>220980</xdr:rowOff>
    </xdr:from>
    <xdr:to>
      <xdr:col>2</xdr:col>
      <xdr:colOff>1112520</xdr:colOff>
      <xdr:row>26</xdr:row>
      <xdr:rowOff>220980</xdr:rowOff>
    </xdr:to>
    <xdr:sp macro="" textlink="">
      <xdr:nvSpPr>
        <xdr:cNvPr id="29" name="Rectangle: Rounded Corners 28">
          <a:hlinkClick xmlns:r="http://schemas.openxmlformats.org/officeDocument/2006/relationships" r:id="rId7"/>
          <a:extLst>
            <a:ext uri="{FF2B5EF4-FFF2-40B4-BE49-F238E27FC236}">
              <a16:creationId xmlns:a16="http://schemas.microsoft.com/office/drawing/2014/main" id="{A81604E3-1C3D-4630-B4B2-DC32DD3201C4}"/>
            </a:ext>
          </a:extLst>
        </xdr:cNvPr>
        <xdr:cNvSpPr/>
      </xdr:nvSpPr>
      <xdr:spPr>
        <a:xfrm>
          <a:off x="342900" y="5189220"/>
          <a:ext cx="2423160" cy="457200"/>
        </a:xfrm>
        <a:prstGeom prst="roundRect">
          <a:avLst>
            <a:gd name="adj" fmla="val 14103"/>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2000" b="1"/>
            <a:t>Data  Source</a:t>
          </a:r>
        </a:p>
      </xdr:txBody>
    </xdr:sp>
    <xdr:clientData/>
  </xdr:twoCellAnchor>
  <xdr:oneCellAnchor>
    <xdr:from>
      <xdr:col>5</xdr:col>
      <xdr:colOff>538004</xdr:colOff>
      <xdr:row>0</xdr:row>
      <xdr:rowOff>18865</xdr:rowOff>
    </xdr:from>
    <xdr:ext cx="5621987" cy="530658"/>
    <xdr:sp macro="" textlink="">
      <xdr:nvSpPr>
        <xdr:cNvPr id="31" name="Rectangle 30">
          <a:extLst>
            <a:ext uri="{FF2B5EF4-FFF2-40B4-BE49-F238E27FC236}">
              <a16:creationId xmlns:a16="http://schemas.microsoft.com/office/drawing/2014/main" id="{A5A1E267-059A-4D68-9CA8-4FBAA3E6F104}"/>
            </a:ext>
          </a:extLst>
        </xdr:cNvPr>
        <xdr:cNvSpPr/>
      </xdr:nvSpPr>
      <xdr:spPr>
        <a:xfrm>
          <a:off x="4096544" y="18865"/>
          <a:ext cx="5621987" cy="530658"/>
        </a:xfrm>
        <a:prstGeom prst="rect">
          <a:avLst/>
        </a:prstGeom>
        <a:noFill/>
      </xdr:spPr>
      <xdr:txBody>
        <a:bodyPr wrap="none" lIns="91440" tIns="45720" rIns="91440" bIns="45720">
          <a:spAutoFit/>
        </a:bodyPr>
        <a:lstStyle/>
        <a:p>
          <a:pPr algn="ctr"/>
          <a:r>
            <a:rPr lang="en-US" sz="2800" b="1" cap="none" spc="0">
              <a:ln w="6600">
                <a:solidFill>
                  <a:schemeClr val="accent2"/>
                </a:solidFill>
                <a:prstDash val="solid"/>
              </a:ln>
              <a:solidFill>
                <a:srgbClr val="FFFFFF"/>
              </a:solidFill>
              <a:effectLst>
                <a:outerShdw dist="38100" dir="2700000" algn="tl" rotWithShape="0">
                  <a:srgbClr val="C15D91"/>
                </a:outerShdw>
              </a:effectLst>
            </a:rPr>
            <a:t>Instagram</a:t>
          </a:r>
          <a:r>
            <a:rPr lang="en-US" sz="2800" b="1" cap="none" spc="0" baseline="0">
              <a:ln w="6600">
                <a:solidFill>
                  <a:schemeClr val="accent2"/>
                </a:solidFill>
                <a:prstDash val="solid"/>
              </a:ln>
              <a:solidFill>
                <a:srgbClr val="FFFFFF"/>
              </a:solidFill>
              <a:effectLst>
                <a:outerShdw dist="38100" dir="2700000" algn="tl" rotWithShape="0">
                  <a:srgbClr val="C15D91"/>
                </a:outerShdw>
              </a:effectLst>
            </a:rPr>
            <a:t> Top 200 Users | Summary</a:t>
          </a:r>
          <a:endParaRPr lang="en-US" sz="2800" b="1" cap="none" spc="0">
            <a:ln w="6600">
              <a:solidFill>
                <a:schemeClr val="accent2"/>
              </a:solidFill>
              <a:prstDash val="solid"/>
            </a:ln>
            <a:solidFill>
              <a:srgbClr val="FFFFFF"/>
            </a:solidFill>
            <a:effectLst>
              <a:outerShdw dist="38100" dir="2700000" algn="tl" rotWithShape="0">
                <a:srgbClr val="C15D91"/>
              </a:outerShdw>
            </a:effectLst>
          </a:endParaRPr>
        </a:p>
      </xdr:txBody>
    </xdr:sp>
    <xdr:clientData/>
  </xdr:oneCellAnchor>
  <xdr:twoCellAnchor editAs="oneCell">
    <xdr:from>
      <xdr:col>0</xdr:col>
      <xdr:colOff>220980</xdr:colOff>
      <xdr:row>0</xdr:row>
      <xdr:rowOff>137160</xdr:rowOff>
    </xdr:from>
    <xdr:to>
      <xdr:col>0</xdr:col>
      <xdr:colOff>525780</xdr:colOff>
      <xdr:row>2</xdr:row>
      <xdr:rowOff>76200</xdr:rowOff>
    </xdr:to>
    <xdr:pic>
      <xdr:nvPicPr>
        <xdr:cNvPr id="34" name="Graphic 33" descr="Magnifying glass with solid fill">
          <a:extLst>
            <a:ext uri="{FF2B5EF4-FFF2-40B4-BE49-F238E27FC236}">
              <a16:creationId xmlns:a16="http://schemas.microsoft.com/office/drawing/2014/main" id="{095B5691-7636-451B-B59C-85E6DA4C165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0980" y="137160"/>
          <a:ext cx="304800" cy="304800"/>
        </a:xfrm>
        <a:prstGeom prst="rect">
          <a:avLst/>
        </a:prstGeom>
      </xdr:spPr>
    </xdr:pic>
    <xdr:clientData/>
  </xdr:twoCellAnchor>
  <xdr:twoCellAnchor>
    <xdr:from>
      <xdr:col>0</xdr:col>
      <xdr:colOff>350520</xdr:colOff>
      <xdr:row>5</xdr:row>
      <xdr:rowOff>15240</xdr:rowOff>
    </xdr:from>
    <xdr:to>
      <xdr:col>2</xdr:col>
      <xdr:colOff>1074420</xdr:colOff>
      <xdr:row>11</xdr:row>
      <xdr:rowOff>160020</xdr:rowOff>
    </xdr:to>
    <xdr:sp macro="" textlink="BAckend!M13">
      <xdr:nvSpPr>
        <xdr:cNvPr id="36" name="Rectangle: Rounded Corners 35">
          <a:extLst>
            <a:ext uri="{FF2B5EF4-FFF2-40B4-BE49-F238E27FC236}">
              <a16:creationId xmlns:a16="http://schemas.microsoft.com/office/drawing/2014/main" id="{690C9B31-5C45-4A57-B060-20B4029DEE08}"/>
            </a:ext>
          </a:extLst>
        </xdr:cNvPr>
        <xdr:cNvSpPr/>
      </xdr:nvSpPr>
      <xdr:spPr>
        <a:xfrm>
          <a:off x="350520" y="868680"/>
          <a:ext cx="2377440" cy="1516380"/>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2A6308A-BBC2-4FDD-86B0-9300D41B8A3A}" type="TxLink">
            <a:rPr lang="en-US" sz="1800" b="1" i="0" u="none" strike="noStrike">
              <a:solidFill>
                <a:schemeClr val="accent4"/>
              </a:solidFill>
              <a:latin typeface="Calibri"/>
              <a:ea typeface="Calibri"/>
              <a:cs typeface="Calibri"/>
            </a:rPr>
            <a:pPr algn="ctr"/>
            <a:t>User Not Found !</a:t>
          </a:fld>
          <a:endParaRPr lang="en-IN" sz="1800" b="1" u="sng">
            <a:solidFill>
              <a:schemeClr val="accent4"/>
            </a:solidFill>
          </a:endParaRPr>
        </a:p>
      </xdr:txBody>
    </xdr:sp>
    <xdr:clientData/>
  </xdr:twoCellAnchor>
  <xdr:oneCellAnchor>
    <xdr:from>
      <xdr:col>1</xdr:col>
      <xdr:colOff>541020</xdr:colOff>
      <xdr:row>7</xdr:row>
      <xdr:rowOff>213360</xdr:rowOff>
    </xdr:from>
    <xdr:ext cx="184731" cy="264560"/>
    <xdr:sp macro="" textlink="">
      <xdr:nvSpPr>
        <xdr:cNvPr id="38" name="TextBox 37">
          <a:extLst>
            <a:ext uri="{FF2B5EF4-FFF2-40B4-BE49-F238E27FC236}">
              <a16:creationId xmlns:a16="http://schemas.microsoft.com/office/drawing/2014/main" id="{AB4B24D2-B5C7-444E-9C6D-1DD8403276D2}"/>
            </a:ext>
          </a:extLst>
        </xdr:cNvPr>
        <xdr:cNvSpPr txBox="1"/>
      </xdr:nvSpPr>
      <xdr:spPr>
        <a:xfrm>
          <a:off x="1158240" y="152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502920</xdr:colOff>
      <xdr:row>8</xdr:row>
      <xdr:rowOff>198120</xdr:rowOff>
    </xdr:from>
    <xdr:ext cx="627608" cy="307777"/>
    <xdr:sp macro="" textlink="">
      <xdr:nvSpPr>
        <xdr:cNvPr id="39" name="TextBox 38">
          <a:extLst>
            <a:ext uri="{FF2B5EF4-FFF2-40B4-BE49-F238E27FC236}">
              <a16:creationId xmlns:a16="http://schemas.microsoft.com/office/drawing/2014/main" id="{C7E6A284-759E-46F8-A8AB-FD18ABACBD9F}"/>
            </a:ext>
          </a:extLst>
        </xdr:cNvPr>
        <xdr:cNvSpPr txBox="1"/>
      </xdr:nvSpPr>
      <xdr:spPr>
        <a:xfrm>
          <a:off x="502920" y="1737360"/>
          <a:ext cx="627608"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rgbClr val="DA8200"/>
              </a:solidFill>
              <a:latin typeface="Lato Black" panose="020F0502020204030203" pitchFamily="34" charset="0"/>
              <a:ea typeface="Lato Black" panose="020F0502020204030203" pitchFamily="34" charset="0"/>
              <a:cs typeface="Lato Black" panose="020F0502020204030203" pitchFamily="34" charset="0"/>
            </a:rPr>
            <a:t>Posts</a:t>
          </a:r>
        </a:p>
      </xdr:txBody>
    </xdr:sp>
    <xdr:clientData/>
  </xdr:oneCellAnchor>
  <xdr:oneCellAnchor>
    <xdr:from>
      <xdr:col>2</xdr:col>
      <xdr:colOff>160020</xdr:colOff>
      <xdr:row>8</xdr:row>
      <xdr:rowOff>205740</xdr:rowOff>
    </xdr:from>
    <xdr:ext cx="914930" cy="317779"/>
    <xdr:sp macro="" textlink="">
      <xdr:nvSpPr>
        <xdr:cNvPr id="40" name="TextBox 39">
          <a:extLst>
            <a:ext uri="{FF2B5EF4-FFF2-40B4-BE49-F238E27FC236}">
              <a16:creationId xmlns:a16="http://schemas.microsoft.com/office/drawing/2014/main" id="{64E06050-A900-40E1-973C-BE0A5011DB11}"/>
            </a:ext>
          </a:extLst>
        </xdr:cNvPr>
        <xdr:cNvSpPr txBox="1"/>
      </xdr:nvSpPr>
      <xdr:spPr>
        <a:xfrm>
          <a:off x="1813560" y="1744980"/>
          <a:ext cx="914930" cy="317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accent2"/>
              </a:solidFill>
            </a:rPr>
            <a:t>Eng. </a:t>
          </a:r>
          <a:r>
            <a:rPr lang="en-IN" sz="1400" b="1">
              <a:solidFill>
                <a:schemeClr val="accent2"/>
              </a:solidFill>
              <a:latin typeface="Lato Black" panose="020F0502020204030203" pitchFamily="34" charset="0"/>
              <a:ea typeface="Lato Black" panose="020F0502020204030203" pitchFamily="34" charset="0"/>
              <a:cs typeface="Lato Black" panose="020F0502020204030203" pitchFamily="34" charset="0"/>
            </a:rPr>
            <a:t>Rate</a:t>
          </a:r>
        </a:p>
      </xdr:txBody>
    </xdr:sp>
    <xdr:clientData/>
  </xdr:oneCellAnchor>
  <xdr:oneCellAnchor>
    <xdr:from>
      <xdr:col>1</xdr:col>
      <xdr:colOff>419100</xdr:colOff>
      <xdr:row>7</xdr:row>
      <xdr:rowOff>7620</xdr:rowOff>
    </xdr:from>
    <xdr:ext cx="944880" cy="461665"/>
    <xdr:sp macro="" textlink="BAckend!M14">
      <xdr:nvSpPr>
        <xdr:cNvPr id="42" name="TextBox 41">
          <a:extLst>
            <a:ext uri="{FF2B5EF4-FFF2-40B4-BE49-F238E27FC236}">
              <a16:creationId xmlns:a16="http://schemas.microsoft.com/office/drawing/2014/main" id="{8838618F-730F-4FEF-AFD1-FA03235F2BFC}"/>
            </a:ext>
          </a:extLst>
        </xdr:cNvPr>
        <xdr:cNvSpPr txBox="1"/>
      </xdr:nvSpPr>
      <xdr:spPr>
        <a:xfrm>
          <a:off x="1036320" y="1318260"/>
          <a:ext cx="944880" cy="461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8066DBD-0A44-4E4E-9A0F-7765D8BDCB20}" type="TxLink">
            <a:rPr lang="en-US" sz="2400" b="1" i="0" u="sng"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a:t>
          </a:fld>
          <a:endParaRPr lang="en-IN" sz="2400" b="1" u="sng">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0</xdr:col>
      <xdr:colOff>441960</xdr:colOff>
      <xdr:row>10</xdr:row>
      <xdr:rowOff>0</xdr:rowOff>
    </xdr:from>
    <xdr:ext cx="731520" cy="307777"/>
    <xdr:sp macro="" textlink="BAckend!M15">
      <xdr:nvSpPr>
        <xdr:cNvPr id="43" name="TextBox 42">
          <a:extLst>
            <a:ext uri="{FF2B5EF4-FFF2-40B4-BE49-F238E27FC236}">
              <a16:creationId xmlns:a16="http://schemas.microsoft.com/office/drawing/2014/main" id="{568A6FF5-DA74-4C81-A74C-0853D3F1ABEB}"/>
            </a:ext>
          </a:extLst>
        </xdr:cNvPr>
        <xdr:cNvSpPr txBox="1"/>
      </xdr:nvSpPr>
      <xdr:spPr>
        <a:xfrm>
          <a:off x="441960" y="1996440"/>
          <a:ext cx="731520"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174C66A1-4D01-448C-8E8C-92868E8528DE}"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a:t>
          </a:fld>
          <a:endParaRPr lang="en-IN" sz="14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2</xdr:col>
      <xdr:colOff>213360</xdr:colOff>
      <xdr:row>9</xdr:row>
      <xdr:rowOff>205740</xdr:rowOff>
    </xdr:from>
    <xdr:ext cx="778690" cy="307777"/>
    <xdr:sp macro="" textlink="BAckend!M17">
      <xdr:nvSpPr>
        <xdr:cNvPr id="44" name="TextBox 43">
          <a:extLst>
            <a:ext uri="{FF2B5EF4-FFF2-40B4-BE49-F238E27FC236}">
              <a16:creationId xmlns:a16="http://schemas.microsoft.com/office/drawing/2014/main" id="{2486B538-8A01-40A4-9B0B-32736963FFFF}"/>
            </a:ext>
          </a:extLst>
        </xdr:cNvPr>
        <xdr:cNvSpPr txBox="1"/>
      </xdr:nvSpPr>
      <xdr:spPr>
        <a:xfrm>
          <a:off x="1866900" y="1973580"/>
          <a:ext cx="778690" cy="3077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9DB8EE0-032E-4183-90D5-2227F43E3D1E}"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a:t>
          </a:fld>
          <a:endParaRPr lang="en-IN" sz="1400" b="1">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6</xdr:col>
      <xdr:colOff>739140</xdr:colOff>
      <xdr:row>7</xdr:row>
      <xdr:rowOff>83820</xdr:rowOff>
    </xdr:from>
    <xdr:to>
      <xdr:col>7</xdr:col>
      <xdr:colOff>53340</xdr:colOff>
      <xdr:row>9</xdr:row>
      <xdr:rowOff>129540</xdr:rowOff>
    </xdr:to>
    <xdr:sp macro="" textlink="">
      <xdr:nvSpPr>
        <xdr:cNvPr id="46" name="Rectangle: Rounded Corners 45">
          <a:extLst>
            <a:ext uri="{FF2B5EF4-FFF2-40B4-BE49-F238E27FC236}">
              <a16:creationId xmlns:a16="http://schemas.microsoft.com/office/drawing/2014/main" id="{1E7F03D5-5EF4-442D-BB2E-92FF7474CBA3}"/>
            </a:ext>
          </a:extLst>
        </xdr:cNvPr>
        <xdr:cNvSpPr/>
      </xdr:nvSpPr>
      <xdr:spPr>
        <a:xfrm>
          <a:off x="5791200" y="1394460"/>
          <a:ext cx="297180" cy="502920"/>
        </a:xfrm>
        <a:prstGeom prst="round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449580</xdr:colOff>
      <xdr:row>4</xdr:row>
      <xdr:rowOff>213360</xdr:rowOff>
    </xdr:from>
    <xdr:ext cx="957826" cy="264560"/>
    <xdr:sp macro="" textlink="">
      <xdr:nvSpPr>
        <xdr:cNvPr id="3" name="TextBox 2">
          <a:extLst>
            <a:ext uri="{FF2B5EF4-FFF2-40B4-BE49-F238E27FC236}">
              <a16:creationId xmlns:a16="http://schemas.microsoft.com/office/drawing/2014/main" id="{AB41EFF3-CCA8-41C3-B862-DF4DCEDA0A52}"/>
            </a:ext>
          </a:extLst>
        </xdr:cNvPr>
        <xdr:cNvSpPr txBox="1"/>
      </xdr:nvSpPr>
      <xdr:spPr>
        <a:xfrm>
          <a:off x="1066800" y="838200"/>
          <a:ext cx="9578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Search Result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endhakar" refreshedDate="45483.727754398147" createdVersion="7" refreshedVersion="7" minRefreshableVersion="3" recordCount="197" xr:uid="{2423F8B3-64D8-4B00-9579-D1833484129A}">
  <cacheSource type="worksheet">
    <worksheetSource name="TABLE1"/>
  </cacheSource>
  <cacheFields count="8">
    <cacheField name="Rank" numFmtId="0">
      <sharedItems containsSemiMixedTypes="0" containsString="0" containsNumber="1" containsInteger="1" minValue="1" maxValue="200"/>
    </cacheField>
    <cacheField name="Name" numFmtId="0">
      <sharedItems count="197">
        <s v="instagram"/>
        <s v="cristiano"/>
        <s v="leomessi"/>
        <s v="kyliejenner"/>
        <s v="selenagomez"/>
        <s v="therock"/>
        <s v="arianagrande"/>
        <s v="kimkardashian"/>
        <s v="beyonce"/>
        <s v="khloekardashian"/>
        <s v="justinbieber"/>
        <s v="nike"/>
        <s v="taylorswift"/>
        <s v="jlo"/>
        <s v="virat.kohli"/>
        <s v="kendalljenner"/>
        <s v="natgeo"/>
        <s v="nickiminaj"/>
        <s v="kourtneykardash"/>
        <s v="neymarjr"/>
        <s v="mileycyrus"/>
        <s v="katyperry"/>
        <s v="zendaya"/>
        <s v="kevinhart4real"/>
        <s v="iamcardib"/>
        <s v="ddlovato"/>
        <s v="badgalriri"/>
        <s v="kingjames"/>
        <s v="champagnepapi"/>
        <s v="theellenshow"/>
        <s v="chrisbrownofficial"/>
        <s v="realmadrid"/>
        <s v="fcbarcelona"/>
        <s v="billieeilish"/>
        <s v="championsleague"/>
        <s v="gal_gadot"/>
        <s v="dualipa"/>
        <s v="k.mbappe"/>
        <s v="nasa"/>
        <s v="lalalalisa_m"/>
        <s v="vindiesel"/>
        <s v="priyankachopra"/>
        <s v="khaby00"/>
        <s v="shakira"/>
        <s v="snoopdogg"/>
        <s v="shraddhakapoor"/>
        <s v="gigihadid"/>
        <s v="davidbeckham"/>
        <s v="victoriassecret"/>
        <s v="aliaabhatt"/>
        <s v="nehakakkar"/>
        <s v="nba"/>
        <s v="jennierubyjane"/>
        <s v="shawnmendes"/>
        <s v="narendramodi"/>
        <s v="deepikapadukone"/>
        <s v="katrinakaif"/>
        <s v="emmawatson"/>
        <s v="ronaldinho"/>
        <s v="tomholland2013"/>
        <s v="justintimberlake"/>
        <s v="marvel"/>
        <s v="sooyaaa__"/>
        <s v="raffinagita1717"/>
        <s v="camila_cabello"/>
        <s v="roses_are_rosie"/>
        <s v="jacquelinef143"/>
        <s v="akshaykumar"/>
        <s v="psg"/>
        <s v="anitta"/>
        <s v="maluma"/>
        <s v="willsmith"/>
        <s v="karimbenzema"/>
        <s v="premierleague"/>
        <s v="anushkasharma"/>
        <s v="manchesterunited"/>
        <s v="milliebobbybrown"/>
        <s v="urvashirautela"/>
        <s v="marcelotwelve"/>
        <s v="whinderssonnunes"/>
        <s v="9gag"/>
        <s v="karolg"/>
        <s v="iamzlatanibrahimovic"/>
        <s v="zacefron"/>
        <s v="bellahadid"/>
        <s v="chrishemsworth"/>
        <s v="beingsalmankhan"/>
        <s v="juventus"/>
        <s v="paulpogba"/>
        <s v="dishapatani"/>
        <s v="zara"/>
        <s v="mosalah"/>
        <s v="tatawerneck"/>
        <s v="sunnyleone"/>
        <s v="sergioramos"/>
        <s v="leonardodicaprio"/>
        <s v="robertdowneyjr"/>
        <s v="thv"/>
        <s v="ayutingting92"/>
        <s v="chanelofficial"/>
        <s v="ladygaga"/>
        <s v="jbalvin"/>
        <s v="michelleobama"/>
        <s v="kritisanon"/>
        <s v="hudabeauty"/>
        <s v="adele"/>
        <s v="krisjenner"/>
        <s v="blackpinkofficial"/>
        <s v="jamesrodriguez10"/>
        <s v="louisvuitton"/>
        <s v="lelepons"/>
        <s v="nusr_et"/>
        <s v="gucci"/>
        <s v="jokowi"/>
        <s v="haileybieber"/>
        <s v="jungkook.97"/>
        <s v="charlidamelio"/>
        <s v="dovecameron"/>
        <s v="harrystyles"/>
        <s v="vanessahudgens"/>
        <s v="larissamanoela"/>
        <s v="stephencurry30"/>
        <s v="zayn"/>
        <s v="travisscott"/>
        <s v="daddyyankee"/>
        <s v="vancityreynolds"/>
        <s v="j.m"/>
        <s v="theweeknd"/>
        <s v="5.min.crafts"/>
        <s v="thenotoriousmma"/>
        <s v="natgeotravel"/>
        <s v="maisa"/>
        <s v="nikefootball"/>
        <s v="jannatzubair29"/>
        <s v="varundvn"/>
        <s v="badbunnypr"/>
        <s v="hrithikroshan"/>
        <s v="gusttavolima"/>
        <s v="buzzfeedtasty"/>
        <s v="kapilsharma"/>
        <s v="brunamarquezine"/>
        <s v="norafatehi"/>
        <s v="ranveersingh"/>
        <s v="dior"/>
        <s v="uarmyhope"/>
        <s v="georginagio"/>
        <s v="cznburak"/>
        <s v="jin"/>
        <s v="laliga"/>
        <s v="voguemagazine"/>
        <s v="britneyspears"/>
        <s v="teddysphotos"/>
        <s v="virginia"/>
        <s v="saraalikhan95"/>
        <s v="marinaruybarbosa"/>
        <s v="agustd"/>
        <s v="princessyahrini"/>
        <s v="jenniferaniston"/>
        <s v="worldstar"/>
        <s v="andresiniesta8"/>
        <s v="natashawilona12"/>
        <s v="rkive"/>
        <s v="mahi7781"/>
        <s v="liverpoolfc"/>
        <s v="prattprattpratt"/>
        <s v="addisonraee"/>
        <s v="wizkhalifa"/>
        <s v="parineetichopra"/>
        <s v="anushkasen0408"/>
        <s v="chrissyteigen"/>
        <s v="hm"/>
        <s v="wesleysafadao"/>
        <s v="marvelstudios"/>
        <s v="houseofhighlights"/>
        <s v="tyga"/>
        <s v="eminem"/>
        <s v="sachintendulkar"/>
        <s v="danialves"/>
        <s v="gisel_la"/>
        <s v="blakelively"/>
        <s v="chelseafc"/>
        <s v="shahidkapoor"/>
        <s v="kimberly.loaiza"/>
        <s v="toni.kr8s"/>
        <s v="antogriezmann"/>
        <s v="mercedesbenz"/>
        <s v="nattinatasha"/>
        <s v="tigerjackieshroff"/>
        <s v="lunamaya"/>
        <s v="mancity"/>
        <s v="disney"/>
        <s v="barackobama"/>
        <s v="fcbayern"/>
        <s v="colesprouse"/>
        <s v="shaymitchell"/>
        <s v="ivetesangalo"/>
        <s v="paollaoliveirareal"/>
      </sharedItems>
    </cacheField>
    <cacheField name="User_Type" numFmtId="0">
      <sharedItems count="4">
        <s v="Brand"/>
        <s v="Male"/>
        <s v="Female"/>
        <s v="Community"/>
      </sharedItems>
    </cacheField>
    <cacheField name="Category" numFmtId="0">
      <sharedItems count="11">
        <s v="Photography"/>
        <s v="Health, Sports &amp; Fitness"/>
        <s v="Entertainment"/>
        <s v="Craft/Diy"/>
        <s v="Lifestyle"/>
        <s v="Finance"/>
        <s v="News &amp; Politics"/>
        <s v="Technology"/>
        <s v="Fashion"/>
        <s v="Food"/>
        <s v="Beauty &amp; Makeup"/>
      </sharedItems>
    </cacheField>
    <cacheField name="Posts" numFmtId="164">
      <sharedItems containsSemiMixedTypes="0" containsString="0" containsNumber="1" containsInteger="1" minValue="16" maxValue="101800"/>
    </cacheField>
    <cacheField name="Followers" numFmtId="165">
      <sharedItems containsSemiMixedTypes="0" containsString="0" containsNumber="1" minValue="3490000" maxValue="58010000" count="169">
        <n v="58010000"/>
        <n v="51990000"/>
        <n v="40370000"/>
        <n v="37590000"/>
        <n v="36530000"/>
        <n v="35430000"/>
        <n v="34560000"/>
        <n v="33630000"/>
        <n v="28730000"/>
        <n v="28389999.999999996"/>
        <n v="27020000"/>
        <n v="25760000.000000004"/>
        <n v="23620000"/>
        <n v="22880000"/>
        <n v="22800000"/>
        <n v="22340000"/>
        <n v="22060000"/>
        <n v="20680000"/>
        <n v="20620000"/>
        <n v="19620000"/>
        <n v="18990000"/>
        <n v="17980000"/>
        <n v="16180000.000000002"/>
        <n v="15760000"/>
        <n v="14560000"/>
        <n v="14350000"/>
        <n v="13919999.999999998"/>
        <n v="12760000"/>
        <n v="12710000"/>
        <n v="12550000"/>
        <n v="12090000"/>
        <n v="11360000"/>
        <n v="10740000"/>
        <n v="9990000"/>
        <n v="9160000"/>
        <n v="8750000"/>
        <n v="8720000"/>
        <n v="8580000"/>
        <n v="8550000"/>
        <n v="8490000"/>
        <n v="8390000"/>
        <n v="8020000"/>
        <n v="7770000"/>
        <n v="7759999.9999999991"/>
        <n v="7670000"/>
        <n v="7640000.0000000009"/>
        <n v="7620000"/>
        <n v="7380000"/>
        <n v="7359999.9999999991"/>
        <n v="7290000.0000000009"/>
        <n v="7259999.9999999991"/>
        <n v="7240000.0000000009"/>
        <n v="7100000"/>
        <n v="7090000.0000000009"/>
        <n v="7050000"/>
        <n v="6890000.0000000009"/>
        <n v="6880000"/>
        <n v="6830000"/>
        <n v="6770000"/>
        <n v="6750000"/>
        <n v="6700000"/>
        <n v="6659999.9999999991"/>
        <n v="6600000"/>
        <n v="6580000"/>
        <n v="6520000"/>
        <n v="6430000"/>
        <n v="6360000"/>
        <n v="6350000"/>
        <n v="6280000"/>
        <n v="6270000"/>
        <n v="6200000"/>
        <n v="6180000"/>
        <n v="6160000"/>
        <n v="6140000"/>
        <n v="6030000"/>
        <n v="6020000"/>
        <n v="6000000"/>
        <n v="5860000"/>
        <n v="5810000"/>
        <n v="5680000"/>
        <n v="5660000"/>
        <n v="5610000"/>
        <n v="5600000"/>
        <n v="5590000"/>
        <n v="5570000"/>
        <n v="5550000"/>
        <n v="5520000"/>
        <n v="5480000"/>
        <n v="5460000"/>
        <n v="5440000"/>
        <n v="5430000"/>
        <n v="5420000"/>
        <n v="5390000"/>
        <n v="5380000"/>
        <n v="5350000"/>
        <n v="5280000"/>
        <n v="5190000"/>
        <n v="5180000"/>
        <n v="5160000"/>
        <n v="5100000"/>
        <n v="5090000"/>
        <n v="5020000"/>
        <n v="5010000"/>
        <n v="5000000"/>
        <n v="4990000"/>
        <n v="4980000"/>
        <n v="4960000"/>
        <n v="4920000"/>
        <n v="4870000"/>
        <n v="4840000"/>
        <n v="4790000"/>
        <n v="4780000"/>
        <n v="4760000"/>
        <n v="4720000"/>
        <n v="4700000"/>
        <n v="4690000"/>
        <n v="4650000"/>
        <n v="4620000"/>
        <n v="4600000"/>
        <n v="4580000"/>
        <n v="4540000"/>
        <n v="4520000"/>
        <n v="4490000"/>
        <n v="4460000"/>
        <n v="4390000"/>
        <n v="4380000"/>
        <n v="4370000"/>
        <n v="4360000"/>
        <n v="4250000"/>
        <n v="4230000"/>
        <n v="4220000"/>
        <n v="4210000"/>
        <n v="4190000"/>
        <n v="4179999.9999999995"/>
        <n v="4170000.0000000005"/>
        <n v="4140000"/>
        <n v="4120000.0000000005"/>
        <n v="4110000"/>
        <n v="4100000"/>
        <n v="4079999.9999999995"/>
        <n v="4050000"/>
        <n v="4029999.9999999995"/>
        <n v="4010000"/>
        <n v="3990000"/>
        <n v="3950000"/>
        <n v="3940000"/>
        <n v="3920000.0000000005"/>
        <n v="3900000"/>
        <n v="3860000"/>
        <n v="3850000"/>
        <n v="3829999.9999999995"/>
        <n v="3820000.0000000005"/>
        <n v="3790000"/>
        <n v="3770000.0000000005"/>
        <n v="3760000"/>
        <n v="3750000"/>
        <n v="3740000"/>
        <n v="3700000"/>
        <n v="3660000"/>
        <n v="3640000"/>
        <n v="3610000"/>
        <n v="3600000"/>
        <n v="3579999.9999999995"/>
        <n v="3550000"/>
        <n v="3540000"/>
        <n v="3529999.9999999995"/>
        <n v="3510000"/>
        <n v="3500000"/>
        <n v="3490000"/>
      </sharedItems>
    </cacheField>
    <cacheField name="Avg. Likes" numFmtId="165">
      <sharedItems containsSemiMixedTypes="0" containsString="0" containsNumber="1" containsInteger="1" minValue="90929" maxValue="2995163"/>
    </cacheField>
    <cacheField name="Eng Rate" numFmtId="0">
      <sharedItems containsSemiMixedTypes="0" containsString="0" containsNumber="1" minValue="1E-3" maxValue="0.26600000000000001"/>
    </cacheField>
  </cacheFields>
  <extLst>
    <ext xmlns:x14="http://schemas.microsoft.com/office/spreadsheetml/2009/9/main" uri="{725AE2AE-9491-48be-B2B4-4EB974FC3084}">
      <x14:pivotCacheDefinition pivotCacheId="780535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n v="1"/>
    <x v="0"/>
    <x v="0"/>
    <x v="0"/>
    <n v="7300"/>
    <x v="0"/>
    <n v="2860114"/>
    <n v="1E-3"/>
  </r>
  <r>
    <n v="2"/>
    <x v="1"/>
    <x v="1"/>
    <x v="1"/>
    <n v="3400"/>
    <x v="1"/>
    <n v="1189347"/>
    <n v="1.4E-2"/>
  </r>
  <r>
    <n v="3"/>
    <x v="2"/>
    <x v="1"/>
    <x v="1"/>
    <n v="1000"/>
    <x v="2"/>
    <n v="1304420"/>
    <n v="1.7000000000000001E-2"/>
  </r>
  <r>
    <n v="4"/>
    <x v="3"/>
    <x v="2"/>
    <x v="2"/>
    <n v="7000"/>
    <x v="3"/>
    <n v="873376"/>
    <n v="1.7000000000000001E-2"/>
  </r>
  <r>
    <n v="5"/>
    <x v="4"/>
    <x v="2"/>
    <x v="2"/>
    <n v="1800"/>
    <x v="4"/>
    <n v="1476197"/>
    <n v="1.0999999999999999E-2"/>
  </r>
  <r>
    <n v="6"/>
    <x v="5"/>
    <x v="1"/>
    <x v="2"/>
    <n v="7000"/>
    <x v="5"/>
    <n v="1036814"/>
    <n v="3.0000000000000001E-3"/>
  </r>
  <r>
    <n v="7"/>
    <x v="6"/>
    <x v="2"/>
    <x v="2"/>
    <n v="5000"/>
    <x v="6"/>
    <n v="2130916"/>
    <n v="1.4E-2"/>
  </r>
  <r>
    <n v="8"/>
    <x v="7"/>
    <x v="2"/>
    <x v="3"/>
    <n v="5700"/>
    <x v="7"/>
    <n v="381786"/>
    <n v="8.9999999999999993E-3"/>
  </r>
  <r>
    <n v="9"/>
    <x v="8"/>
    <x v="2"/>
    <x v="2"/>
    <n v="2100"/>
    <x v="8"/>
    <n v="2363653"/>
    <n v="0.01"/>
  </r>
  <r>
    <n v="10"/>
    <x v="9"/>
    <x v="2"/>
    <x v="2"/>
    <n v="4200"/>
    <x v="9"/>
    <n v="2673664"/>
    <n v="5.0000000000000001E-3"/>
  </r>
  <r>
    <n v="11"/>
    <x v="10"/>
    <x v="1"/>
    <x v="2"/>
    <n v="7400"/>
    <x v="10"/>
    <n v="1765832"/>
    <n v="5.0000000000000001E-3"/>
  </r>
  <r>
    <n v="12"/>
    <x v="11"/>
    <x v="0"/>
    <x v="1"/>
    <n v="1000"/>
    <x v="11"/>
    <n v="431026"/>
    <n v="1E-3"/>
  </r>
  <r>
    <n v="13"/>
    <x v="12"/>
    <x v="1"/>
    <x v="2"/>
    <n v="562"/>
    <x v="12"/>
    <n v="368753"/>
    <n v="1.2999999999999999E-2"/>
  </r>
  <r>
    <n v="14"/>
    <x v="13"/>
    <x v="2"/>
    <x v="3"/>
    <n v="220"/>
    <x v="13"/>
    <n v="2932701"/>
    <n v="5.0000000000000001E-3"/>
  </r>
  <r>
    <n v="15"/>
    <x v="14"/>
    <x v="1"/>
    <x v="1"/>
    <n v="1500"/>
    <x v="14"/>
    <n v="1827237"/>
    <n v="1.2E-2"/>
  </r>
  <r>
    <n v="16"/>
    <x v="15"/>
    <x v="1"/>
    <x v="2"/>
    <n v="731"/>
    <x v="15"/>
    <n v="1057209"/>
    <n v="2.3E-2"/>
  </r>
  <r>
    <n v="17"/>
    <x v="16"/>
    <x v="0"/>
    <x v="4"/>
    <n v="26700"/>
    <x v="16"/>
    <n v="2050120"/>
    <n v="1E-3"/>
  </r>
  <r>
    <n v="18"/>
    <x v="17"/>
    <x v="2"/>
    <x v="2"/>
    <n v="6400"/>
    <x v="17"/>
    <n v="2396694"/>
    <n v="8.0000000000000002E-3"/>
  </r>
  <r>
    <n v="19"/>
    <x v="18"/>
    <x v="2"/>
    <x v="2"/>
    <n v="4400"/>
    <x v="18"/>
    <n v="559281"/>
    <n v="8.0000000000000002E-3"/>
  </r>
  <r>
    <n v="21"/>
    <x v="19"/>
    <x v="1"/>
    <x v="1"/>
    <n v="5400"/>
    <x v="19"/>
    <n v="2557390"/>
    <n v="1.4999999999999999E-2"/>
  </r>
  <r>
    <n v="23"/>
    <x v="20"/>
    <x v="2"/>
    <x v="2"/>
    <n v="1200"/>
    <x v="20"/>
    <n v="2773359"/>
    <n v="5.0000000000000001E-3"/>
  </r>
  <r>
    <n v="24"/>
    <x v="21"/>
    <x v="2"/>
    <x v="4"/>
    <n v="2100"/>
    <x v="21"/>
    <n v="821472"/>
    <n v="3.0000000000000001E-3"/>
  </r>
  <r>
    <n v="25"/>
    <x v="22"/>
    <x v="2"/>
    <x v="2"/>
    <n v="3500"/>
    <x v="22"/>
    <n v="1567533"/>
    <n v="4.1000000000000002E-2"/>
  </r>
  <r>
    <n v="26"/>
    <x v="23"/>
    <x v="1"/>
    <x v="2"/>
    <n v="8400"/>
    <x v="23"/>
    <n v="2948123"/>
    <n v="2E-3"/>
  </r>
  <r>
    <n v="27"/>
    <x v="24"/>
    <x v="1"/>
    <x v="2"/>
    <n v="1600"/>
    <x v="24"/>
    <n v="1770478"/>
    <n v="1.7999999999999999E-2"/>
  </r>
  <r>
    <n v="28"/>
    <x v="25"/>
    <x v="2"/>
    <x v="0"/>
    <n v="68"/>
    <x v="25"/>
    <n v="2500336"/>
    <n v="3.0000000000000001E-3"/>
  </r>
  <r>
    <n v="29"/>
    <x v="26"/>
    <x v="2"/>
    <x v="5"/>
    <n v="4900"/>
    <x v="26"/>
    <n v="1224046"/>
    <n v="2.7E-2"/>
  </r>
  <r>
    <n v="30"/>
    <x v="27"/>
    <x v="1"/>
    <x v="1"/>
    <n v="2400"/>
    <x v="26"/>
    <n v="2995163"/>
    <n v="8.9999999999999993E-3"/>
  </r>
  <r>
    <n v="31"/>
    <x v="28"/>
    <x v="1"/>
    <x v="2"/>
    <n v="297"/>
    <x v="27"/>
    <n v="1380576"/>
    <n v="1.2E-2"/>
  </r>
  <r>
    <n v="32"/>
    <x v="29"/>
    <x v="2"/>
    <x v="6"/>
    <n v="10700"/>
    <x v="28"/>
    <n v="315444"/>
    <n v="1E-3"/>
  </r>
  <r>
    <n v="33"/>
    <x v="30"/>
    <x v="1"/>
    <x v="2"/>
    <n v="7500"/>
    <x v="29"/>
    <n v="907312"/>
    <n v="3.0000000000000001E-3"/>
  </r>
  <r>
    <n v="34"/>
    <x v="31"/>
    <x v="3"/>
    <x v="1"/>
    <n v="6500"/>
    <x v="30"/>
    <n v="383850"/>
    <n v="6.0000000000000001E-3"/>
  </r>
  <r>
    <n v="35"/>
    <x v="32"/>
    <x v="3"/>
    <x v="1"/>
    <n v="17600"/>
    <x v="31"/>
    <n v="2556482"/>
    <n v="8.0000000000000002E-3"/>
  </r>
  <r>
    <n v="36"/>
    <x v="33"/>
    <x v="2"/>
    <x v="2"/>
    <n v="737"/>
    <x v="32"/>
    <n v="453221"/>
    <n v="5.8999999999999997E-2"/>
  </r>
  <r>
    <n v="37"/>
    <x v="34"/>
    <x v="1"/>
    <x v="1"/>
    <n v="18900"/>
    <x v="33"/>
    <n v="2151997"/>
    <n v="4.0000000000000001E-3"/>
  </r>
  <r>
    <n v="38"/>
    <x v="35"/>
    <x v="1"/>
    <x v="0"/>
    <n v="1700"/>
    <x v="34"/>
    <n v="596011"/>
    <n v="1.2E-2"/>
  </r>
  <r>
    <n v="39"/>
    <x v="36"/>
    <x v="1"/>
    <x v="3"/>
    <n v="1400"/>
    <x v="35"/>
    <n v="313773"/>
    <n v="2.4E-2"/>
  </r>
  <r>
    <n v="40"/>
    <x v="37"/>
    <x v="1"/>
    <x v="1"/>
    <n v="1200"/>
    <x v="36"/>
    <n v="326032"/>
    <n v="3.4000000000000002E-2"/>
  </r>
  <r>
    <n v="41"/>
    <x v="38"/>
    <x v="3"/>
    <x v="7"/>
    <n v="3700"/>
    <x v="37"/>
    <n v="1479175"/>
    <n v="1.0999999999999999E-2"/>
  </r>
  <r>
    <n v="42"/>
    <x v="39"/>
    <x v="2"/>
    <x v="3"/>
    <n v="900"/>
    <x v="38"/>
    <n v="1168473"/>
    <n v="8.1000000000000003E-2"/>
  </r>
  <r>
    <n v="43"/>
    <x v="40"/>
    <x v="1"/>
    <x v="2"/>
    <n v="1800"/>
    <x v="39"/>
    <n v="1898765"/>
    <n v="1.2E-2"/>
  </r>
  <r>
    <n v="44"/>
    <x v="41"/>
    <x v="2"/>
    <x v="2"/>
    <n v="3600"/>
    <x v="40"/>
    <n v="1689124"/>
    <n v="1.2E-2"/>
  </r>
  <r>
    <n v="45"/>
    <x v="42"/>
    <x v="1"/>
    <x v="4"/>
    <n v="317"/>
    <x v="41"/>
    <n v="977453"/>
    <n v="8.1000000000000003E-2"/>
  </r>
  <r>
    <n v="46"/>
    <x v="43"/>
    <x v="2"/>
    <x v="2"/>
    <n v="2000"/>
    <x v="42"/>
    <n v="1593860"/>
    <n v="0.01"/>
  </r>
  <r>
    <n v="47"/>
    <x v="44"/>
    <x v="1"/>
    <x v="2"/>
    <n v="55300"/>
    <x v="43"/>
    <n v="1452894"/>
    <n v="2E-3"/>
  </r>
  <r>
    <n v="48"/>
    <x v="45"/>
    <x v="2"/>
    <x v="2"/>
    <n v="1900"/>
    <x v="44"/>
    <n v="2897958"/>
    <n v="1.6E-2"/>
  </r>
  <r>
    <n v="49"/>
    <x v="46"/>
    <x v="2"/>
    <x v="8"/>
    <n v="3300"/>
    <x v="45"/>
    <n v="1786176"/>
    <n v="3.4000000000000002E-2"/>
  </r>
  <r>
    <n v="50"/>
    <x v="47"/>
    <x v="1"/>
    <x v="1"/>
    <n v="1600"/>
    <x v="46"/>
    <n v="197840"/>
    <n v="1.0999999999999999E-2"/>
  </r>
  <r>
    <n v="51"/>
    <x v="48"/>
    <x v="0"/>
    <x v="8"/>
    <n v="3100"/>
    <x v="47"/>
    <n v="1806766"/>
    <n v="1E-3"/>
  </r>
  <r>
    <n v="52"/>
    <x v="49"/>
    <x v="2"/>
    <x v="2"/>
    <n v="1900"/>
    <x v="48"/>
    <n v="2765763"/>
    <n v="0.02"/>
  </r>
  <r>
    <n v="53"/>
    <x v="50"/>
    <x v="2"/>
    <x v="2"/>
    <n v="2400"/>
    <x v="49"/>
    <n v="833574"/>
    <n v="1.2999999999999999E-2"/>
  </r>
  <r>
    <n v="54"/>
    <x v="51"/>
    <x v="3"/>
    <x v="9"/>
    <n v="53000"/>
    <x v="50"/>
    <n v="387903"/>
    <n v="3.0000000000000001E-3"/>
  </r>
  <r>
    <n v="55"/>
    <x v="52"/>
    <x v="2"/>
    <x v="2"/>
    <n v="900"/>
    <x v="51"/>
    <n v="681709"/>
    <n v="8.6999999999999994E-2"/>
  </r>
  <r>
    <n v="56"/>
    <x v="53"/>
    <x v="1"/>
    <x v="2"/>
    <n v="2500"/>
    <x v="52"/>
    <n v="1291744"/>
    <n v="3.1E-2"/>
  </r>
  <r>
    <n v="57"/>
    <x v="54"/>
    <x v="1"/>
    <x v="6"/>
    <n v="559"/>
    <x v="53"/>
    <n v="2689844"/>
    <n v="3.3000000000000002E-2"/>
  </r>
  <r>
    <n v="58"/>
    <x v="55"/>
    <x v="2"/>
    <x v="2"/>
    <n v="347"/>
    <x v="54"/>
    <n v="650872"/>
    <n v="1.4E-2"/>
  </r>
  <r>
    <n v="59"/>
    <x v="56"/>
    <x v="2"/>
    <x v="2"/>
    <n v="1100"/>
    <x v="55"/>
    <n v="906477"/>
    <n v="2.5999999999999999E-2"/>
  </r>
  <r>
    <n v="60"/>
    <x v="57"/>
    <x v="2"/>
    <x v="2"/>
    <n v="417"/>
    <x v="56"/>
    <n v="508184"/>
    <n v="1.0999999999999999E-2"/>
  </r>
  <r>
    <n v="61"/>
    <x v="58"/>
    <x v="1"/>
    <x v="1"/>
    <n v="3000"/>
    <x v="57"/>
    <n v="1724395"/>
    <n v="0.01"/>
  </r>
  <r>
    <n v="62"/>
    <x v="59"/>
    <x v="1"/>
    <x v="2"/>
    <n v="1200"/>
    <x v="58"/>
    <n v="294934"/>
    <n v="9.9000000000000005E-2"/>
  </r>
  <r>
    <n v="63"/>
    <x v="60"/>
    <x v="1"/>
    <x v="2"/>
    <n v="790"/>
    <x v="59"/>
    <n v="1225495"/>
    <n v="7.0000000000000001E-3"/>
  </r>
  <r>
    <n v="64"/>
    <x v="61"/>
    <x v="3"/>
    <x v="0"/>
    <n v="7400"/>
    <x v="60"/>
    <n v="2932296"/>
    <n v="4.0000000000000001E-3"/>
  </r>
  <r>
    <n v="65"/>
    <x v="62"/>
    <x v="2"/>
    <x v="8"/>
    <n v="900"/>
    <x v="61"/>
    <n v="2480160"/>
    <n v="0.08"/>
  </r>
  <r>
    <n v="66"/>
    <x v="63"/>
    <x v="1"/>
    <x v="2"/>
    <n v="18300"/>
    <x v="62"/>
    <n v="382534"/>
    <n v="4.0000000000000001E-3"/>
  </r>
  <r>
    <n v="67"/>
    <x v="64"/>
    <x v="2"/>
    <x v="2"/>
    <n v="3000"/>
    <x v="63"/>
    <n v="2560417"/>
    <n v="1.7999999999999999E-2"/>
  </r>
  <r>
    <n v="68"/>
    <x v="65"/>
    <x v="2"/>
    <x v="8"/>
    <n v="879"/>
    <x v="64"/>
    <n v="582380"/>
    <n v="8.3000000000000004E-2"/>
  </r>
  <r>
    <n v="69"/>
    <x v="66"/>
    <x v="2"/>
    <x v="2"/>
    <n v="2500"/>
    <x v="65"/>
    <n v="2946104"/>
    <n v="1.0999999999999999E-2"/>
  </r>
  <r>
    <n v="70"/>
    <x v="67"/>
    <x v="1"/>
    <x v="2"/>
    <n v="2000"/>
    <x v="66"/>
    <n v="1214744"/>
    <n v="0.02"/>
  </r>
  <r>
    <n v="71"/>
    <x v="68"/>
    <x v="1"/>
    <x v="9"/>
    <n v="10500"/>
    <x v="66"/>
    <n v="1515555"/>
    <n v="8.0000000000000002E-3"/>
  </r>
  <r>
    <n v="72"/>
    <x v="69"/>
    <x v="2"/>
    <x v="7"/>
    <n v="5200"/>
    <x v="67"/>
    <n v="2798791"/>
    <n v="1.2E-2"/>
  </r>
  <r>
    <n v="73"/>
    <x v="70"/>
    <x v="2"/>
    <x v="4"/>
    <n v="8200"/>
    <x v="68"/>
    <n v="1973459"/>
    <n v="1.2999999999999999E-2"/>
  </r>
  <r>
    <n v="74"/>
    <x v="71"/>
    <x v="1"/>
    <x v="2"/>
    <n v="1400"/>
    <x v="69"/>
    <n v="632099"/>
    <n v="1.7999999999999999E-2"/>
  </r>
  <r>
    <n v="75"/>
    <x v="72"/>
    <x v="1"/>
    <x v="1"/>
    <n v="2100"/>
    <x v="70"/>
    <n v="438389"/>
    <n v="1.7000000000000001E-2"/>
  </r>
  <r>
    <n v="76"/>
    <x v="73"/>
    <x v="1"/>
    <x v="1"/>
    <n v="21300"/>
    <x v="71"/>
    <n v="675632"/>
    <n v="3.0000000000000001E-3"/>
  </r>
  <r>
    <n v="77"/>
    <x v="74"/>
    <x v="2"/>
    <x v="2"/>
    <n v="1200"/>
    <x v="72"/>
    <n v="782294"/>
    <n v="3.3000000000000002E-2"/>
  </r>
  <r>
    <n v="78"/>
    <x v="75"/>
    <x v="1"/>
    <x v="1"/>
    <n v="23700"/>
    <x v="73"/>
    <n v="2233174"/>
    <n v="8.0000000000000002E-3"/>
  </r>
  <r>
    <n v="79"/>
    <x v="76"/>
    <x v="2"/>
    <x v="2"/>
    <n v="336"/>
    <x v="74"/>
    <n v="2432114"/>
    <n v="0.06"/>
  </r>
  <r>
    <n v="80"/>
    <x v="77"/>
    <x v="2"/>
    <x v="2"/>
    <n v="2000"/>
    <x v="75"/>
    <n v="1896156"/>
    <n v="7.0000000000000001E-3"/>
  </r>
  <r>
    <n v="81"/>
    <x v="78"/>
    <x v="1"/>
    <x v="1"/>
    <n v="2700"/>
    <x v="76"/>
    <n v="1174581"/>
    <n v="0.01"/>
  </r>
  <r>
    <n v="82"/>
    <x v="79"/>
    <x v="1"/>
    <x v="4"/>
    <n v="2800"/>
    <x v="77"/>
    <n v="1920915"/>
    <n v="1.9E-2"/>
  </r>
  <r>
    <n v="83"/>
    <x v="80"/>
    <x v="3"/>
    <x v="4"/>
    <n v="31000"/>
    <x v="78"/>
    <n v="2559279"/>
    <n v="5.0000000000000001E-3"/>
  </r>
  <r>
    <n v="84"/>
    <x v="81"/>
    <x v="1"/>
    <x v="2"/>
    <n v="3300"/>
    <x v="78"/>
    <n v="2528861"/>
    <n v="5.1999999999999998E-2"/>
  </r>
  <r>
    <n v="85"/>
    <x v="82"/>
    <x v="1"/>
    <x v="1"/>
    <n v="900"/>
    <x v="79"/>
    <n v="2458027"/>
    <n v="1.7000000000000001E-2"/>
  </r>
  <r>
    <n v="86"/>
    <x v="83"/>
    <x v="1"/>
    <x v="7"/>
    <n v="677"/>
    <x v="80"/>
    <n v="723380"/>
    <n v="2.4E-2"/>
  </r>
  <r>
    <n v="87"/>
    <x v="84"/>
    <x v="2"/>
    <x v="2"/>
    <n v="3300"/>
    <x v="80"/>
    <n v="1873544"/>
    <n v="1.7999999999999999E-2"/>
  </r>
  <r>
    <n v="88"/>
    <x v="85"/>
    <x v="1"/>
    <x v="2"/>
    <n v="900"/>
    <x v="81"/>
    <n v="2311442"/>
    <n v="3.2000000000000001E-2"/>
  </r>
  <r>
    <n v="89"/>
    <x v="86"/>
    <x v="1"/>
    <x v="2"/>
    <n v="1200"/>
    <x v="82"/>
    <n v="1225225"/>
    <n v="1.7000000000000001E-2"/>
  </r>
  <r>
    <n v="90"/>
    <x v="87"/>
    <x v="1"/>
    <x v="9"/>
    <n v="13300"/>
    <x v="83"/>
    <n v="2993839"/>
    <n v="4.0000000000000001E-3"/>
  </r>
  <r>
    <n v="91"/>
    <x v="88"/>
    <x v="1"/>
    <x v="1"/>
    <n v="1300"/>
    <x v="84"/>
    <n v="1048541"/>
    <n v="1.7000000000000001E-2"/>
  </r>
  <r>
    <n v="92"/>
    <x v="89"/>
    <x v="2"/>
    <x v="2"/>
    <n v="2000"/>
    <x v="85"/>
    <n v="393424"/>
    <n v="0.02"/>
  </r>
  <r>
    <n v="93"/>
    <x v="90"/>
    <x v="0"/>
    <x v="8"/>
    <n v="3900"/>
    <x v="86"/>
    <n v="922827"/>
    <n v="1E-3"/>
  </r>
  <r>
    <n v="94"/>
    <x v="91"/>
    <x v="1"/>
    <x v="7"/>
    <n v="870"/>
    <x v="87"/>
    <n v="453105"/>
    <n v="2.3E-2"/>
  </r>
  <r>
    <n v="95"/>
    <x v="92"/>
    <x v="2"/>
    <x v="7"/>
    <n v="5700"/>
    <x v="88"/>
    <n v="1165999"/>
    <n v="8.9999999999999993E-3"/>
  </r>
  <r>
    <n v="96"/>
    <x v="93"/>
    <x v="2"/>
    <x v="2"/>
    <n v="4800"/>
    <x v="89"/>
    <n v="2878622"/>
    <n v="8.0000000000000002E-3"/>
  </r>
  <r>
    <n v="97"/>
    <x v="94"/>
    <x v="1"/>
    <x v="1"/>
    <n v="2300"/>
    <x v="90"/>
    <n v="2809413"/>
    <n v="2.1000000000000001E-2"/>
  </r>
  <r>
    <n v="98"/>
    <x v="95"/>
    <x v="1"/>
    <x v="2"/>
    <n v="1700"/>
    <x v="91"/>
    <n v="1176776"/>
    <n v="4.0000000000000001E-3"/>
  </r>
  <r>
    <n v="99"/>
    <x v="96"/>
    <x v="1"/>
    <x v="2"/>
    <n v="449"/>
    <x v="92"/>
    <n v="2905935"/>
    <n v="3.4000000000000002E-2"/>
  </r>
  <r>
    <n v="100"/>
    <x v="97"/>
    <x v="1"/>
    <x v="7"/>
    <n v="76"/>
    <x v="93"/>
    <n v="2010217"/>
    <n v="0.23899999999999999"/>
  </r>
  <r>
    <n v="101"/>
    <x v="98"/>
    <x v="2"/>
    <x v="2"/>
    <n v="11700"/>
    <x v="94"/>
    <n v="2421231"/>
    <n v="1E-3"/>
  </r>
  <r>
    <n v="102"/>
    <x v="99"/>
    <x v="0"/>
    <x v="10"/>
    <n v="5100"/>
    <x v="94"/>
    <n v="704115"/>
    <n v="1E-3"/>
  </r>
  <r>
    <n v="103"/>
    <x v="100"/>
    <x v="2"/>
    <x v="2"/>
    <n v="3600"/>
    <x v="94"/>
    <n v="2490376"/>
    <n v="1.4999999999999999E-2"/>
  </r>
  <r>
    <n v="104"/>
    <x v="101"/>
    <x v="1"/>
    <x v="2"/>
    <n v="13100"/>
    <x v="95"/>
    <n v="1375981"/>
    <n v="1.2E-2"/>
  </r>
  <r>
    <n v="105"/>
    <x v="102"/>
    <x v="2"/>
    <x v="5"/>
    <n v="691"/>
    <x v="96"/>
    <n v="1750605"/>
    <n v="8.0000000000000002E-3"/>
  </r>
  <r>
    <n v="106"/>
    <x v="103"/>
    <x v="2"/>
    <x v="2"/>
    <n v="2800"/>
    <x v="97"/>
    <n v="1357133"/>
    <n v="1.2999999999999999E-2"/>
  </r>
  <r>
    <n v="107"/>
    <x v="104"/>
    <x v="2"/>
    <x v="10"/>
    <n v="2400"/>
    <x v="98"/>
    <n v="853777"/>
    <n v="1E-3"/>
  </r>
  <r>
    <n v="108"/>
    <x v="105"/>
    <x v="2"/>
    <x v="5"/>
    <n v="430"/>
    <x v="99"/>
    <n v="1400541"/>
    <n v="6.8000000000000005E-2"/>
  </r>
  <r>
    <n v="109"/>
    <x v="106"/>
    <x v="1"/>
    <x v="2"/>
    <n v="6500"/>
    <x v="100"/>
    <n v="2008329"/>
    <n v="7.0000000000000001E-3"/>
  </r>
  <r>
    <n v="110"/>
    <x v="107"/>
    <x v="2"/>
    <x v="4"/>
    <n v="1600"/>
    <x v="100"/>
    <n v="1185652"/>
    <n v="2.7E-2"/>
  </r>
  <r>
    <n v="112"/>
    <x v="108"/>
    <x v="1"/>
    <x v="1"/>
    <n v="1100"/>
    <x v="101"/>
    <n v="2072176"/>
    <n v="1.4999999999999999E-2"/>
  </r>
  <r>
    <n v="113"/>
    <x v="109"/>
    <x v="0"/>
    <x v="8"/>
    <n v="6600"/>
    <x v="102"/>
    <n v="1951838"/>
    <n v="2E-3"/>
  </r>
  <r>
    <n v="114"/>
    <x v="110"/>
    <x v="2"/>
    <x v="2"/>
    <n v="2500"/>
    <x v="103"/>
    <n v="1033222"/>
    <n v="2.9000000000000001E-2"/>
  </r>
  <r>
    <n v="115"/>
    <x v="111"/>
    <x v="1"/>
    <x v="9"/>
    <n v="2400"/>
    <x v="104"/>
    <n v="2871702"/>
    <n v="1.0999999999999999E-2"/>
  </r>
  <r>
    <n v="116"/>
    <x v="112"/>
    <x v="0"/>
    <x v="8"/>
    <n v="9200"/>
    <x v="105"/>
    <n v="2727824"/>
    <n v="2E-3"/>
  </r>
  <r>
    <n v="117"/>
    <x v="113"/>
    <x v="1"/>
    <x v="6"/>
    <n v="3900"/>
    <x v="106"/>
    <n v="916105"/>
    <n v="5.0000000000000001E-3"/>
  </r>
  <r>
    <n v="118"/>
    <x v="114"/>
    <x v="2"/>
    <x v="2"/>
    <n v="2000"/>
    <x v="106"/>
    <n v="2065350"/>
    <n v="3.5000000000000003E-2"/>
  </r>
  <r>
    <n v="119"/>
    <x v="115"/>
    <x v="1"/>
    <x v="2"/>
    <n v="87"/>
    <x v="107"/>
    <n v="2522147"/>
    <n v="0.152"/>
  </r>
  <r>
    <n v="120"/>
    <x v="116"/>
    <x v="2"/>
    <x v="2"/>
    <n v="228"/>
    <x v="108"/>
    <n v="710675"/>
    <n v="5.3999999999999999E-2"/>
  </r>
  <r>
    <n v="121"/>
    <x v="117"/>
    <x v="1"/>
    <x v="2"/>
    <n v="199"/>
    <x v="109"/>
    <n v="1682193"/>
    <n v="2.8000000000000001E-2"/>
  </r>
  <r>
    <n v="122"/>
    <x v="118"/>
    <x v="1"/>
    <x v="10"/>
    <n v="659"/>
    <x v="110"/>
    <n v="270555"/>
    <n v="8.5000000000000006E-2"/>
  </r>
  <r>
    <n v="123"/>
    <x v="119"/>
    <x v="2"/>
    <x v="2"/>
    <n v="4300"/>
    <x v="110"/>
    <n v="182159"/>
    <n v="8.0000000000000002E-3"/>
  </r>
  <r>
    <n v="124"/>
    <x v="120"/>
    <x v="2"/>
    <x v="2"/>
    <n v="5400"/>
    <x v="110"/>
    <n v="1579141"/>
    <n v="7.0000000000000001E-3"/>
  </r>
  <r>
    <n v="125"/>
    <x v="121"/>
    <x v="1"/>
    <x v="1"/>
    <n v="1100"/>
    <x v="111"/>
    <n v="944545"/>
    <n v="1.7999999999999999E-2"/>
  </r>
  <r>
    <n v="126"/>
    <x v="122"/>
    <x v="1"/>
    <x v="4"/>
    <n v="176"/>
    <x v="112"/>
    <n v="1727021"/>
    <n v="8.3000000000000004E-2"/>
  </r>
  <r>
    <n v="127"/>
    <x v="123"/>
    <x v="1"/>
    <x v="2"/>
    <n v="3200"/>
    <x v="113"/>
    <n v="303576"/>
    <n v="5.7000000000000002E-2"/>
  </r>
  <r>
    <n v="128"/>
    <x v="124"/>
    <x v="1"/>
    <x v="2"/>
    <n v="76"/>
    <x v="114"/>
    <n v="1420341"/>
    <n v="1.2999999999999999E-2"/>
  </r>
  <r>
    <n v="129"/>
    <x v="125"/>
    <x v="1"/>
    <x v="7"/>
    <n v="718"/>
    <x v="115"/>
    <n v="2776365"/>
    <n v="1.9E-2"/>
  </r>
  <r>
    <n v="130"/>
    <x v="126"/>
    <x v="3"/>
    <x v="10"/>
    <n v="31"/>
    <x v="116"/>
    <n v="90929"/>
    <n v="0.26600000000000001"/>
  </r>
  <r>
    <n v="131"/>
    <x v="127"/>
    <x v="1"/>
    <x v="2"/>
    <n v="758"/>
    <x v="116"/>
    <n v="2649496"/>
    <n v="2.5999999999999999E-2"/>
  </r>
  <r>
    <n v="132"/>
    <x v="128"/>
    <x v="0"/>
    <x v="3"/>
    <n v="15500"/>
    <x v="117"/>
    <n v="2310964"/>
    <n v="1E-3"/>
  </r>
  <r>
    <n v="133"/>
    <x v="129"/>
    <x v="1"/>
    <x v="1"/>
    <n v="3400"/>
    <x v="117"/>
    <n v="594169"/>
    <n v="1.6E-2"/>
  </r>
  <r>
    <n v="134"/>
    <x v="130"/>
    <x v="0"/>
    <x v="0"/>
    <n v="17200"/>
    <x v="118"/>
    <n v="2474482"/>
    <n v="2E-3"/>
  </r>
  <r>
    <n v="135"/>
    <x v="131"/>
    <x v="1"/>
    <x v="2"/>
    <n v="1600"/>
    <x v="119"/>
    <n v="230855"/>
    <n v="8.9999999999999993E-3"/>
  </r>
  <r>
    <n v="136"/>
    <x v="132"/>
    <x v="0"/>
    <x v="1"/>
    <n v="1800"/>
    <x v="120"/>
    <n v="1309608"/>
    <n v="4.0000000000000001E-3"/>
  </r>
  <r>
    <n v="137"/>
    <x v="133"/>
    <x v="2"/>
    <x v="2"/>
    <n v="1700"/>
    <x v="121"/>
    <n v="734797"/>
    <n v="2.1000000000000001E-2"/>
  </r>
  <r>
    <n v="138"/>
    <x v="134"/>
    <x v="1"/>
    <x v="2"/>
    <n v="2000"/>
    <x v="122"/>
    <n v="2819088"/>
    <n v="1.7999999999999999E-2"/>
  </r>
  <r>
    <n v="139"/>
    <x v="135"/>
    <x v="1"/>
    <x v="2"/>
    <n v="16"/>
    <x v="123"/>
    <n v="380113"/>
    <n v="9.7000000000000003E-2"/>
  </r>
  <r>
    <n v="140"/>
    <x v="136"/>
    <x v="1"/>
    <x v="2"/>
    <n v="636"/>
    <x v="123"/>
    <n v="2000075"/>
    <n v="2.9000000000000001E-2"/>
  </r>
  <r>
    <n v="141"/>
    <x v="137"/>
    <x v="1"/>
    <x v="2"/>
    <n v="5000"/>
    <x v="124"/>
    <n v="2270846"/>
    <n v="8.0000000000000002E-3"/>
  </r>
  <r>
    <n v="142"/>
    <x v="138"/>
    <x v="3"/>
    <x v="9"/>
    <n v="10100"/>
    <x v="124"/>
    <n v="2525824"/>
    <n v="1E-3"/>
  </r>
  <r>
    <n v="143"/>
    <x v="139"/>
    <x v="1"/>
    <x v="2"/>
    <n v="1100"/>
    <x v="125"/>
    <n v="1242360"/>
    <n v="1.4999999999999999E-2"/>
  </r>
  <r>
    <n v="144"/>
    <x v="140"/>
    <x v="2"/>
    <x v="2"/>
    <n v="3100"/>
    <x v="126"/>
    <n v="2078817"/>
    <n v="1.4E-2"/>
  </r>
  <r>
    <n v="145"/>
    <x v="141"/>
    <x v="2"/>
    <x v="2"/>
    <n v="1800"/>
    <x v="127"/>
    <n v="1381859"/>
    <n v="2.5999999999999999E-2"/>
  </r>
  <r>
    <n v="146"/>
    <x v="142"/>
    <x v="1"/>
    <x v="2"/>
    <n v="1800"/>
    <x v="128"/>
    <n v="1220271"/>
    <n v="1.4999999999999999E-2"/>
  </r>
  <r>
    <n v="147"/>
    <x v="143"/>
    <x v="0"/>
    <x v="10"/>
    <n v="10100"/>
    <x v="129"/>
    <n v="2824445"/>
    <n v="1E-3"/>
  </r>
  <r>
    <n v="148"/>
    <x v="144"/>
    <x v="3"/>
    <x v="8"/>
    <n v="171"/>
    <x v="130"/>
    <n v="225567"/>
    <n v="0.185"/>
  </r>
  <r>
    <n v="149"/>
    <x v="145"/>
    <x v="2"/>
    <x v="8"/>
    <n v="778"/>
    <x v="130"/>
    <n v="2451700"/>
    <n v="5.7000000000000002E-2"/>
  </r>
  <r>
    <n v="150"/>
    <x v="146"/>
    <x v="1"/>
    <x v="2"/>
    <n v="1800"/>
    <x v="130"/>
    <n v="2490726"/>
    <n v="2.1000000000000001E-2"/>
  </r>
  <r>
    <n v="151"/>
    <x v="147"/>
    <x v="1"/>
    <x v="5"/>
    <n v="100"/>
    <x v="131"/>
    <n v="2198675"/>
    <n v="0.23"/>
  </r>
  <r>
    <n v="152"/>
    <x v="148"/>
    <x v="3"/>
    <x v="9"/>
    <n v="37700"/>
    <x v="132"/>
    <n v="1200166"/>
    <n v="1E-3"/>
  </r>
  <r>
    <n v="153"/>
    <x v="149"/>
    <x v="0"/>
    <x v="8"/>
    <n v="11000"/>
    <x v="133"/>
    <n v="115243"/>
    <n v="3.0000000000000001E-3"/>
  </r>
  <r>
    <n v="154"/>
    <x v="150"/>
    <x v="2"/>
    <x v="2"/>
    <n v="3200"/>
    <x v="134"/>
    <n v="479209"/>
    <n v="1.2E-2"/>
  </r>
  <r>
    <n v="155"/>
    <x v="151"/>
    <x v="1"/>
    <x v="2"/>
    <n v="64"/>
    <x v="135"/>
    <n v="2686279"/>
    <n v="1.2E-2"/>
  </r>
  <r>
    <n v="156"/>
    <x v="152"/>
    <x v="2"/>
    <x v="8"/>
    <n v="2000"/>
    <x v="135"/>
    <n v="2702688"/>
    <n v="0.04"/>
  </r>
  <r>
    <n v="157"/>
    <x v="153"/>
    <x v="2"/>
    <x v="2"/>
    <n v="889"/>
    <x v="135"/>
    <n v="2748506"/>
    <n v="2.3E-2"/>
  </r>
  <r>
    <n v="158"/>
    <x v="154"/>
    <x v="2"/>
    <x v="2"/>
    <n v="2100"/>
    <x v="136"/>
    <n v="1912716"/>
    <n v="6.0000000000000001E-3"/>
  </r>
  <r>
    <n v="159"/>
    <x v="155"/>
    <x v="3"/>
    <x v="5"/>
    <n v="83"/>
    <x v="136"/>
    <n v="183691"/>
    <n v="0.253"/>
  </r>
  <r>
    <n v="160"/>
    <x v="156"/>
    <x v="2"/>
    <x v="2"/>
    <n v="4600"/>
    <x v="136"/>
    <n v="2740018"/>
    <n v="1E-3"/>
  </r>
  <r>
    <n v="161"/>
    <x v="157"/>
    <x v="2"/>
    <x v="2"/>
    <n v="110"/>
    <x v="137"/>
    <n v="256171"/>
    <n v="5.8000000000000003E-2"/>
  </r>
  <r>
    <n v="162"/>
    <x v="158"/>
    <x v="3"/>
    <x v="2"/>
    <n v="101800"/>
    <x v="138"/>
    <n v="2295768"/>
    <n v="1E-3"/>
  </r>
  <r>
    <n v="163"/>
    <x v="159"/>
    <x v="1"/>
    <x v="1"/>
    <n v="2100"/>
    <x v="139"/>
    <n v="606311"/>
    <n v="4.0000000000000001E-3"/>
  </r>
  <r>
    <n v="164"/>
    <x v="160"/>
    <x v="2"/>
    <x v="5"/>
    <n v="1200"/>
    <x v="140"/>
    <n v="1421724"/>
    <n v="8.0000000000000002E-3"/>
  </r>
  <r>
    <n v="165"/>
    <x v="161"/>
    <x v="1"/>
    <x v="2"/>
    <n v="120"/>
    <x v="141"/>
    <n v="504864"/>
    <n v="0.153"/>
  </r>
  <r>
    <n v="166"/>
    <x v="162"/>
    <x v="1"/>
    <x v="1"/>
    <n v="107"/>
    <x v="142"/>
    <n v="2880682"/>
    <n v="0.109"/>
  </r>
  <r>
    <n v="167"/>
    <x v="163"/>
    <x v="3"/>
    <x v="0"/>
    <n v="20500"/>
    <x v="143"/>
    <n v="2409299"/>
    <n v="5.0000000000000001E-3"/>
  </r>
  <r>
    <n v="168"/>
    <x v="164"/>
    <x v="1"/>
    <x v="2"/>
    <n v="753"/>
    <x v="143"/>
    <n v="1244843"/>
    <n v="1.0999999999999999E-2"/>
  </r>
  <r>
    <n v="169"/>
    <x v="165"/>
    <x v="1"/>
    <x v="2"/>
    <n v="325"/>
    <x v="144"/>
    <n v="490549"/>
    <n v="0.05"/>
  </r>
  <r>
    <n v="170"/>
    <x v="166"/>
    <x v="1"/>
    <x v="2"/>
    <n v="37"/>
    <x v="145"/>
    <n v="2480678"/>
    <n v="8.0000000000000002E-3"/>
  </r>
  <r>
    <n v="171"/>
    <x v="167"/>
    <x v="2"/>
    <x v="2"/>
    <n v="1400"/>
    <x v="146"/>
    <n v="2635346"/>
    <n v="8.9999999999999993E-3"/>
  </r>
  <r>
    <n v="172"/>
    <x v="168"/>
    <x v="2"/>
    <x v="2"/>
    <n v="5500"/>
    <x v="147"/>
    <n v="2374075"/>
    <n v="1.4999999999999999E-2"/>
  </r>
  <r>
    <n v="173"/>
    <x v="169"/>
    <x v="2"/>
    <x v="2"/>
    <n v="5100"/>
    <x v="148"/>
    <n v="2003148"/>
    <n v="7.0000000000000001E-3"/>
  </r>
  <r>
    <n v="174"/>
    <x v="170"/>
    <x v="0"/>
    <x v="8"/>
    <n v="7500"/>
    <x v="149"/>
    <n v="2277104"/>
    <n v="1E-3"/>
  </r>
  <r>
    <n v="175"/>
    <x v="171"/>
    <x v="1"/>
    <x v="6"/>
    <n v="9000"/>
    <x v="150"/>
    <n v="1151832"/>
    <n v="3.0000000000000001E-3"/>
  </r>
  <r>
    <n v="176"/>
    <x v="172"/>
    <x v="3"/>
    <x v="2"/>
    <n v="2800"/>
    <x v="151"/>
    <n v="2032624"/>
    <n v="1.2999999999999999E-2"/>
  </r>
  <r>
    <n v="177"/>
    <x v="173"/>
    <x v="1"/>
    <x v="1"/>
    <n v="26900"/>
    <x v="152"/>
    <n v="414391"/>
    <n v="8.0000000000000002E-3"/>
  </r>
  <r>
    <n v="178"/>
    <x v="174"/>
    <x v="3"/>
    <x v="6"/>
    <n v="27"/>
    <x v="153"/>
    <n v="2700359"/>
    <n v="1.7000000000000001E-2"/>
  </r>
  <r>
    <n v="179"/>
    <x v="175"/>
    <x v="1"/>
    <x v="2"/>
    <n v="721"/>
    <x v="154"/>
    <n v="320691"/>
    <n v="2.4E-2"/>
  </r>
  <r>
    <n v="180"/>
    <x v="176"/>
    <x v="1"/>
    <x v="1"/>
    <n v="1100"/>
    <x v="155"/>
    <n v="1371130"/>
    <n v="1.7000000000000001E-2"/>
  </r>
  <r>
    <n v="181"/>
    <x v="177"/>
    <x v="1"/>
    <x v="1"/>
    <n v="3400"/>
    <x v="156"/>
    <n v="1941216"/>
    <n v="8.0000000000000002E-3"/>
  </r>
  <r>
    <n v="182"/>
    <x v="178"/>
    <x v="2"/>
    <x v="2"/>
    <n v="10200"/>
    <x v="156"/>
    <n v="2148874"/>
    <n v="2E-3"/>
  </r>
  <r>
    <n v="183"/>
    <x v="179"/>
    <x v="1"/>
    <x v="6"/>
    <n v="121"/>
    <x v="157"/>
    <n v="863144"/>
    <n v="5.6000000000000001E-2"/>
  </r>
  <r>
    <n v="184"/>
    <x v="180"/>
    <x v="3"/>
    <x v="1"/>
    <n v="17300"/>
    <x v="158"/>
    <n v="2438544"/>
    <n v="6.0000000000000001E-3"/>
  </r>
  <r>
    <n v="185"/>
    <x v="181"/>
    <x v="1"/>
    <x v="2"/>
    <n v="1200"/>
    <x v="158"/>
    <n v="2656714"/>
    <n v="2.4E-2"/>
  </r>
  <r>
    <n v="186"/>
    <x v="182"/>
    <x v="2"/>
    <x v="2"/>
    <n v="578"/>
    <x v="158"/>
    <n v="839263"/>
    <n v="4.3999999999999997E-2"/>
  </r>
  <r>
    <n v="187"/>
    <x v="183"/>
    <x v="1"/>
    <x v="9"/>
    <n v="1000"/>
    <x v="158"/>
    <n v="1393606"/>
    <n v="1.2E-2"/>
  </r>
  <r>
    <n v="188"/>
    <x v="184"/>
    <x v="1"/>
    <x v="1"/>
    <n v="872"/>
    <x v="159"/>
    <n v="2243307"/>
    <n v="1.7999999999999999E-2"/>
  </r>
  <r>
    <n v="189"/>
    <x v="185"/>
    <x v="0"/>
    <x v="7"/>
    <n v="18500"/>
    <x v="159"/>
    <n v="2580210"/>
    <n v="3.0000000000000001E-3"/>
  </r>
  <r>
    <n v="190"/>
    <x v="186"/>
    <x v="2"/>
    <x v="2"/>
    <n v="54"/>
    <x v="160"/>
    <n v="1158910"/>
    <n v="1.2999999999999999E-2"/>
  </r>
  <r>
    <n v="191"/>
    <x v="187"/>
    <x v="1"/>
    <x v="2"/>
    <n v="2200"/>
    <x v="160"/>
    <n v="708583"/>
    <n v="1.9E-2"/>
  </r>
  <r>
    <n v="192"/>
    <x v="188"/>
    <x v="2"/>
    <x v="2"/>
    <n v="4200"/>
    <x v="160"/>
    <n v="1116201"/>
    <n v="2E-3"/>
  </r>
  <r>
    <n v="193"/>
    <x v="189"/>
    <x v="1"/>
    <x v="1"/>
    <n v="19600"/>
    <x v="161"/>
    <n v="2356773"/>
    <n v="4.0000000000000001E-3"/>
  </r>
  <r>
    <n v="194"/>
    <x v="190"/>
    <x v="0"/>
    <x v="2"/>
    <n v="7700"/>
    <x v="162"/>
    <n v="2017715"/>
    <n v="3.0000000000000001E-3"/>
  </r>
  <r>
    <n v="195"/>
    <x v="191"/>
    <x v="1"/>
    <x v="6"/>
    <n v="743"/>
    <x v="163"/>
    <n v="1029816"/>
    <n v="1.7000000000000001E-2"/>
  </r>
  <r>
    <n v="196"/>
    <x v="192"/>
    <x v="1"/>
    <x v="1"/>
    <n v="16800"/>
    <x v="164"/>
    <n v="1493479"/>
    <n v="6.0000000000000001E-3"/>
  </r>
  <r>
    <n v="197"/>
    <x v="193"/>
    <x v="1"/>
    <x v="5"/>
    <n v="1100"/>
    <x v="165"/>
    <n v="1751129"/>
    <n v="3.5000000000000003E-2"/>
  </r>
  <r>
    <n v="198"/>
    <x v="194"/>
    <x v="1"/>
    <x v="2"/>
    <n v="6300"/>
    <x v="166"/>
    <n v="2966887"/>
    <n v="1.2E-2"/>
  </r>
  <r>
    <n v="199"/>
    <x v="195"/>
    <x v="2"/>
    <x v="2"/>
    <n v="7800"/>
    <x v="167"/>
    <n v="2338528"/>
    <n v="4.0000000000000001E-3"/>
  </r>
  <r>
    <n v="200"/>
    <x v="196"/>
    <x v="2"/>
    <x v="2"/>
    <n v="4800"/>
    <x v="168"/>
    <n v="2075096"/>
    <n v="7.0000000000000001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D03F7-503F-4F55-8043-99F77535859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F8" firstHeaderRow="0" firstDataRow="1" firstDataCol="1"/>
  <pivotFields count="8">
    <pivotField showAll="0"/>
    <pivotField dataField="1" showAll="0"/>
    <pivotField axis="axisRow" dataField="1" showAll="0">
      <items count="5">
        <item x="0"/>
        <item x="3"/>
        <item x="2"/>
        <item x="1"/>
        <item t="default"/>
      </items>
    </pivotField>
    <pivotField showAll="0"/>
    <pivotField numFmtId="164" showAll="0"/>
    <pivotField dataField="1" numFmtId="165" showAll="0"/>
    <pivotField dataField="1" numFmtId="164"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Sum of Followers" fld="5" baseField="0" baseItem="0" numFmtId="165"/>
    <dataField name="Count of Name" fld="1" subtotal="count" baseField="0" baseItem="0"/>
    <dataField name="Sum of Avg. Likes" fld="6" baseField="0" baseItem="0"/>
    <dataField name="Count of User_Type" fld="2" subtotal="count" baseField="0" baseItem="0"/>
  </dataFields>
  <formats count="2">
    <format dxfId="150">
      <pivotArea outline="0" collapsedLevelsAreSubtotals="1" fieldPosition="0">
        <references count="1">
          <reference field="4294967294" count="1" selected="0">
            <x v="0"/>
          </reference>
        </references>
      </pivotArea>
    </format>
    <format dxfId="149">
      <pivotArea outline="0" collapsedLevelsAreSubtotals="1" fieldPosition="0">
        <references count="1">
          <reference field="4294967294" count="1" selected="0">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8859F-1E61-4F23-B952-B543D4C423D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1:F22" firstHeaderRow="1" firstDataRow="1" firstDataCol="1"/>
  <pivotFields count="8">
    <pivotField showAll="0"/>
    <pivotField dataField="1" showAll="0"/>
    <pivotField showAll="0">
      <items count="5">
        <item h="1" x="0"/>
        <item x="3"/>
        <item h="1" x="2"/>
        <item h="1" x="1"/>
        <item t="default"/>
      </items>
    </pivotField>
    <pivotField axis="axisRow" showAll="0" sortType="descending">
      <items count="12">
        <item x="10"/>
        <item x="3"/>
        <item x="2"/>
        <item x="8"/>
        <item x="5"/>
        <item x="9"/>
        <item x="1"/>
        <item x="4"/>
        <item x="6"/>
        <item x="0"/>
        <item x="7"/>
        <item t="default"/>
      </items>
      <autoSortScope>
        <pivotArea dataOnly="0" outline="0" fieldPosition="0">
          <references count="1">
            <reference field="4294967294" count="1" selected="0">
              <x v="0"/>
            </reference>
          </references>
        </pivotArea>
      </autoSortScope>
    </pivotField>
    <pivotField numFmtId="164" showAll="0"/>
    <pivotField numFmtId="165" showAll="0"/>
    <pivotField numFmtId="165" showAll="0"/>
    <pivotField showAll="0"/>
  </pivotFields>
  <rowFields count="1">
    <field x="3"/>
  </rowFields>
  <rowItems count="11">
    <i>
      <x v="6"/>
    </i>
    <i>
      <x v="5"/>
    </i>
    <i>
      <x v="9"/>
    </i>
    <i>
      <x v="2"/>
    </i>
    <i>
      <x v="8"/>
    </i>
    <i>
      <x v="10"/>
    </i>
    <i>
      <x v="4"/>
    </i>
    <i>
      <x v="3"/>
    </i>
    <i>
      <x/>
    </i>
    <i>
      <x v="7"/>
    </i>
    <i t="grand">
      <x/>
    </i>
  </rowItems>
  <colItems count="1">
    <i/>
  </colItems>
  <dataFields count="1">
    <dataField name="Count of Name" fld="1"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6"/>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10"/>
          </reference>
        </references>
      </pivotArea>
    </chartFormat>
    <chartFormat chart="2" format="18">
      <pivotArea type="data" outline="0" fieldPosition="0">
        <references count="2">
          <reference field="4294967294" count="1" selected="0">
            <x v="0"/>
          </reference>
          <reference field="3" count="1" selected="0">
            <x v="7"/>
          </reference>
        </references>
      </pivotArea>
    </chartFormat>
    <chartFormat chart="2" format="19">
      <pivotArea type="data" outline="0" fieldPosition="0">
        <references count="2">
          <reference field="4294967294" count="1" selected="0">
            <x v="0"/>
          </reference>
          <reference field="3" count="1" selected="0">
            <x v="8"/>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5"/>
          </reference>
        </references>
      </pivotArea>
    </chartFormat>
    <chartFormat chart="2" format="22">
      <pivotArea type="data" outline="0" fieldPosition="0">
        <references count="2">
          <reference field="4294967294" count="1" selected="0">
            <x v="0"/>
          </reference>
          <reference field="3" count="1" selected="0">
            <x v="9"/>
          </reference>
        </references>
      </pivotArea>
    </chartFormat>
    <chartFormat chart="2" format="23">
      <pivotArea type="data" outline="0" fieldPosition="0">
        <references count="2">
          <reference field="4294967294" count="1" selected="0">
            <x v="0"/>
          </reference>
          <reference field="3" count="1" selected="0">
            <x v="0"/>
          </reference>
        </references>
      </pivotArea>
    </chartFormat>
    <chartFormat chart="2" format="24">
      <pivotArea type="data" outline="0" fieldPosition="0">
        <references count="2">
          <reference field="4294967294" count="1" selected="0">
            <x v="0"/>
          </reference>
          <reference field="3" count="1" selected="0">
            <x v="1"/>
          </reference>
        </references>
      </pivotArea>
    </chartFormat>
    <chartFormat chart="3"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8DEBF1-682D-4007-9D8C-3C78B408BDE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11:B406" firstHeaderRow="1" firstDataRow="1" firstDataCol="1" rowPageCount="1" colPageCount="1"/>
  <pivotFields count="8">
    <pivotField showAll="0"/>
    <pivotField axis="axisRow" showAll="0">
      <items count="198">
        <item x="128"/>
        <item x="80"/>
        <item x="165"/>
        <item x="105"/>
        <item x="155"/>
        <item x="67"/>
        <item x="49"/>
        <item x="159"/>
        <item x="69"/>
        <item x="184"/>
        <item x="168"/>
        <item x="74"/>
        <item x="6"/>
        <item x="98"/>
        <item x="135"/>
        <item x="26"/>
        <item x="191"/>
        <item x="86"/>
        <item x="84"/>
        <item x="8"/>
        <item x="33"/>
        <item x="107"/>
        <item x="179"/>
        <item x="150"/>
        <item x="140"/>
        <item x="138"/>
        <item x="64"/>
        <item x="28"/>
        <item x="34"/>
        <item x="99"/>
        <item x="116"/>
        <item x="180"/>
        <item x="30"/>
        <item x="85"/>
        <item x="169"/>
        <item x="193"/>
        <item x="1"/>
        <item x="146"/>
        <item x="124"/>
        <item x="177"/>
        <item x="47"/>
        <item x="25"/>
        <item x="55"/>
        <item x="143"/>
        <item x="89"/>
        <item x="190"/>
        <item x="117"/>
        <item x="36"/>
        <item x="175"/>
        <item x="57"/>
        <item x="32"/>
        <item x="192"/>
        <item x="35"/>
        <item x="145"/>
        <item x="46"/>
        <item x="178"/>
        <item x="112"/>
        <item x="137"/>
        <item x="114"/>
        <item x="118"/>
        <item x="170"/>
        <item x="173"/>
        <item x="136"/>
        <item x="104"/>
        <item x="24"/>
        <item x="82"/>
        <item x="0"/>
        <item x="195"/>
        <item x="126"/>
        <item x="66"/>
        <item x="108"/>
        <item x="133"/>
        <item x="101"/>
        <item x="52"/>
        <item x="157"/>
        <item x="147"/>
        <item x="13"/>
        <item x="113"/>
        <item x="115"/>
        <item x="10"/>
        <item x="60"/>
        <item x="87"/>
        <item x="37"/>
        <item x="139"/>
        <item x="72"/>
        <item x="81"/>
        <item x="56"/>
        <item x="21"/>
        <item x="15"/>
        <item x="23"/>
        <item x="42"/>
        <item x="9"/>
        <item x="182"/>
        <item x="7"/>
        <item x="27"/>
        <item x="18"/>
        <item x="106"/>
        <item x="103"/>
        <item x="3"/>
        <item x="100"/>
        <item x="39"/>
        <item x="148"/>
        <item x="120"/>
        <item x="110"/>
        <item x="2"/>
        <item x="95"/>
        <item x="163"/>
        <item x="109"/>
        <item x="188"/>
        <item x="162"/>
        <item x="131"/>
        <item x="70"/>
        <item x="75"/>
        <item x="189"/>
        <item x="78"/>
        <item x="154"/>
        <item x="61"/>
        <item x="172"/>
        <item x="185"/>
        <item x="102"/>
        <item x="20"/>
        <item x="76"/>
        <item x="91"/>
        <item x="54"/>
        <item x="38"/>
        <item x="160"/>
        <item x="16"/>
        <item x="130"/>
        <item x="186"/>
        <item x="51"/>
        <item x="50"/>
        <item x="19"/>
        <item x="17"/>
        <item x="11"/>
        <item x="132"/>
        <item x="141"/>
        <item x="111"/>
        <item x="196"/>
        <item x="167"/>
        <item x="88"/>
        <item x="164"/>
        <item x="73"/>
        <item x="156"/>
        <item x="41"/>
        <item x="68"/>
        <item x="63"/>
        <item x="142"/>
        <item x="31"/>
        <item x="161"/>
        <item x="96"/>
        <item x="58"/>
        <item x="65"/>
        <item x="176"/>
        <item x="153"/>
        <item x="4"/>
        <item x="94"/>
        <item x="181"/>
        <item x="43"/>
        <item x="53"/>
        <item x="194"/>
        <item x="45"/>
        <item x="44"/>
        <item x="62"/>
        <item x="121"/>
        <item x="93"/>
        <item x="92"/>
        <item x="12"/>
        <item x="151"/>
        <item x="29"/>
        <item x="129"/>
        <item x="5"/>
        <item x="127"/>
        <item x="97"/>
        <item x="187"/>
        <item x="59"/>
        <item x="183"/>
        <item x="123"/>
        <item x="174"/>
        <item x="144"/>
        <item x="77"/>
        <item x="125"/>
        <item x="119"/>
        <item x="134"/>
        <item x="48"/>
        <item x="40"/>
        <item x="14"/>
        <item x="152"/>
        <item x="149"/>
        <item x="171"/>
        <item x="79"/>
        <item x="71"/>
        <item x="166"/>
        <item x="158"/>
        <item x="83"/>
        <item x="90"/>
        <item x="122"/>
        <item x="22"/>
        <item t="default"/>
      </items>
    </pivotField>
    <pivotField showAll="0"/>
    <pivotField axis="axisRow" showAll="0">
      <items count="12">
        <item x="10"/>
        <item x="3"/>
        <item x="2"/>
        <item x="8"/>
        <item x="5"/>
        <item x="9"/>
        <item x="1"/>
        <item x="4"/>
        <item x="6"/>
        <item x="0"/>
        <item x="7"/>
        <item t="default"/>
      </items>
    </pivotField>
    <pivotField numFmtId="164" showAll="0"/>
    <pivotField axis="axisPage" numFmtId="165" showAll="0">
      <items count="170">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65" showAll="0"/>
    <pivotField showAll="0"/>
  </pivotFields>
  <rowFields count="2">
    <field x="1"/>
    <field x="3"/>
  </rowFields>
  <rowItems count="395">
    <i>
      <x/>
    </i>
    <i r="1">
      <x v="1"/>
    </i>
    <i>
      <x v="1"/>
    </i>
    <i r="1">
      <x v="7"/>
    </i>
    <i>
      <x v="2"/>
    </i>
    <i r="1">
      <x v="2"/>
    </i>
    <i>
      <x v="3"/>
    </i>
    <i r="1">
      <x v="4"/>
    </i>
    <i>
      <x v="4"/>
    </i>
    <i r="1">
      <x v="4"/>
    </i>
    <i>
      <x v="5"/>
    </i>
    <i r="1">
      <x v="2"/>
    </i>
    <i>
      <x v="6"/>
    </i>
    <i r="1">
      <x v="2"/>
    </i>
    <i>
      <x v="7"/>
    </i>
    <i r="1">
      <x v="6"/>
    </i>
    <i>
      <x v="8"/>
    </i>
    <i r="1">
      <x v="10"/>
    </i>
    <i>
      <x v="9"/>
    </i>
    <i r="1">
      <x v="6"/>
    </i>
    <i>
      <x v="10"/>
    </i>
    <i r="1">
      <x v="2"/>
    </i>
    <i>
      <x v="11"/>
    </i>
    <i r="1">
      <x v="2"/>
    </i>
    <i>
      <x v="12"/>
    </i>
    <i r="1">
      <x v="2"/>
    </i>
    <i>
      <x v="13"/>
    </i>
    <i r="1">
      <x v="2"/>
    </i>
    <i>
      <x v="14"/>
    </i>
    <i r="1">
      <x v="2"/>
    </i>
    <i>
      <x v="15"/>
    </i>
    <i r="1">
      <x v="4"/>
    </i>
    <i>
      <x v="16"/>
    </i>
    <i r="1">
      <x v="8"/>
    </i>
    <i>
      <x v="17"/>
    </i>
    <i r="1">
      <x v="2"/>
    </i>
    <i>
      <x v="18"/>
    </i>
    <i r="1">
      <x v="2"/>
    </i>
    <i>
      <x v="19"/>
    </i>
    <i r="1">
      <x v="2"/>
    </i>
    <i>
      <x v="20"/>
    </i>
    <i r="1">
      <x v="2"/>
    </i>
    <i>
      <x v="21"/>
    </i>
    <i r="1">
      <x v="7"/>
    </i>
    <i>
      <x v="22"/>
    </i>
    <i r="1">
      <x v="8"/>
    </i>
    <i>
      <x v="23"/>
    </i>
    <i r="1">
      <x v="2"/>
    </i>
    <i>
      <x v="24"/>
    </i>
    <i r="1">
      <x v="2"/>
    </i>
    <i>
      <x v="25"/>
    </i>
    <i r="1">
      <x v="5"/>
    </i>
    <i>
      <x v="26"/>
    </i>
    <i r="1">
      <x v="2"/>
    </i>
    <i>
      <x v="27"/>
    </i>
    <i r="1">
      <x v="2"/>
    </i>
    <i>
      <x v="28"/>
    </i>
    <i r="1">
      <x v="6"/>
    </i>
    <i>
      <x v="29"/>
    </i>
    <i r="1">
      <x/>
    </i>
    <i>
      <x v="30"/>
    </i>
    <i r="1">
      <x v="2"/>
    </i>
    <i>
      <x v="31"/>
    </i>
    <i r="1">
      <x v="6"/>
    </i>
    <i>
      <x v="32"/>
    </i>
    <i r="1">
      <x v="2"/>
    </i>
    <i>
      <x v="33"/>
    </i>
    <i r="1">
      <x v="2"/>
    </i>
    <i>
      <x v="34"/>
    </i>
    <i r="1">
      <x v="2"/>
    </i>
    <i>
      <x v="35"/>
    </i>
    <i r="1">
      <x v="4"/>
    </i>
    <i>
      <x v="36"/>
    </i>
    <i r="1">
      <x v="6"/>
    </i>
    <i>
      <x v="37"/>
    </i>
    <i r="1">
      <x v="2"/>
    </i>
    <i>
      <x v="38"/>
    </i>
    <i r="1">
      <x v="2"/>
    </i>
    <i>
      <x v="39"/>
    </i>
    <i r="1">
      <x v="6"/>
    </i>
    <i>
      <x v="40"/>
    </i>
    <i r="1">
      <x v="6"/>
    </i>
    <i>
      <x v="41"/>
    </i>
    <i r="1">
      <x v="9"/>
    </i>
    <i>
      <x v="42"/>
    </i>
    <i r="1">
      <x v="2"/>
    </i>
    <i>
      <x v="43"/>
    </i>
    <i r="1">
      <x/>
    </i>
    <i>
      <x v="44"/>
    </i>
    <i r="1">
      <x v="2"/>
    </i>
    <i>
      <x v="45"/>
    </i>
    <i r="1">
      <x v="2"/>
    </i>
    <i>
      <x v="46"/>
    </i>
    <i r="1">
      <x v="2"/>
    </i>
    <i>
      <x v="47"/>
    </i>
    <i r="1">
      <x v="1"/>
    </i>
    <i>
      <x v="48"/>
    </i>
    <i r="1">
      <x v="2"/>
    </i>
    <i>
      <x v="49"/>
    </i>
    <i r="1">
      <x v="2"/>
    </i>
    <i>
      <x v="50"/>
    </i>
    <i r="1">
      <x v="6"/>
    </i>
    <i>
      <x v="51"/>
    </i>
    <i r="1">
      <x v="6"/>
    </i>
    <i>
      <x v="52"/>
    </i>
    <i r="1">
      <x v="9"/>
    </i>
    <i>
      <x v="53"/>
    </i>
    <i r="1">
      <x v="3"/>
    </i>
    <i>
      <x v="54"/>
    </i>
    <i r="1">
      <x v="3"/>
    </i>
    <i>
      <x v="55"/>
    </i>
    <i r="1">
      <x v="2"/>
    </i>
    <i>
      <x v="56"/>
    </i>
    <i r="1">
      <x v="3"/>
    </i>
    <i>
      <x v="57"/>
    </i>
    <i r="1">
      <x v="2"/>
    </i>
    <i>
      <x v="58"/>
    </i>
    <i r="1">
      <x v="2"/>
    </i>
    <i>
      <x v="59"/>
    </i>
    <i r="1">
      <x/>
    </i>
    <i>
      <x v="60"/>
    </i>
    <i r="1">
      <x v="3"/>
    </i>
    <i>
      <x v="61"/>
    </i>
    <i r="1">
      <x v="6"/>
    </i>
    <i>
      <x v="62"/>
    </i>
    <i r="1">
      <x v="2"/>
    </i>
    <i>
      <x v="63"/>
    </i>
    <i r="1">
      <x/>
    </i>
    <i>
      <x v="64"/>
    </i>
    <i r="1">
      <x v="2"/>
    </i>
    <i>
      <x v="65"/>
    </i>
    <i r="1">
      <x v="6"/>
    </i>
    <i>
      <x v="66"/>
    </i>
    <i r="1">
      <x v="9"/>
    </i>
    <i>
      <x v="67"/>
    </i>
    <i r="1">
      <x v="2"/>
    </i>
    <i>
      <x v="68"/>
    </i>
    <i r="1">
      <x/>
    </i>
    <i>
      <x v="69"/>
    </i>
    <i r="1">
      <x v="2"/>
    </i>
    <i>
      <x v="70"/>
    </i>
    <i r="1">
      <x v="6"/>
    </i>
    <i>
      <x v="71"/>
    </i>
    <i r="1">
      <x v="2"/>
    </i>
    <i>
      <x v="72"/>
    </i>
    <i r="1">
      <x v="2"/>
    </i>
    <i>
      <x v="73"/>
    </i>
    <i r="1">
      <x v="2"/>
    </i>
    <i>
      <x v="74"/>
    </i>
    <i r="1">
      <x v="2"/>
    </i>
    <i>
      <x v="75"/>
    </i>
    <i r="1">
      <x v="4"/>
    </i>
    <i>
      <x v="76"/>
    </i>
    <i r="1">
      <x v="1"/>
    </i>
    <i>
      <x v="77"/>
    </i>
    <i r="1">
      <x v="8"/>
    </i>
    <i>
      <x v="78"/>
    </i>
    <i r="1">
      <x v="2"/>
    </i>
    <i>
      <x v="79"/>
    </i>
    <i r="1">
      <x v="2"/>
    </i>
    <i>
      <x v="80"/>
    </i>
    <i r="1">
      <x v="2"/>
    </i>
    <i>
      <x v="81"/>
    </i>
    <i r="1">
      <x v="5"/>
    </i>
    <i>
      <x v="82"/>
    </i>
    <i r="1">
      <x v="6"/>
    </i>
    <i>
      <x v="83"/>
    </i>
    <i r="1">
      <x v="2"/>
    </i>
    <i>
      <x v="84"/>
    </i>
    <i r="1">
      <x v="6"/>
    </i>
    <i>
      <x v="85"/>
    </i>
    <i r="1">
      <x v="2"/>
    </i>
    <i>
      <x v="86"/>
    </i>
    <i r="1">
      <x v="2"/>
    </i>
    <i>
      <x v="87"/>
    </i>
    <i r="1">
      <x v="7"/>
    </i>
    <i>
      <x v="88"/>
    </i>
    <i r="1">
      <x v="2"/>
    </i>
    <i>
      <x v="89"/>
    </i>
    <i r="1">
      <x v="2"/>
    </i>
    <i>
      <x v="90"/>
    </i>
    <i r="1">
      <x v="7"/>
    </i>
    <i>
      <x v="91"/>
    </i>
    <i r="1">
      <x v="2"/>
    </i>
    <i>
      <x v="92"/>
    </i>
    <i r="1">
      <x v="2"/>
    </i>
    <i>
      <x v="93"/>
    </i>
    <i r="1">
      <x v="1"/>
    </i>
    <i>
      <x v="94"/>
    </i>
    <i r="1">
      <x v="6"/>
    </i>
    <i>
      <x v="95"/>
    </i>
    <i r="1">
      <x v="2"/>
    </i>
    <i>
      <x v="96"/>
    </i>
    <i r="1">
      <x v="2"/>
    </i>
    <i>
      <x v="97"/>
    </i>
    <i r="1">
      <x v="2"/>
    </i>
    <i>
      <x v="98"/>
    </i>
    <i r="1">
      <x v="2"/>
    </i>
    <i>
      <x v="99"/>
    </i>
    <i r="1">
      <x v="2"/>
    </i>
    <i>
      <x v="100"/>
    </i>
    <i r="1">
      <x v="1"/>
    </i>
    <i>
      <x v="101"/>
    </i>
    <i r="1">
      <x v="5"/>
    </i>
    <i>
      <x v="102"/>
    </i>
    <i r="1">
      <x v="2"/>
    </i>
    <i>
      <x v="103"/>
    </i>
    <i r="1">
      <x v="2"/>
    </i>
    <i>
      <x v="104"/>
    </i>
    <i r="1">
      <x v="6"/>
    </i>
    <i>
      <x v="105"/>
    </i>
    <i r="1">
      <x v="2"/>
    </i>
    <i>
      <x v="106"/>
    </i>
    <i r="1">
      <x v="9"/>
    </i>
    <i>
      <x v="107"/>
    </i>
    <i r="1">
      <x v="3"/>
    </i>
    <i>
      <x v="108"/>
    </i>
    <i r="1">
      <x v="2"/>
    </i>
    <i>
      <x v="109"/>
    </i>
    <i r="1">
      <x v="6"/>
    </i>
    <i>
      <x v="110"/>
    </i>
    <i r="1">
      <x v="2"/>
    </i>
    <i>
      <x v="111"/>
    </i>
    <i r="1">
      <x v="7"/>
    </i>
    <i>
      <x v="112"/>
    </i>
    <i r="1">
      <x v="6"/>
    </i>
    <i>
      <x v="113"/>
    </i>
    <i r="1">
      <x v="6"/>
    </i>
    <i>
      <x v="114"/>
    </i>
    <i r="1">
      <x v="6"/>
    </i>
    <i>
      <x v="115"/>
    </i>
    <i r="1">
      <x v="2"/>
    </i>
    <i>
      <x v="116"/>
    </i>
    <i r="1">
      <x v="9"/>
    </i>
    <i>
      <x v="117"/>
    </i>
    <i r="1">
      <x v="2"/>
    </i>
    <i>
      <x v="118"/>
    </i>
    <i r="1">
      <x v="10"/>
    </i>
    <i>
      <x v="119"/>
    </i>
    <i r="1">
      <x v="4"/>
    </i>
    <i>
      <x v="120"/>
    </i>
    <i r="1">
      <x v="2"/>
    </i>
    <i>
      <x v="121"/>
    </i>
    <i r="1">
      <x v="2"/>
    </i>
    <i>
      <x v="122"/>
    </i>
    <i r="1">
      <x v="10"/>
    </i>
    <i>
      <x v="123"/>
    </i>
    <i r="1">
      <x v="8"/>
    </i>
    <i>
      <x v="124"/>
    </i>
    <i r="1">
      <x v="10"/>
    </i>
    <i>
      <x v="125"/>
    </i>
    <i r="1">
      <x v="4"/>
    </i>
    <i>
      <x v="126"/>
    </i>
    <i r="1">
      <x v="7"/>
    </i>
    <i>
      <x v="127"/>
    </i>
    <i r="1">
      <x v="9"/>
    </i>
    <i>
      <x v="128"/>
    </i>
    <i r="1">
      <x v="2"/>
    </i>
    <i>
      <x v="129"/>
    </i>
    <i r="1">
      <x v="5"/>
    </i>
    <i>
      <x v="130"/>
    </i>
    <i r="1">
      <x v="2"/>
    </i>
    <i>
      <x v="131"/>
    </i>
    <i r="1">
      <x v="6"/>
    </i>
    <i>
      <x v="132"/>
    </i>
    <i r="1">
      <x v="2"/>
    </i>
    <i>
      <x v="133"/>
    </i>
    <i r="1">
      <x v="6"/>
    </i>
    <i>
      <x v="134"/>
    </i>
    <i r="1">
      <x v="6"/>
    </i>
    <i>
      <x v="135"/>
    </i>
    <i r="1">
      <x v="2"/>
    </i>
    <i>
      <x v="136"/>
    </i>
    <i r="1">
      <x v="5"/>
    </i>
    <i>
      <x v="137"/>
    </i>
    <i r="1">
      <x v="2"/>
    </i>
    <i>
      <x v="138"/>
    </i>
    <i r="1">
      <x v="2"/>
    </i>
    <i>
      <x v="139"/>
    </i>
    <i r="1">
      <x v="6"/>
    </i>
    <i>
      <x v="140"/>
    </i>
    <i r="1">
      <x v="2"/>
    </i>
    <i>
      <x v="141"/>
    </i>
    <i r="1">
      <x v="6"/>
    </i>
    <i>
      <x v="142"/>
    </i>
    <i r="1">
      <x v="2"/>
    </i>
    <i>
      <x v="143"/>
    </i>
    <i r="1">
      <x v="2"/>
    </i>
    <i>
      <x v="144"/>
    </i>
    <i r="1">
      <x v="5"/>
    </i>
    <i>
      <x v="145"/>
    </i>
    <i r="1">
      <x v="2"/>
    </i>
    <i>
      <x v="146"/>
    </i>
    <i r="1">
      <x v="2"/>
    </i>
    <i>
      <x v="147"/>
    </i>
    <i r="1">
      <x v="6"/>
    </i>
    <i>
      <x v="148"/>
    </i>
    <i r="1">
      <x v="2"/>
    </i>
    <i>
      <x v="149"/>
    </i>
    <i r="1">
      <x v="2"/>
    </i>
    <i>
      <x v="150"/>
    </i>
    <i r="1">
      <x v="6"/>
    </i>
    <i>
      <x v="151"/>
    </i>
    <i r="1">
      <x v="3"/>
    </i>
    <i>
      <x v="152"/>
    </i>
    <i r="1">
      <x v="6"/>
    </i>
    <i>
      <x v="153"/>
    </i>
    <i r="1">
      <x v="2"/>
    </i>
    <i>
      <x v="154"/>
    </i>
    <i r="1">
      <x v="2"/>
    </i>
    <i>
      <x v="155"/>
    </i>
    <i r="1">
      <x v="6"/>
    </i>
    <i>
      <x v="156"/>
    </i>
    <i r="1">
      <x v="2"/>
    </i>
    <i>
      <x v="157"/>
    </i>
    <i r="1">
      <x v="2"/>
    </i>
    <i>
      <x v="158"/>
    </i>
    <i r="1">
      <x v="2"/>
    </i>
    <i>
      <x v="159"/>
    </i>
    <i r="1">
      <x v="2"/>
    </i>
    <i>
      <x v="160"/>
    </i>
    <i r="1">
      <x v="2"/>
    </i>
    <i>
      <x v="161"/>
    </i>
    <i r="1">
      <x v="2"/>
    </i>
    <i>
      <x v="162"/>
    </i>
    <i r="1">
      <x v="3"/>
    </i>
    <i>
      <x v="163"/>
    </i>
    <i r="1">
      <x v="6"/>
    </i>
    <i>
      <x v="164"/>
    </i>
    <i r="1">
      <x v="2"/>
    </i>
    <i>
      <x v="165"/>
    </i>
    <i r="1">
      <x v="10"/>
    </i>
    <i>
      <x v="166"/>
    </i>
    <i r="1">
      <x v="2"/>
    </i>
    <i>
      <x v="167"/>
    </i>
    <i r="1">
      <x v="2"/>
    </i>
    <i>
      <x v="168"/>
    </i>
    <i r="1">
      <x v="8"/>
    </i>
    <i>
      <x v="169"/>
    </i>
    <i r="1">
      <x v="6"/>
    </i>
    <i>
      <x v="170"/>
    </i>
    <i r="1">
      <x v="2"/>
    </i>
    <i>
      <x v="171"/>
    </i>
    <i r="1">
      <x v="2"/>
    </i>
    <i>
      <x v="172"/>
    </i>
    <i r="1">
      <x v="10"/>
    </i>
    <i>
      <x v="173"/>
    </i>
    <i r="1">
      <x v="2"/>
    </i>
    <i>
      <x v="174"/>
    </i>
    <i r="1">
      <x v="2"/>
    </i>
    <i>
      <x v="175"/>
    </i>
    <i r="1">
      <x v="5"/>
    </i>
    <i>
      <x v="176"/>
    </i>
    <i r="1">
      <x v="2"/>
    </i>
    <i>
      <x v="177"/>
    </i>
    <i r="1">
      <x v="8"/>
    </i>
    <i>
      <x v="178"/>
    </i>
    <i r="1">
      <x v="3"/>
    </i>
    <i>
      <x v="179"/>
    </i>
    <i r="1">
      <x v="2"/>
    </i>
    <i>
      <x v="180"/>
    </i>
    <i r="1">
      <x v="10"/>
    </i>
    <i>
      <x v="181"/>
    </i>
    <i r="1">
      <x v="2"/>
    </i>
    <i>
      <x v="182"/>
    </i>
    <i r="1">
      <x v="2"/>
    </i>
    <i>
      <x v="183"/>
    </i>
    <i r="1">
      <x v="3"/>
    </i>
    <i>
      <x v="184"/>
    </i>
    <i r="1">
      <x v="2"/>
    </i>
    <i>
      <x v="185"/>
    </i>
    <i r="1">
      <x v="6"/>
    </i>
    <i>
      <x v="186"/>
    </i>
    <i r="1">
      <x v="3"/>
    </i>
    <i>
      <x v="187"/>
    </i>
    <i r="1">
      <x v="3"/>
    </i>
    <i>
      <x v="188"/>
    </i>
    <i r="1">
      <x v="8"/>
    </i>
    <i>
      <x v="189"/>
    </i>
    <i r="1">
      <x v="7"/>
    </i>
    <i>
      <x v="190"/>
    </i>
    <i r="1">
      <x v="2"/>
    </i>
    <i>
      <x v="191"/>
    </i>
    <i r="1">
      <x v="2"/>
    </i>
    <i>
      <x v="192"/>
    </i>
    <i r="1">
      <x v="2"/>
    </i>
    <i>
      <x v="193"/>
    </i>
    <i r="1">
      <x v="10"/>
    </i>
    <i>
      <x v="194"/>
    </i>
    <i r="1">
      <x v="3"/>
    </i>
    <i>
      <x v="195"/>
    </i>
    <i r="1">
      <x v="7"/>
    </i>
    <i>
      <x v="196"/>
    </i>
    <i r="1">
      <x v="2"/>
    </i>
    <i t="grand">
      <x/>
    </i>
  </rowItems>
  <colItems count="1">
    <i/>
  </colItem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F945A-185A-414E-A5BA-21ACBBF2725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G55:H57" firstHeaderRow="1" firstDataRow="1" firstDataCol="1"/>
  <pivotFields count="8">
    <pivotField showAll="0"/>
    <pivotField axis="axisRow" showAll="0" measureFilter="1">
      <items count="198">
        <item x="128"/>
        <item x="80"/>
        <item x="165"/>
        <item x="105"/>
        <item x="155"/>
        <item x="67"/>
        <item x="49"/>
        <item x="159"/>
        <item x="69"/>
        <item x="184"/>
        <item x="168"/>
        <item x="74"/>
        <item x="6"/>
        <item x="98"/>
        <item x="135"/>
        <item x="26"/>
        <item x="191"/>
        <item x="86"/>
        <item x="84"/>
        <item x="8"/>
        <item x="33"/>
        <item x="107"/>
        <item x="179"/>
        <item x="150"/>
        <item x="140"/>
        <item x="138"/>
        <item x="64"/>
        <item x="28"/>
        <item x="34"/>
        <item x="99"/>
        <item x="116"/>
        <item x="180"/>
        <item x="30"/>
        <item x="85"/>
        <item x="169"/>
        <item x="193"/>
        <item x="1"/>
        <item x="146"/>
        <item x="124"/>
        <item x="177"/>
        <item x="47"/>
        <item x="25"/>
        <item x="55"/>
        <item x="143"/>
        <item x="89"/>
        <item x="190"/>
        <item x="117"/>
        <item x="36"/>
        <item x="175"/>
        <item x="57"/>
        <item x="32"/>
        <item x="192"/>
        <item x="35"/>
        <item x="145"/>
        <item x="46"/>
        <item x="178"/>
        <item x="112"/>
        <item x="137"/>
        <item x="114"/>
        <item x="118"/>
        <item x="170"/>
        <item x="173"/>
        <item x="136"/>
        <item x="104"/>
        <item x="24"/>
        <item x="82"/>
        <item x="0"/>
        <item x="195"/>
        <item x="126"/>
        <item x="66"/>
        <item x="108"/>
        <item x="133"/>
        <item x="101"/>
        <item x="52"/>
        <item x="157"/>
        <item x="147"/>
        <item x="13"/>
        <item x="113"/>
        <item x="115"/>
        <item x="10"/>
        <item x="60"/>
        <item x="87"/>
        <item x="37"/>
        <item x="139"/>
        <item x="72"/>
        <item x="81"/>
        <item x="56"/>
        <item x="21"/>
        <item x="15"/>
        <item x="23"/>
        <item x="42"/>
        <item x="9"/>
        <item x="182"/>
        <item x="7"/>
        <item x="27"/>
        <item x="18"/>
        <item x="106"/>
        <item x="103"/>
        <item x="3"/>
        <item x="100"/>
        <item x="39"/>
        <item x="148"/>
        <item x="120"/>
        <item x="110"/>
        <item x="2"/>
        <item x="95"/>
        <item x="163"/>
        <item x="109"/>
        <item x="188"/>
        <item x="162"/>
        <item x="131"/>
        <item x="70"/>
        <item x="75"/>
        <item x="189"/>
        <item x="78"/>
        <item x="154"/>
        <item x="61"/>
        <item x="172"/>
        <item x="185"/>
        <item x="102"/>
        <item x="20"/>
        <item x="76"/>
        <item x="91"/>
        <item x="54"/>
        <item x="38"/>
        <item x="160"/>
        <item x="16"/>
        <item x="130"/>
        <item x="186"/>
        <item x="51"/>
        <item x="50"/>
        <item x="19"/>
        <item x="17"/>
        <item x="11"/>
        <item x="132"/>
        <item x="141"/>
        <item x="111"/>
        <item x="196"/>
        <item x="167"/>
        <item x="88"/>
        <item x="164"/>
        <item x="73"/>
        <item x="156"/>
        <item x="41"/>
        <item x="68"/>
        <item x="63"/>
        <item x="142"/>
        <item x="31"/>
        <item x="161"/>
        <item x="96"/>
        <item x="58"/>
        <item x="65"/>
        <item x="176"/>
        <item x="153"/>
        <item x="4"/>
        <item x="94"/>
        <item x="181"/>
        <item x="43"/>
        <item x="53"/>
        <item x="194"/>
        <item x="45"/>
        <item x="44"/>
        <item x="62"/>
        <item x="121"/>
        <item x="93"/>
        <item x="92"/>
        <item x="12"/>
        <item x="151"/>
        <item x="29"/>
        <item x="129"/>
        <item x="5"/>
        <item x="127"/>
        <item x="97"/>
        <item x="187"/>
        <item x="59"/>
        <item x="183"/>
        <item x="123"/>
        <item x="174"/>
        <item x="144"/>
        <item x="77"/>
        <item x="125"/>
        <item x="119"/>
        <item x="134"/>
        <item x="48"/>
        <item x="40"/>
        <item x="14"/>
        <item x="152"/>
        <item x="149"/>
        <item x="171"/>
        <item x="79"/>
        <item x="71"/>
        <item x="166"/>
        <item x="158"/>
        <item x="83"/>
        <item x="90"/>
        <item x="122"/>
        <item x="22"/>
        <item t="default"/>
      </items>
    </pivotField>
    <pivotField showAll="0">
      <items count="5">
        <item h="1" x="0"/>
        <item x="3"/>
        <item h="1" x="2"/>
        <item h="1" x="1"/>
        <item t="default"/>
      </items>
    </pivotField>
    <pivotField showAll="0">
      <items count="12">
        <item h="1" x="10"/>
        <item h="1" x="3"/>
        <item h="1" x="2"/>
        <item h="1" x="8"/>
        <item h="1" x="5"/>
        <item h="1" x="9"/>
        <item h="1" x="1"/>
        <item x="4"/>
        <item h="1" x="6"/>
        <item h="1" x="0"/>
        <item h="1" x="7"/>
        <item t="default"/>
      </items>
    </pivotField>
    <pivotField numFmtId="164" showAll="0"/>
    <pivotField dataField="1" numFmtId="165" showAll="0"/>
    <pivotField numFmtId="164" showAll="0"/>
    <pivotField showAll="0"/>
  </pivotFields>
  <rowFields count="1">
    <field x="1"/>
  </rowFields>
  <rowItems count="2">
    <i>
      <x v="1"/>
    </i>
    <i t="grand">
      <x/>
    </i>
  </rowItems>
  <colItems count="1">
    <i/>
  </colItems>
  <dataFields count="1">
    <dataField name="Followers " fld="5" baseField="0" baseItem="0"/>
  </dataFields>
  <formats count="6">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5">
            <x v="36"/>
            <x v="66"/>
            <x v="98"/>
            <x v="104"/>
            <x v="154"/>
          </reference>
        </references>
      </pivotArea>
    </format>
    <format dxfId="79">
      <pivotArea dataOnly="0" labelOnly="1" grandRow="1" outline="0" fieldPosition="0"/>
    </format>
    <format dxfId="78">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E031FD-9A9C-4B4C-BAA4-0C569D3821E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2:C67" firstHeaderRow="1" firstDataRow="1" firstDataCol="1"/>
  <pivotFields count="8">
    <pivotField showAll="0"/>
    <pivotField dataField="1" showAll="0"/>
    <pivotField axis="axisRow" showAll="0">
      <items count="5">
        <item x="0"/>
        <item x="3"/>
        <item x="2"/>
        <item x="1"/>
        <item t="default"/>
      </items>
    </pivotField>
    <pivotField showAll="0">
      <items count="12">
        <item h="1" x="10"/>
        <item h="1" x="3"/>
        <item h="1" x="2"/>
        <item h="1" x="8"/>
        <item h="1" x="5"/>
        <item h="1" x="9"/>
        <item h="1" x="1"/>
        <item x="4"/>
        <item h="1" x="6"/>
        <item h="1" x="0"/>
        <item h="1" x="7"/>
        <item t="default"/>
      </items>
    </pivotField>
    <pivotField numFmtId="164" showAll="0"/>
    <pivotField numFmtId="165" showAll="0"/>
    <pivotField numFmtId="165" showAll="0"/>
    <pivotField showAll="0"/>
  </pivotFields>
  <rowFields count="1">
    <field x="2"/>
  </rowFields>
  <rowItems count="5">
    <i>
      <x/>
    </i>
    <i>
      <x v="1"/>
    </i>
    <i>
      <x v="2"/>
    </i>
    <i>
      <x v="3"/>
    </i>
    <i t="grand">
      <x/>
    </i>
  </rowItems>
  <colItems count="1">
    <i/>
  </colItems>
  <dataFields count="1">
    <dataField name="Count of Name" fld="1" subtotal="count" baseField="0" baseItem="0"/>
  </dataFields>
  <formats count="6">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grandRow="1" outline="0" fieldPosition="0"/>
    </format>
    <format dxfId="8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62AE27-3216-4AD3-A2D1-904D681FF93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ame">
  <location ref="K21:N27" firstHeaderRow="0" firstDataRow="1" firstDataCol="1"/>
  <pivotFields count="8">
    <pivotField showAll="0"/>
    <pivotField axis="axisRow" showAll="0" measureFilter="1" sortType="descending">
      <items count="198">
        <item x="22"/>
        <item x="122"/>
        <item x="90"/>
        <item x="83"/>
        <item x="158"/>
        <item x="166"/>
        <item x="71"/>
        <item x="79"/>
        <item x="171"/>
        <item x="149"/>
        <item x="152"/>
        <item x="14"/>
        <item x="40"/>
        <item x="48"/>
        <item x="134"/>
        <item x="119"/>
        <item x="125"/>
        <item x="77"/>
        <item x="144"/>
        <item x="174"/>
        <item x="123"/>
        <item x="183"/>
        <item x="59"/>
        <item x="187"/>
        <item x="97"/>
        <item x="127"/>
        <item x="5"/>
        <item x="129"/>
        <item x="29"/>
        <item x="151"/>
        <item x="12"/>
        <item x="92"/>
        <item x="93"/>
        <item x="121"/>
        <item x="62"/>
        <item x="44"/>
        <item x="45"/>
        <item x="194"/>
        <item x="53"/>
        <item x="43"/>
        <item x="181"/>
        <item x="94"/>
        <item x="4"/>
        <item x="153"/>
        <item x="176"/>
        <item x="65"/>
        <item x="58"/>
        <item x="96"/>
        <item x="161"/>
        <item x="31"/>
        <item x="142"/>
        <item x="63"/>
        <item x="68"/>
        <item x="41"/>
        <item x="156"/>
        <item x="73"/>
        <item x="164"/>
        <item x="88"/>
        <item x="167"/>
        <item x="196"/>
        <item x="111"/>
        <item x="141"/>
        <item x="132"/>
        <item x="11"/>
        <item x="17"/>
        <item x="19"/>
        <item x="50"/>
        <item x="51"/>
        <item x="186"/>
        <item x="130"/>
        <item x="16"/>
        <item x="160"/>
        <item x="38"/>
        <item x="54"/>
        <item x="91"/>
        <item x="76"/>
        <item x="20"/>
        <item x="102"/>
        <item x="185"/>
        <item x="172"/>
        <item x="61"/>
        <item x="154"/>
        <item x="78"/>
        <item x="189"/>
        <item x="75"/>
        <item x="70"/>
        <item x="131"/>
        <item x="162"/>
        <item x="188"/>
        <item x="109"/>
        <item x="163"/>
        <item x="95"/>
        <item x="2"/>
        <item x="110"/>
        <item x="120"/>
        <item x="148"/>
        <item x="39"/>
        <item x="100"/>
        <item x="3"/>
        <item x="103"/>
        <item x="106"/>
        <item x="18"/>
        <item x="27"/>
        <item x="7"/>
        <item x="182"/>
        <item x="9"/>
        <item x="42"/>
        <item x="23"/>
        <item x="15"/>
        <item x="21"/>
        <item x="56"/>
        <item x="81"/>
        <item x="72"/>
        <item x="139"/>
        <item x="37"/>
        <item x="87"/>
        <item x="60"/>
        <item x="10"/>
        <item x="115"/>
        <item x="113"/>
        <item x="13"/>
        <item x="147"/>
        <item x="157"/>
        <item x="52"/>
        <item x="101"/>
        <item x="133"/>
        <item x="108"/>
        <item x="66"/>
        <item x="126"/>
        <item x="195"/>
        <item x="0"/>
        <item x="82"/>
        <item x="24"/>
        <item x="104"/>
        <item x="136"/>
        <item x="173"/>
        <item x="170"/>
        <item x="118"/>
        <item x="114"/>
        <item x="137"/>
        <item x="112"/>
        <item x="178"/>
        <item x="46"/>
        <item x="145"/>
        <item x="35"/>
        <item x="192"/>
        <item x="32"/>
        <item x="57"/>
        <item x="175"/>
        <item x="36"/>
        <item x="117"/>
        <item x="190"/>
        <item x="89"/>
        <item x="143"/>
        <item x="55"/>
        <item x="25"/>
        <item x="47"/>
        <item x="177"/>
        <item x="124"/>
        <item x="146"/>
        <item x="1"/>
        <item x="193"/>
        <item x="169"/>
        <item x="85"/>
        <item x="30"/>
        <item x="180"/>
        <item x="116"/>
        <item x="99"/>
        <item x="34"/>
        <item x="28"/>
        <item x="64"/>
        <item x="138"/>
        <item x="140"/>
        <item x="150"/>
        <item x="179"/>
        <item x="107"/>
        <item x="33"/>
        <item x="8"/>
        <item x="84"/>
        <item x="86"/>
        <item x="191"/>
        <item x="26"/>
        <item x="135"/>
        <item x="98"/>
        <item x="6"/>
        <item x="74"/>
        <item x="168"/>
        <item x="184"/>
        <item x="69"/>
        <item x="159"/>
        <item x="49"/>
        <item x="67"/>
        <item x="155"/>
        <item x="105"/>
        <item x="165"/>
        <item x="80"/>
        <item x="128"/>
        <item t="default"/>
      </items>
      <autoSortScope>
        <pivotArea dataOnly="0" outline="0" fieldPosition="0">
          <references count="1">
            <reference field="4294967294" count="1" selected="0">
              <x v="0"/>
            </reference>
          </references>
        </pivotArea>
      </autoSortScope>
    </pivotField>
    <pivotField showAll="0"/>
    <pivotField showAll="0">
      <items count="12">
        <item h="1" x="10"/>
        <item h="1" x="3"/>
        <item h="1" x="2"/>
        <item h="1" x="8"/>
        <item h="1" x="5"/>
        <item h="1" x="9"/>
        <item h="1" x="1"/>
        <item x="4"/>
        <item h="1" x="6"/>
        <item h="1" x="0"/>
        <item h="1" x="7"/>
        <item t="default"/>
      </items>
    </pivotField>
    <pivotField dataField="1" numFmtId="164" showAll="0"/>
    <pivotField dataField="1" numFmtId="165" showAll="0"/>
    <pivotField dataField="1" numFmtId="165" showAll="0"/>
    <pivotField showAll="0"/>
  </pivotFields>
  <rowFields count="1">
    <field x="1"/>
  </rowFields>
  <rowItems count="6">
    <i>
      <x v="70"/>
    </i>
    <i>
      <x v="109"/>
    </i>
    <i>
      <x v="106"/>
    </i>
    <i>
      <x v="85"/>
    </i>
    <i>
      <x v="7"/>
    </i>
    <i t="grand">
      <x/>
    </i>
  </rowItems>
  <colFields count="1">
    <field x="-2"/>
  </colFields>
  <colItems count="3">
    <i>
      <x/>
    </i>
    <i i="1">
      <x v="1"/>
    </i>
    <i i="2">
      <x v="2"/>
    </i>
  </colItems>
  <dataFields count="3">
    <dataField name="Follower's" fld="5" baseField="1" baseItem="98" numFmtId="166"/>
    <dataField name=" Avg. Likes" fld="6" baseField="1" baseItem="130" numFmtId="165"/>
    <dataField name=" Posts" fld="4" baseField="1" baseItem="130" numFmtId="164"/>
  </dataFields>
  <formats count="49">
    <format dxfId="138">
      <pivotArea outline="0" collapsedLevelsAreSubtotals="1" fieldPosition="0">
        <references count="1">
          <reference field="4294967294" count="1" selected="0">
            <x v="0"/>
          </reference>
        </references>
      </pivotArea>
    </format>
    <format dxfId="137">
      <pivotArea outline="0" collapsedLevelsAreSubtotals="1" fieldPosition="0">
        <references count="1">
          <reference field="4294967294" count="1" selected="0">
            <x v="1"/>
          </reference>
        </references>
      </pivotArea>
    </format>
    <format dxfId="136">
      <pivotArea outline="0" collapsedLevelsAreSubtotals="1" fieldPosition="0">
        <references count="1">
          <reference field="4294967294" count="1" selected="0">
            <x v="2"/>
          </reference>
        </references>
      </pivotArea>
    </format>
    <format dxfId="135">
      <pivotArea outline="0" collapsedLevelsAreSubtotals="1" fieldPosition="0"/>
    </format>
    <format dxfId="134">
      <pivotArea dataOnly="0" labelOnly="1" fieldPosition="0">
        <references count="1">
          <reference field="1" count="5">
            <x v="42"/>
            <x v="92"/>
            <x v="98"/>
            <x v="130"/>
            <x v="160"/>
          </reference>
        </references>
      </pivotArea>
    </format>
    <format dxfId="133">
      <pivotArea dataOnly="0" labelOnly="1" grandRow="1" outline="0" fieldPosition="0"/>
    </format>
    <format dxfId="132">
      <pivotArea outline="0" collapsedLevelsAreSubtotals="1" fieldPosition="0"/>
    </format>
    <format dxfId="131">
      <pivotArea dataOnly="0" labelOnly="1" fieldPosition="0">
        <references count="1">
          <reference field="1" count="5">
            <x v="42"/>
            <x v="92"/>
            <x v="98"/>
            <x v="130"/>
            <x v="160"/>
          </reference>
        </references>
      </pivotArea>
    </format>
    <format dxfId="130">
      <pivotArea dataOnly="0" labelOnly="1" grandRow="1" outline="0" fieldPosition="0"/>
    </format>
    <format dxfId="129">
      <pivotArea outline="0" collapsedLevelsAreSubtotals="1" fieldPosition="0"/>
    </format>
    <format dxfId="128">
      <pivotArea dataOnly="0" labelOnly="1" fieldPosition="0">
        <references count="1">
          <reference field="1" count="5">
            <x v="42"/>
            <x v="92"/>
            <x v="98"/>
            <x v="130"/>
            <x v="160"/>
          </reference>
        </references>
      </pivotArea>
    </format>
    <format dxfId="127">
      <pivotArea dataOnly="0" labelOnly="1" grandRow="1" outline="0" fieldPosition="0"/>
    </format>
    <format dxfId="126">
      <pivotArea type="all" dataOnly="0" outline="0" fieldPosition="0"/>
    </format>
    <format dxfId="125">
      <pivotArea outline="0" collapsedLevelsAreSubtotals="1" fieldPosition="0"/>
    </format>
    <format dxfId="124">
      <pivotArea field="1" type="button" dataOnly="0" labelOnly="1" outline="0" axis="axisRow" fieldPosition="0"/>
    </format>
    <format dxfId="123">
      <pivotArea dataOnly="0" labelOnly="1" fieldPosition="0">
        <references count="1">
          <reference field="1" count="5">
            <x v="42"/>
            <x v="92"/>
            <x v="98"/>
            <x v="130"/>
            <x v="160"/>
          </reference>
        </references>
      </pivotArea>
    </format>
    <format dxfId="122">
      <pivotArea dataOnly="0" labelOnly="1" grandRow="1" outline="0" fieldPosition="0"/>
    </format>
    <format dxfId="121">
      <pivotArea dataOnly="0" labelOnly="1" outline="0" fieldPosition="0">
        <references count="1">
          <reference field="4294967294" count="3">
            <x v="0"/>
            <x v="1"/>
            <x v="2"/>
          </reference>
        </references>
      </pivotArea>
    </format>
    <format dxfId="120">
      <pivotArea type="all" dataOnly="0" outline="0" fieldPosition="0"/>
    </format>
    <format dxfId="119">
      <pivotArea outline="0" collapsedLevelsAreSubtotals="1" fieldPosition="0"/>
    </format>
    <format dxfId="118">
      <pivotArea field="1" type="button" dataOnly="0" labelOnly="1" outline="0" axis="axisRow" fieldPosition="0"/>
    </format>
    <format dxfId="117">
      <pivotArea dataOnly="0" labelOnly="1" fieldPosition="0">
        <references count="1">
          <reference field="1" count="5">
            <x v="42"/>
            <x v="92"/>
            <x v="98"/>
            <x v="130"/>
            <x v="160"/>
          </reference>
        </references>
      </pivotArea>
    </format>
    <format dxfId="116">
      <pivotArea dataOnly="0" labelOnly="1" grandRow="1" outline="0" fieldPosition="0"/>
    </format>
    <format dxfId="115">
      <pivotArea dataOnly="0" labelOnly="1" outline="0" fieldPosition="0">
        <references count="1">
          <reference field="4294967294" count="3">
            <x v="0"/>
            <x v="1"/>
            <x v="2"/>
          </reference>
        </references>
      </pivotArea>
    </format>
    <format dxfId="114">
      <pivotArea outline="0" collapsedLevelsAreSubtotals="1" fieldPosition="0">
        <references count="1">
          <reference field="4294967294" count="2" selected="0">
            <x v="1"/>
            <x v="2"/>
          </reference>
        </references>
      </pivotArea>
    </format>
    <format dxfId="113">
      <pivotArea outline="0" collapsedLevelsAreSubtotals="1" fieldPosition="0">
        <references count="1">
          <reference field="4294967294" count="2" selected="0">
            <x v="1"/>
            <x v="2"/>
          </reference>
        </references>
      </pivotArea>
    </format>
    <format dxfId="112">
      <pivotArea field="1" type="button" dataOnly="0" labelOnly="1" outline="0" axis="axisRow" fieldPosition="0"/>
    </format>
    <format dxfId="111">
      <pivotArea dataOnly="0" labelOnly="1" outline="0" fieldPosition="0">
        <references count="1">
          <reference field="4294967294" count="3">
            <x v="0"/>
            <x v="1"/>
            <x v="2"/>
          </reference>
        </references>
      </pivotArea>
    </format>
    <format dxfId="110">
      <pivotArea field="1" type="button" dataOnly="0" labelOnly="1" outline="0" axis="axisRow" fieldPosition="0"/>
    </format>
    <format dxfId="109">
      <pivotArea dataOnly="0" labelOnly="1" outline="0" fieldPosition="0">
        <references count="1">
          <reference field="4294967294" count="3">
            <x v="0"/>
            <x v="1"/>
            <x v="2"/>
          </reference>
        </references>
      </pivotArea>
    </format>
    <format dxfId="108">
      <pivotArea type="all" dataOnly="0" outline="0" fieldPosition="0"/>
    </format>
    <format dxfId="107">
      <pivotArea outline="0" collapsedLevelsAreSubtotals="1" fieldPosition="0"/>
    </format>
    <format dxfId="106">
      <pivotArea field="1" type="button" dataOnly="0" labelOnly="1" outline="0" axis="axisRow" fieldPosition="0"/>
    </format>
    <format dxfId="105">
      <pivotArea dataOnly="0" labelOnly="1" fieldPosition="0">
        <references count="1">
          <reference field="1" count="5">
            <x v="42"/>
            <x v="92"/>
            <x v="98"/>
            <x v="130"/>
            <x v="160"/>
          </reference>
        </references>
      </pivotArea>
    </format>
    <format dxfId="104">
      <pivotArea dataOnly="0" labelOnly="1" grandRow="1" outline="0" fieldPosition="0"/>
    </format>
    <format dxfId="103">
      <pivotArea dataOnly="0" labelOnly="1" outline="0" fieldPosition="0">
        <references count="1">
          <reference field="4294967294" count="3">
            <x v="0"/>
            <x v="1"/>
            <x v="2"/>
          </reference>
        </references>
      </pivotArea>
    </format>
    <format dxfId="102">
      <pivotArea type="all" dataOnly="0" outline="0" fieldPosition="0"/>
    </format>
    <format dxfId="101">
      <pivotArea outline="0" collapsedLevelsAreSubtotals="1" fieldPosition="0"/>
    </format>
    <format dxfId="100">
      <pivotArea field="1" type="button" dataOnly="0" labelOnly="1" outline="0" axis="axisRow" fieldPosition="0"/>
    </format>
    <format dxfId="99">
      <pivotArea dataOnly="0" labelOnly="1" fieldPosition="0">
        <references count="1">
          <reference field="1" count="5">
            <x v="42"/>
            <x v="92"/>
            <x v="98"/>
            <x v="130"/>
            <x v="160"/>
          </reference>
        </references>
      </pivotArea>
    </format>
    <format dxfId="98">
      <pivotArea dataOnly="0" labelOnly="1" grandRow="1" outline="0" fieldPosition="0"/>
    </format>
    <format dxfId="97">
      <pivotArea dataOnly="0" labelOnly="1" outline="0" fieldPosition="0">
        <references count="1">
          <reference field="4294967294" count="3">
            <x v="0"/>
            <x v="1"/>
            <x v="2"/>
          </reference>
        </references>
      </pivotArea>
    </format>
    <format dxfId="96">
      <pivotArea type="all" dataOnly="0" outline="0" fieldPosition="0"/>
    </format>
    <format dxfId="95">
      <pivotArea outline="0" collapsedLevelsAreSubtotals="1" fieldPosition="0"/>
    </format>
    <format dxfId="94">
      <pivotArea dataOnly="0" labelOnly="1" fieldPosition="0">
        <references count="1">
          <reference field="1" count="5">
            <x v="42"/>
            <x v="92"/>
            <x v="98"/>
            <x v="130"/>
            <x v="160"/>
          </reference>
        </references>
      </pivotArea>
    </format>
    <format dxfId="93">
      <pivotArea grandRow="1" outline="0" collapsedLevelsAreSubtotals="1" fieldPosition="0"/>
    </format>
    <format dxfId="92">
      <pivotArea dataOnly="0" labelOnly="1" grandRow="1" outline="0" fieldPosition="0"/>
    </format>
    <format dxfId="91">
      <pivotArea field="1" type="button" dataOnly="0" labelOnly="1" outline="0" axis="axisRow" fieldPosition="0"/>
    </format>
    <format dxfId="90">
      <pivotArea dataOnly="0" labelOnly="1" outline="0" fieldPosition="0">
        <references count="1">
          <reference field="4294967294" count="3">
            <x v="0"/>
            <x v="1"/>
            <x v="2"/>
          </reference>
        </references>
      </pivotArea>
    </format>
  </formats>
  <pivotTableStyleInfo name="PivotStyleMedium2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E0A6AC-5ACE-47D5-B783-6AF3A53FAAA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Y70:AC77" firstHeaderRow="1" firstDataRow="2" firstDataCol="1"/>
  <pivotFields count="8">
    <pivotField showAll="0"/>
    <pivotField axis="axisRow" showAll="0" measureFilter="1" sortType="descending">
      <items count="198">
        <item x="128"/>
        <item x="80"/>
        <item x="165"/>
        <item x="105"/>
        <item x="155"/>
        <item x="67"/>
        <item x="49"/>
        <item x="159"/>
        <item x="69"/>
        <item x="184"/>
        <item x="168"/>
        <item x="74"/>
        <item x="6"/>
        <item x="98"/>
        <item x="135"/>
        <item x="26"/>
        <item x="191"/>
        <item x="86"/>
        <item x="84"/>
        <item x="8"/>
        <item x="33"/>
        <item x="107"/>
        <item x="179"/>
        <item x="150"/>
        <item x="140"/>
        <item x="138"/>
        <item x="64"/>
        <item x="28"/>
        <item x="34"/>
        <item x="99"/>
        <item x="116"/>
        <item x="180"/>
        <item x="30"/>
        <item x="85"/>
        <item x="169"/>
        <item x="193"/>
        <item x="1"/>
        <item x="146"/>
        <item x="124"/>
        <item x="177"/>
        <item x="47"/>
        <item x="25"/>
        <item x="55"/>
        <item x="143"/>
        <item x="89"/>
        <item x="190"/>
        <item x="117"/>
        <item x="36"/>
        <item x="175"/>
        <item x="57"/>
        <item x="32"/>
        <item x="192"/>
        <item x="35"/>
        <item x="145"/>
        <item x="46"/>
        <item x="178"/>
        <item x="112"/>
        <item x="137"/>
        <item x="114"/>
        <item x="118"/>
        <item x="170"/>
        <item x="173"/>
        <item x="136"/>
        <item x="104"/>
        <item x="24"/>
        <item x="82"/>
        <item x="0"/>
        <item x="195"/>
        <item x="126"/>
        <item x="66"/>
        <item x="108"/>
        <item x="133"/>
        <item x="101"/>
        <item x="52"/>
        <item x="157"/>
        <item x="147"/>
        <item x="13"/>
        <item x="113"/>
        <item x="115"/>
        <item x="10"/>
        <item x="60"/>
        <item x="87"/>
        <item x="37"/>
        <item x="139"/>
        <item x="72"/>
        <item x="81"/>
        <item x="56"/>
        <item x="21"/>
        <item x="15"/>
        <item x="23"/>
        <item x="42"/>
        <item x="9"/>
        <item x="182"/>
        <item x="7"/>
        <item x="27"/>
        <item x="18"/>
        <item x="106"/>
        <item x="103"/>
        <item x="3"/>
        <item x="100"/>
        <item x="39"/>
        <item x="148"/>
        <item x="120"/>
        <item x="110"/>
        <item x="2"/>
        <item x="95"/>
        <item x="163"/>
        <item x="109"/>
        <item x="188"/>
        <item x="162"/>
        <item x="131"/>
        <item x="70"/>
        <item x="75"/>
        <item x="189"/>
        <item x="78"/>
        <item x="154"/>
        <item x="61"/>
        <item x="172"/>
        <item x="185"/>
        <item x="102"/>
        <item x="20"/>
        <item x="76"/>
        <item x="91"/>
        <item x="54"/>
        <item x="38"/>
        <item x="160"/>
        <item x="16"/>
        <item x="130"/>
        <item x="186"/>
        <item x="51"/>
        <item x="50"/>
        <item x="19"/>
        <item x="17"/>
        <item x="11"/>
        <item x="132"/>
        <item x="141"/>
        <item x="111"/>
        <item x="196"/>
        <item x="167"/>
        <item x="88"/>
        <item x="164"/>
        <item x="73"/>
        <item x="156"/>
        <item x="41"/>
        <item x="68"/>
        <item x="63"/>
        <item x="142"/>
        <item x="31"/>
        <item x="161"/>
        <item x="96"/>
        <item x="58"/>
        <item x="65"/>
        <item x="176"/>
        <item x="153"/>
        <item x="4"/>
        <item x="94"/>
        <item x="181"/>
        <item x="43"/>
        <item x="53"/>
        <item x="194"/>
        <item x="45"/>
        <item x="44"/>
        <item x="62"/>
        <item x="121"/>
        <item x="93"/>
        <item x="92"/>
        <item x="12"/>
        <item x="151"/>
        <item x="29"/>
        <item x="129"/>
        <item x="5"/>
        <item x="127"/>
        <item x="97"/>
        <item x="187"/>
        <item x="59"/>
        <item x="183"/>
        <item x="123"/>
        <item x="174"/>
        <item x="144"/>
        <item x="77"/>
        <item x="125"/>
        <item x="119"/>
        <item x="134"/>
        <item x="48"/>
        <item x="40"/>
        <item x="14"/>
        <item x="152"/>
        <item x="149"/>
        <item x="171"/>
        <item x="79"/>
        <item x="71"/>
        <item x="166"/>
        <item x="158"/>
        <item x="83"/>
        <item x="90"/>
        <item x="122"/>
        <item x="22"/>
        <item t="default"/>
      </items>
      <autoSortScope>
        <pivotArea dataOnly="0" outline="0" fieldPosition="0">
          <references count="1">
            <reference field="4294967294" count="1" selected="0">
              <x v="0"/>
            </reference>
          </references>
        </pivotArea>
      </autoSortScope>
    </pivotField>
    <pivotField showAll="0"/>
    <pivotField axis="axisCol" showAll="0">
      <items count="12">
        <item h="1" x="10"/>
        <item h="1" x="3"/>
        <item x="2"/>
        <item h="1" x="8"/>
        <item h="1" x="5"/>
        <item h="1" x="9"/>
        <item x="1"/>
        <item h="1" x="4"/>
        <item h="1" x="6"/>
        <item x="0"/>
        <item h="1" x="7"/>
        <item t="default"/>
      </items>
    </pivotField>
    <pivotField numFmtId="164" showAll="0"/>
    <pivotField dataField="1" numFmtId="165" showAll="0"/>
    <pivotField numFmtId="165" showAll="0"/>
    <pivotField showAll="0"/>
  </pivotFields>
  <rowFields count="1">
    <field x="1"/>
  </rowFields>
  <rowItems count="6">
    <i>
      <x v="66"/>
    </i>
    <i>
      <x v="36"/>
    </i>
    <i>
      <x v="104"/>
    </i>
    <i>
      <x v="98"/>
    </i>
    <i>
      <x v="154"/>
    </i>
    <i t="grand">
      <x/>
    </i>
  </rowItems>
  <colFields count="1">
    <field x="3"/>
  </colFields>
  <colItems count="4">
    <i>
      <x v="2"/>
    </i>
    <i>
      <x v="6"/>
    </i>
    <i>
      <x v="9"/>
    </i>
    <i t="grand">
      <x/>
    </i>
  </colItems>
  <dataFields count="1">
    <dataField name="Sum of Followers" fld="5" baseField="0" baseItem="0"/>
  </dataFields>
  <formats count="10">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3" type="button" dataOnly="0" labelOnly="1" outline="0" axis="axisCol" fieldPosition="0"/>
    </format>
    <format dxfId="144">
      <pivotArea type="topRight" dataOnly="0" labelOnly="1" outline="0" fieldPosition="0"/>
    </format>
    <format dxfId="143">
      <pivotArea field="1" type="button" dataOnly="0" labelOnly="1" outline="0" axis="axisRow" fieldPosition="0"/>
    </format>
    <format dxfId="142">
      <pivotArea dataOnly="0" labelOnly="1" fieldPosition="0">
        <references count="1">
          <reference field="1" count="5">
            <x v="36"/>
            <x v="66"/>
            <x v="98"/>
            <x v="104"/>
            <x v="154"/>
          </reference>
        </references>
      </pivotArea>
    </format>
    <format dxfId="141">
      <pivotArea dataOnly="0" labelOnly="1" grandRow="1" outline="0" fieldPosition="0"/>
    </format>
    <format dxfId="140">
      <pivotArea dataOnly="0" labelOnly="1" fieldPosition="0">
        <references count="1">
          <reference field="3" count="0"/>
        </references>
      </pivotArea>
    </format>
    <format dxfId="139">
      <pivotArea dataOnly="0" labelOnly="1" grandCol="1" outline="0" fieldPosition="0"/>
    </format>
  </formats>
  <chartFormats count="11">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2">
          <reference field="4294967294" count="1" selected="0">
            <x v="0"/>
          </reference>
          <reference field="3" count="1" selected="0">
            <x v="4"/>
          </reference>
        </references>
      </pivotArea>
    </chartFormat>
    <chartFormat chart="0" format="15" series="1">
      <pivotArea type="data" outline="0" fieldPosition="0">
        <references count="2">
          <reference field="4294967294" count="1" selected="0">
            <x v="0"/>
          </reference>
          <reference field="3" count="1" selected="0">
            <x v="5"/>
          </reference>
        </references>
      </pivotArea>
    </chartFormat>
    <chartFormat chart="0" format="16" series="1">
      <pivotArea type="data" outline="0" fieldPosition="0">
        <references count="2">
          <reference field="4294967294" count="1" selected="0">
            <x v="0"/>
          </reference>
          <reference field="3" count="1" selected="0">
            <x v="6"/>
          </reference>
        </references>
      </pivotArea>
    </chartFormat>
    <chartFormat chart="0" format="17" series="1">
      <pivotArea type="data" outline="0" fieldPosition="0">
        <references count="2">
          <reference field="4294967294" count="1" selected="0">
            <x v="0"/>
          </reference>
          <reference field="3" count="1" selected="0">
            <x v="7"/>
          </reference>
        </references>
      </pivotArea>
    </chartFormat>
    <chartFormat chart="0" format="18" series="1">
      <pivotArea type="data" outline="0" fieldPosition="0">
        <references count="2">
          <reference field="4294967294" count="1" selected="0">
            <x v="0"/>
          </reference>
          <reference field="3" count="1" selected="0">
            <x v="8"/>
          </reference>
        </references>
      </pivotArea>
    </chartFormat>
    <chartFormat chart="0" format="19" series="1">
      <pivotArea type="data" outline="0" fieldPosition="0">
        <references count="2">
          <reference field="4294967294" count="1" selected="0">
            <x v="0"/>
          </reference>
          <reference field="3" count="1" selected="0">
            <x v="9"/>
          </reference>
        </references>
      </pivotArea>
    </chartFormat>
    <chartFormat chart="0" format="20"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4DFD53-5186-4F54-8604-1412109E30FC}" sourceName="Category">
  <pivotTables>
    <pivotTable tabId="3" name="PivotTable2"/>
    <pivotTable tabId="3" name="PivotTable4"/>
    <pivotTable tabId="3" name="PivotTable6"/>
  </pivotTables>
  <data>
    <tabular pivotCacheId="780535465">
      <items count="11">
        <i x="10"/>
        <i x="3"/>
        <i x="2"/>
        <i x="8"/>
        <i x="5"/>
        <i x="9"/>
        <i x="1"/>
        <i x="4" s="1"/>
        <i x="6"/>
        <i x="0"/>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 xr10:uid="{14943344-E854-4F3B-A48E-93A43E4477CC}" sourceName="User_Type">
  <pivotTables>
    <pivotTable tabId="3" name="PivotTable2"/>
    <pivotTable tabId="2" name="PivotTable2"/>
  </pivotTables>
  <data>
    <tabular pivotCacheId="780535465">
      <items count="4">
        <i x="0"/>
        <i x="3"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81D777D-3F85-41FC-B4AE-3A1EEA2BF2AC}" cache="Slicer_Category" caption="Category" startItem="7" style="SlicerStyleDark1" rowHeight="298450"/>
  <slicer name="User_Type" xr10:uid="{7B30175A-2D10-490C-B855-E5C4A465559E}" cache="Slicer_User_Type" caption="User_Type" startItem="1" style="SlicerStyleDark1" rowHeight="2984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1931F3-AC4A-4C37-9C45-82B289B1F3C3}" name="Table1" displayName="Table1" ref="A1:H198" dataDxfId="167" dataCellStyle="40% - Accent1">
  <autoFilter ref="A1:H198" xr:uid="{8B1931F3-AC4A-4C37-9C45-82B289B1F3C3}"/>
  <sortState xmlns:xlrd2="http://schemas.microsoft.com/office/spreadsheetml/2017/richdata2" ref="A2:H198">
    <sortCondition ref="A1:A198"/>
  </sortState>
  <tableColumns count="8">
    <tableColumn id="1" xr3:uid="{AECFCFE5-0EB1-4EC4-BEF1-0CE76630A4DA}" name="Rank" totalsRowLabel="Total" dataDxfId="166" totalsRowDxfId="165" dataCellStyle="40% - Accent1"/>
    <tableColumn id="2" xr3:uid="{0EFD8676-35BB-48EE-9B2D-CF91991342CA}" name="Name" dataDxfId="164" totalsRowDxfId="163" dataCellStyle="40% - Accent1"/>
    <tableColumn id="3" xr3:uid="{330A3687-C6EA-490A-B985-5418234E03C7}" name="User_Type" dataDxfId="162" totalsRowDxfId="161" dataCellStyle="40% - Accent1"/>
    <tableColumn id="4" xr3:uid="{629A1DCA-7A96-4FAB-981D-D906D25A66F5}" name="Category" dataDxfId="160" totalsRowDxfId="159" dataCellStyle="40% - Accent1"/>
    <tableColumn id="5" xr3:uid="{340EA6A2-7627-445E-AAAE-453D4AC1F4F9}" name="Posts" dataDxfId="158" totalsRowDxfId="157" dataCellStyle="40% - Accent1"/>
    <tableColumn id="6" xr3:uid="{CF01E30D-94C5-41AC-8E70-F20C8B8CC37C}" name="Followers" dataDxfId="156" totalsRowDxfId="155" dataCellStyle="40% - Accent1"/>
    <tableColumn id="7" xr3:uid="{AE6262C0-BB4B-452E-961E-D313340CD549}" name="Avg. Likes" dataDxfId="154" totalsRowDxfId="153" dataCellStyle="40% - Accent1"/>
    <tableColumn id="8" xr3:uid="{20EDB2D2-229B-4F5C-93E7-383EDD15607B}" name="Eng Rate" totalsRowFunction="sum" dataDxfId="152" totalsRowDxfId="151" dataCellStyle="40% - Accent1"/>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D29761-B3EE-4949-8ED2-4DD33989FE22}" name="Table3" displayName="Table3" ref="AH21:AI24" headerRowCount="0" totalsRowShown="0" headerRowDxfId="77" dataDxfId="76">
  <sortState xmlns:xlrd2="http://schemas.microsoft.com/office/spreadsheetml/2017/richdata2" ref="AH21:AI24">
    <sortCondition descending="1" ref="AI21:AI24"/>
  </sortState>
  <tableColumns count="2">
    <tableColumn id="1" xr3:uid="{08E32E23-BA12-4FA7-90C1-C3588F1305D2}" name="Column1" dataDxfId="75"/>
    <tableColumn id="2" xr3:uid="{A0A7E7B3-387A-4823-BECC-60D11F400257}" name="Column2" headerRowDxfId="74"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56B9-5CAF-4EDD-AFE0-7DB8955EEF51}">
  <dimension ref="A1:H198"/>
  <sheetViews>
    <sheetView zoomScale="96" zoomScaleNormal="96" workbookViewId="0">
      <selection activeCell="B202" sqref="B202"/>
    </sheetView>
  </sheetViews>
  <sheetFormatPr defaultRowHeight="18" x14ac:dyDescent="0.35"/>
  <cols>
    <col min="4" max="4" width="19.6640625" bestFit="1" customWidth="1"/>
  </cols>
  <sheetData>
    <row r="1" spans="1:8" ht="23.4" customHeight="1" x14ac:dyDescent="0.35">
      <c r="A1" t="s">
        <v>0</v>
      </c>
      <c r="B1" t="s">
        <v>1</v>
      </c>
      <c r="C1" t="s">
        <v>2</v>
      </c>
      <c r="D1" t="s">
        <v>3</v>
      </c>
      <c r="E1" t="s">
        <v>4</v>
      </c>
      <c r="F1" t="s">
        <v>5</v>
      </c>
      <c r="G1" t="s">
        <v>6</v>
      </c>
      <c r="H1" t="s">
        <v>7</v>
      </c>
    </row>
    <row r="2" spans="1:8" x14ac:dyDescent="0.35">
      <c r="A2" s="1">
        <v>1</v>
      </c>
      <c r="B2" s="1" t="s">
        <v>8</v>
      </c>
      <c r="C2" s="1" t="s">
        <v>9</v>
      </c>
      <c r="D2" s="1" t="s">
        <v>10</v>
      </c>
      <c r="E2" s="2">
        <v>7300</v>
      </c>
      <c r="F2" s="3">
        <v>58010000</v>
      </c>
      <c r="G2" s="3">
        <v>2860114</v>
      </c>
      <c r="H2" s="4">
        <v>1E-3</v>
      </c>
    </row>
    <row r="3" spans="1:8" x14ac:dyDescent="0.35">
      <c r="A3" s="1">
        <v>2</v>
      </c>
      <c r="B3" s="1" t="s">
        <v>11</v>
      </c>
      <c r="C3" s="1" t="s">
        <v>12</v>
      </c>
      <c r="D3" s="1" t="s">
        <v>13</v>
      </c>
      <c r="E3" s="2">
        <v>3400</v>
      </c>
      <c r="F3" s="3">
        <v>51990000</v>
      </c>
      <c r="G3" s="3">
        <v>1189347</v>
      </c>
      <c r="H3" s="4">
        <v>1.4E-2</v>
      </c>
    </row>
    <row r="4" spans="1:8" x14ac:dyDescent="0.35">
      <c r="A4" s="1">
        <v>3</v>
      </c>
      <c r="B4" s="1" t="s">
        <v>14</v>
      </c>
      <c r="C4" s="1" t="s">
        <v>12</v>
      </c>
      <c r="D4" s="1" t="s">
        <v>13</v>
      </c>
      <c r="E4" s="2">
        <v>1000</v>
      </c>
      <c r="F4" s="3">
        <v>40370000</v>
      </c>
      <c r="G4" s="3">
        <v>1304420</v>
      </c>
      <c r="H4" s="4">
        <v>1.7000000000000001E-2</v>
      </c>
    </row>
    <row r="5" spans="1:8" x14ac:dyDescent="0.35">
      <c r="A5" s="1">
        <v>4</v>
      </c>
      <c r="B5" s="1" t="s">
        <v>15</v>
      </c>
      <c r="C5" s="1" t="s">
        <v>16</v>
      </c>
      <c r="D5" s="1" t="s">
        <v>17</v>
      </c>
      <c r="E5" s="2">
        <v>7000</v>
      </c>
      <c r="F5" s="3">
        <v>37590000</v>
      </c>
      <c r="G5" s="3">
        <v>873376</v>
      </c>
      <c r="H5" s="4">
        <v>1.7000000000000001E-2</v>
      </c>
    </row>
    <row r="6" spans="1:8" x14ac:dyDescent="0.35">
      <c r="A6" s="1">
        <v>5</v>
      </c>
      <c r="B6" s="1" t="s">
        <v>18</v>
      </c>
      <c r="C6" s="1" t="s">
        <v>16</v>
      </c>
      <c r="D6" s="1" t="s">
        <v>17</v>
      </c>
      <c r="E6" s="2">
        <v>1800</v>
      </c>
      <c r="F6" s="3">
        <v>36530000</v>
      </c>
      <c r="G6" s="3">
        <v>1476197</v>
      </c>
      <c r="H6" s="4">
        <v>1.0999999999999999E-2</v>
      </c>
    </row>
    <row r="7" spans="1:8" x14ac:dyDescent="0.35">
      <c r="A7" s="1">
        <v>6</v>
      </c>
      <c r="B7" s="1" t="s">
        <v>19</v>
      </c>
      <c r="C7" s="1" t="s">
        <v>12</v>
      </c>
      <c r="D7" s="1" t="s">
        <v>17</v>
      </c>
      <c r="E7" s="2">
        <v>7000</v>
      </c>
      <c r="F7" s="3">
        <v>35430000</v>
      </c>
      <c r="G7" s="3">
        <v>1036814</v>
      </c>
      <c r="H7" s="4">
        <v>3.0000000000000001E-3</v>
      </c>
    </row>
    <row r="8" spans="1:8" x14ac:dyDescent="0.35">
      <c r="A8" s="1">
        <v>7</v>
      </c>
      <c r="B8" s="1" t="s">
        <v>20</v>
      </c>
      <c r="C8" s="1" t="s">
        <v>16</v>
      </c>
      <c r="D8" s="1" t="s">
        <v>17</v>
      </c>
      <c r="E8" s="2">
        <v>5000</v>
      </c>
      <c r="F8" s="3">
        <v>34560000</v>
      </c>
      <c r="G8" s="3">
        <v>2130916</v>
      </c>
      <c r="H8" s="4">
        <v>1.4E-2</v>
      </c>
    </row>
    <row r="9" spans="1:8" x14ac:dyDescent="0.35">
      <c r="A9" s="1">
        <v>8</v>
      </c>
      <c r="B9" s="1" t="s">
        <v>21</v>
      </c>
      <c r="C9" s="1" t="s">
        <v>16</v>
      </c>
      <c r="D9" s="1" t="s">
        <v>22</v>
      </c>
      <c r="E9" s="2">
        <v>5700</v>
      </c>
      <c r="F9" s="3">
        <v>33630000</v>
      </c>
      <c r="G9" s="3">
        <v>381786</v>
      </c>
      <c r="H9" s="4">
        <v>8.9999999999999993E-3</v>
      </c>
    </row>
    <row r="10" spans="1:8" x14ac:dyDescent="0.35">
      <c r="A10" s="1">
        <v>9</v>
      </c>
      <c r="B10" s="1" t="s">
        <v>23</v>
      </c>
      <c r="C10" s="1" t="s">
        <v>16</v>
      </c>
      <c r="D10" s="1" t="s">
        <v>17</v>
      </c>
      <c r="E10" s="2">
        <v>2100</v>
      </c>
      <c r="F10" s="3">
        <v>28730000</v>
      </c>
      <c r="G10" s="3">
        <v>2363653</v>
      </c>
      <c r="H10" s="5">
        <v>0.01</v>
      </c>
    </row>
    <row r="11" spans="1:8" x14ac:dyDescent="0.35">
      <c r="A11" s="1">
        <v>10</v>
      </c>
      <c r="B11" s="1" t="s">
        <v>24</v>
      </c>
      <c r="C11" s="1" t="s">
        <v>16</v>
      </c>
      <c r="D11" s="1" t="s">
        <v>17</v>
      </c>
      <c r="E11" s="2">
        <v>4200</v>
      </c>
      <c r="F11" s="3">
        <v>28389999.999999996</v>
      </c>
      <c r="G11" s="3">
        <v>2673664</v>
      </c>
      <c r="H11" s="4">
        <v>5.0000000000000001E-3</v>
      </c>
    </row>
    <row r="12" spans="1:8" x14ac:dyDescent="0.35">
      <c r="A12" s="1">
        <v>11</v>
      </c>
      <c r="B12" s="1" t="s">
        <v>25</v>
      </c>
      <c r="C12" s="1" t="s">
        <v>12</v>
      </c>
      <c r="D12" s="1" t="s">
        <v>17</v>
      </c>
      <c r="E12" s="2">
        <v>7400</v>
      </c>
      <c r="F12" s="3">
        <v>27020000</v>
      </c>
      <c r="G12" s="3">
        <v>1765832</v>
      </c>
      <c r="H12" s="4">
        <v>5.0000000000000001E-3</v>
      </c>
    </row>
    <row r="13" spans="1:8" x14ac:dyDescent="0.35">
      <c r="A13" s="1">
        <v>12</v>
      </c>
      <c r="B13" s="1" t="s">
        <v>26</v>
      </c>
      <c r="C13" s="1" t="s">
        <v>9</v>
      </c>
      <c r="D13" s="1" t="s">
        <v>13</v>
      </c>
      <c r="E13" s="2">
        <v>1000</v>
      </c>
      <c r="F13" s="3">
        <v>25760000.000000004</v>
      </c>
      <c r="G13" s="3">
        <v>431026</v>
      </c>
      <c r="H13" s="4">
        <v>1E-3</v>
      </c>
    </row>
    <row r="14" spans="1:8" x14ac:dyDescent="0.35">
      <c r="A14" s="1">
        <v>13</v>
      </c>
      <c r="B14" s="1" t="s">
        <v>27</v>
      </c>
      <c r="C14" s="1" t="s">
        <v>12</v>
      </c>
      <c r="D14" s="1" t="s">
        <v>17</v>
      </c>
      <c r="E14" s="2">
        <v>562</v>
      </c>
      <c r="F14" s="3">
        <v>23620000</v>
      </c>
      <c r="G14" s="3">
        <v>368753</v>
      </c>
      <c r="H14" s="4">
        <v>1.2999999999999999E-2</v>
      </c>
    </row>
    <row r="15" spans="1:8" x14ac:dyDescent="0.35">
      <c r="A15" s="1">
        <v>14</v>
      </c>
      <c r="B15" s="1" t="s">
        <v>28</v>
      </c>
      <c r="C15" s="1" t="s">
        <v>16</v>
      </c>
      <c r="D15" s="1" t="s">
        <v>22</v>
      </c>
      <c r="E15" s="2">
        <v>220</v>
      </c>
      <c r="F15" s="3">
        <v>22880000</v>
      </c>
      <c r="G15" s="3">
        <v>2932701</v>
      </c>
      <c r="H15" s="4">
        <v>5.0000000000000001E-3</v>
      </c>
    </row>
    <row r="16" spans="1:8" x14ac:dyDescent="0.35">
      <c r="A16" s="1">
        <v>15</v>
      </c>
      <c r="B16" s="1" t="s">
        <v>29</v>
      </c>
      <c r="C16" s="1" t="s">
        <v>12</v>
      </c>
      <c r="D16" s="1" t="s">
        <v>13</v>
      </c>
      <c r="E16" s="2">
        <v>1500</v>
      </c>
      <c r="F16" s="3">
        <v>22800000</v>
      </c>
      <c r="G16" s="3">
        <v>1827237</v>
      </c>
      <c r="H16" s="4">
        <v>1.2E-2</v>
      </c>
    </row>
    <row r="17" spans="1:8" x14ac:dyDescent="0.35">
      <c r="A17" s="1">
        <v>16</v>
      </c>
      <c r="B17" s="1" t="s">
        <v>30</v>
      </c>
      <c r="C17" s="1" t="s">
        <v>12</v>
      </c>
      <c r="D17" s="1" t="s">
        <v>17</v>
      </c>
      <c r="E17" s="2">
        <v>731</v>
      </c>
      <c r="F17" s="3">
        <v>22340000</v>
      </c>
      <c r="G17" s="3">
        <v>1057209</v>
      </c>
      <c r="H17" s="4">
        <v>2.3E-2</v>
      </c>
    </row>
    <row r="18" spans="1:8" x14ac:dyDescent="0.35">
      <c r="A18" s="1">
        <v>17</v>
      </c>
      <c r="B18" s="1" t="s">
        <v>31</v>
      </c>
      <c r="C18" s="1" t="s">
        <v>9</v>
      </c>
      <c r="D18" s="1" t="s">
        <v>32</v>
      </c>
      <c r="E18" s="2">
        <v>26700</v>
      </c>
      <c r="F18" s="3">
        <v>22060000</v>
      </c>
      <c r="G18" s="3">
        <v>2050120</v>
      </c>
      <c r="H18" s="4">
        <v>1E-3</v>
      </c>
    </row>
    <row r="19" spans="1:8" x14ac:dyDescent="0.35">
      <c r="A19" s="1">
        <v>18</v>
      </c>
      <c r="B19" s="1" t="s">
        <v>33</v>
      </c>
      <c r="C19" s="1" t="s">
        <v>16</v>
      </c>
      <c r="D19" s="1" t="s">
        <v>17</v>
      </c>
      <c r="E19" s="2">
        <v>6400</v>
      </c>
      <c r="F19" s="3">
        <v>20680000</v>
      </c>
      <c r="G19" s="3">
        <v>2396694</v>
      </c>
      <c r="H19" s="4">
        <v>8.0000000000000002E-3</v>
      </c>
    </row>
    <row r="20" spans="1:8" x14ac:dyDescent="0.35">
      <c r="A20" s="1">
        <v>19</v>
      </c>
      <c r="B20" s="1" t="s">
        <v>34</v>
      </c>
      <c r="C20" s="1" t="s">
        <v>16</v>
      </c>
      <c r="D20" s="1" t="s">
        <v>17</v>
      </c>
      <c r="E20" s="2">
        <v>4400</v>
      </c>
      <c r="F20" s="3">
        <v>20620000</v>
      </c>
      <c r="G20" s="3">
        <v>559281</v>
      </c>
      <c r="H20" s="4">
        <v>8.0000000000000002E-3</v>
      </c>
    </row>
    <row r="21" spans="1:8" x14ac:dyDescent="0.35">
      <c r="A21" s="1">
        <v>21</v>
      </c>
      <c r="B21" s="1" t="s">
        <v>35</v>
      </c>
      <c r="C21" s="1" t="s">
        <v>12</v>
      </c>
      <c r="D21" s="1" t="s">
        <v>13</v>
      </c>
      <c r="E21" s="2">
        <v>5400</v>
      </c>
      <c r="F21" s="3">
        <v>19620000</v>
      </c>
      <c r="G21" s="3">
        <v>2557390</v>
      </c>
      <c r="H21" s="4">
        <v>1.4999999999999999E-2</v>
      </c>
    </row>
    <row r="22" spans="1:8" x14ac:dyDescent="0.35">
      <c r="A22" s="1">
        <v>23</v>
      </c>
      <c r="B22" s="1" t="s">
        <v>36</v>
      </c>
      <c r="C22" s="1" t="s">
        <v>16</v>
      </c>
      <c r="D22" s="1" t="s">
        <v>17</v>
      </c>
      <c r="E22" s="2">
        <v>1200</v>
      </c>
      <c r="F22" s="3">
        <v>18990000</v>
      </c>
      <c r="G22" s="3">
        <v>2773359</v>
      </c>
      <c r="H22" s="4">
        <v>5.0000000000000001E-3</v>
      </c>
    </row>
    <row r="23" spans="1:8" x14ac:dyDescent="0.35">
      <c r="A23" s="1">
        <v>24</v>
      </c>
      <c r="B23" s="1" t="s">
        <v>37</v>
      </c>
      <c r="C23" s="1" t="s">
        <v>16</v>
      </c>
      <c r="D23" s="1" t="s">
        <v>32</v>
      </c>
      <c r="E23" s="2">
        <v>2100</v>
      </c>
      <c r="F23" s="3">
        <v>17980000</v>
      </c>
      <c r="G23" s="3">
        <v>821472</v>
      </c>
      <c r="H23" s="4">
        <v>3.0000000000000001E-3</v>
      </c>
    </row>
    <row r="24" spans="1:8" x14ac:dyDescent="0.35">
      <c r="A24" s="1">
        <v>25</v>
      </c>
      <c r="B24" s="1" t="s">
        <v>38</v>
      </c>
      <c r="C24" s="1" t="s">
        <v>16</v>
      </c>
      <c r="D24" s="1" t="s">
        <v>17</v>
      </c>
      <c r="E24" s="2">
        <v>3500</v>
      </c>
      <c r="F24" s="3">
        <v>16180000.000000002</v>
      </c>
      <c r="G24" s="3">
        <v>1567533</v>
      </c>
      <c r="H24" s="4">
        <v>4.1000000000000002E-2</v>
      </c>
    </row>
    <row r="25" spans="1:8" x14ac:dyDescent="0.35">
      <c r="A25" s="1">
        <v>26</v>
      </c>
      <c r="B25" s="1" t="s">
        <v>39</v>
      </c>
      <c r="C25" s="1" t="s">
        <v>12</v>
      </c>
      <c r="D25" s="1" t="s">
        <v>17</v>
      </c>
      <c r="E25" s="2">
        <v>8400</v>
      </c>
      <c r="F25" s="3">
        <v>15760000</v>
      </c>
      <c r="G25" s="3">
        <v>2948123</v>
      </c>
      <c r="H25" s="4">
        <v>2E-3</v>
      </c>
    </row>
    <row r="26" spans="1:8" x14ac:dyDescent="0.35">
      <c r="A26" s="1">
        <v>27</v>
      </c>
      <c r="B26" s="1" t="s">
        <v>40</v>
      </c>
      <c r="C26" s="1" t="s">
        <v>12</v>
      </c>
      <c r="D26" s="1" t="s">
        <v>17</v>
      </c>
      <c r="E26" s="2">
        <v>1600</v>
      </c>
      <c r="F26" s="3">
        <v>14560000</v>
      </c>
      <c r="G26" s="3">
        <v>1770478</v>
      </c>
      <c r="H26" s="4">
        <v>1.7999999999999999E-2</v>
      </c>
    </row>
    <row r="27" spans="1:8" x14ac:dyDescent="0.35">
      <c r="A27" s="1">
        <v>28</v>
      </c>
      <c r="B27" s="1" t="s">
        <v>41</v>
      </c>
      <c r="C27" s="1" t="s">
        <v>16</v>
      </c>
      <c r="D27" s="1" t="s">
        <v>10</v>
      </c>
      <c r="E27" s="2">
        <v>68</v>
      </c>
      <c r="F27" s="3">
        <v>14350000</v>
      </c>
      <c r="G27" s="3">
        <v>2500336</v>
      </c>
      <c r="H27" s="4">
        <v>3.0000000000000001E-3</v>
      </c>
    </row>
    <row r="28" spans="1:8" x14ac:dyDescent="0.35">
      <c r="A28" s="1">
        <v>29</v>
      </c>
      <c r="B28" s="1" t="s">
        <v>42</v>
      </c>
      <c r="C28" s="1" t="s">
        <v>16</v>
      </c>
      <c r="D28" s="1" t="s">
        <v>43</v>
      </c>
      <c r="E28" s="2">
        <v>4900</v>
      </c>
      <c r="F28" s="3">
        <v>13919999.999999998</v>
      </c>
      <c r="G28" s="3">
        <v>1224046</v>
      </c>
      <c r="H28" s="4">
        <v>2.7E-2</v>
      </c>
    </row>
    <row r="29" spans="1:8" x14ac:dyDescent="0.35">
      <c r="A29" s="1">
        <v>30</v>
      </c>
      <c r="B29" s="1" t="s">
        <v>44</v>
      </c>
      <c r="C29" s="1" t="s">
        <v>12</v>
      </c>
      <c r="D29" s="1" t="s">
        <v>13</v>
      </c>
      <c r="E29" s="2">
        <v>2400</v>
      </c>
      <c r="F29" s="3">
        <v>13919999.999999998</v>
      </c>
      <c r="G29" s="3">
        <v>2995163</v>
      </c>
      <c r="H29" s="4">
        <v>8.9999999999999993E-3</v>
      </c>
    </row>
    <row r="30" spans="1:8" x14ac:dyDescent="0.35">
      <c r="A30" s="1">
        <v>31</v>
      </c>
      <c r="B30" s="1" t="s">
        <v>45</v>
      </c>
      <c r="C30" s="1" t="s">
        <v>12</v>
      </c>
      <c r="D30" s="1" t="s">
        <v>17</v>
      </c>
      <c r="E30" s="2">
        <v>297</v>
      </c>
      <c r="F30" s="3">
        <v>12760000</v>
      </c>
      <c r="G30" s="3">
        <v>1380576</v>
      </c>
      <c r="H30" s="4">
        <v>1.2E-2</v>
      </c>
    </row>
    <row r="31" spans="1:8" x14ac:dyDescent="0.35">
      <c r="A31" s="1">
        <v>32</v>
      </c>
      <c r="B31" s="1" t="s">
        <v>46</v>
      </c>
      <c r="C31" s="1" t="s">
        <v>16</v>
      </c>
      <c r="D31" s="1" t="s">
        <v>47</v>
      </c>
      <c r="E31" s="2">
        <v>10700</v>
      </c>
      <c r="F31" s="3">
        <v>12710000</v>
      </c>
      <c r="G31" s="3">
        <v>315444</v>
      </c>
      <c r="H31" s="4">
        <v>1E-3</v>
      </c>
    </row>
    <row r="32" spans="1:8" x14ac:dyDescent="0.35">
      <c r="A32" s="1">
        <v>33</v>
      </c>
      <c r="B32" s="1" t="s">
        <v>48</v>
      </c>
      <c r="C32" s="1" t="s">
        <v>12</v>
      </c>
      <c r="D32" s="1" t="s">
        <v>17</v>
      </c>
      <c r="E32" s="2">
        <v>7500</v>
      </c>
      <c r="F32" s="3">
        <v>12550000</v>
      </c>
      <c r="G32" s="3">
        <v>907312</v>
      </c>
      <c r="H32" s="4">
        <v>3.0000000000000001E-3</v>
      </c>
    </row>
    <row r="33" spans="1:8" x14ac:dyDescent="0.35">
      <c r="A33" s="1">
        <v>34</v>
      </c>
      <c r="B33" s="1" t="s">
        <v>49</v>
      </c>
      <c r="C33" s="1" t="s">
        <v>50</v>
      </c>
      <c r="D33" s="1" t="s">
        <v>13</v>
      </c>
      <c r="E33" s="2">
        <v>6500</v>
      </c>
      <c r="F33" s="3">
        <v>12090000</v>
      </c>
      <c r="G33" s="3">
        <v>383850</v>
      </c>
      <c r="H33" s="4">
        <v>6.0000000000000001E-3</v>
      </c>
    </row>
    <row r="34" spans="1:8" x14ac:dyDescent="0.35">
      <c r="A34" s="1">
        <v>35</v>
      </c>
      <c r="B34" s="1" t="s">
        <v>51</v>
      </c>
      <c r="C34" s="1" t="s">
        <v>50</v>
      </c>
      <c r="D34" s="1" t="s">
        <v>13</v>
      </c>
      <c r="E34" s="2">
        <v>17600</v>
      </c>
      <c r="F34" s="3">
        <v>11360000</v>
      </c>
      <c r="G34" s="3">
        <v>2556482</v>
      </c>
      <c r="H34" s="4">
        <v>8.0000000000000002E-3</v>
      </c>
    </row>
    <row r="35" spans="1:8" x14ac:dyDescent="0.35">
      <c r="A35" s="1">
        <v>36</v>
      </c>
      <c r="B35" s="1" t="s">
        <v>52</v>
      </c>
      <c r="C35" s="1" t="s">
        <v>16</v>
      </c>
      <c r="D35" s="1" t="s">
        <v>17</v>
      </c>
      <c r="E35" s="2">
        <v>737</v>
      </c>
      <c r="F35" s="3">
        <v>10740000</v>
      </c>
      <c r="G35" s="3">
        <v>453221</v>
      </c>
      <c r="H35" s="4">
        <v>5.8999999999999997E-2</v>
      </c>
    </row>
    <row r="36" spans="1:8" x14ac:dyDescent="0.35">
      <c r="A36" s="1">
        <v>37</v>
      </c>
      <c r="B36" s="1" t="s">
        <v>53</v>
      </c>
      <c r="C36" s="1" t="s">
        <v>12</v>
      </c>
      <c r="D36" s="1" t="s">
        <v>13</v>
      </c>
      <c r="E36" s="2">
        <v>18900</v>
      </c>
      <c r="F36" s="3">
        <v>9990000</v>
      </c>
      <c r="G36" s="3">
        <v>2151997</v>
      </c>
      <c r="H36" s="4">
        <v>4.0000000000000001E-3</v>
      </c>
    </row>
    <row r="37" spans="1:8" x14ac:dyDescent="0.35">
      <c r="A37" s="1">
        <v>38</v>
      </c>
      <c r="B37" s="1" t="s">
        <v>54</v>
      </c>
      <c r="C37" s="1" t="s">
        <v>12</v>
      </c>
      <c r="D37" s="1" t="s">
        <v>10</v>
      </c>
      <c r="E37" s="2">
        <v>1700</v>
      </c>
      <c r="F37" s="3">
        <v>9160000</v>
      </c>
      <c r="G37" s="3">
        <v>596011</v>
      </c>
      <c r="H37" s="4">
        <v>1.2E-2</v>
      </c>
    </row>
    <row r="38" spans="1:8" x14ac:dyDescent="0.35">
      <c r="A38" s="1">
        <v>39</v>
      </c>
      <c r="B38" s="1" t="s">
        <v>55</v>
      </c>
      <c r="C38" s="1" t="s">
        <v>12</v>
      </c>
      <c r="D38" s="1" t="s">
        <v>22</v>
      </c>
      <c r="E38" s="2">
        <v>1400</v>
      </c>
      <c r="F38" s="3">
        <v>8750000</v>
      </c>
      <c r="G38" s="3">
        <v>313773</v>
      </c>
      <c r="H38" s="4">
        <v>2.4E-2</v>
      </c>
    </row>
    <row r="39" spans="1:8" x14ac:dyDescent="0.35">
      <c r="A39" s="1">
        <v>40</v>
      </c>
      <c r="B39" s="1" t="s">
        <v>56</v>
      </c>
      <c r="C39" s="1" t="s">
        <v>12</v>
      </c>
      <c r="D39" s="1" t="s">
        <v>13</v>
      </c>
      <c r="E39" s="2">
        <v>1200</v>
      </c>
      <c r="F39" s="3">
        <v>8720000</v>
      </c>
      <c r="G39" s="3">
        <v>326032</v>
      </c>
      <c r="H39" s="4">
        <v>3.4000000000000002E-2</v>
      </c>
    </row>
    <row r="40" spans="1:8" x14ac:dyDescent="0.35">
      <c r="A40" s="1">
        <v>41</v>
      </c>
      <c r="B40" s="1" t="s">
        <v>57</v>
      </c>
      <c r="C40" s="1" t="s">
        <v>50</v>
      </c>
      <c r="D40" s="1" t="s">
        <v>58</v>
      </c>
      <c r="E40" s="2">
        <v>3700</v>
      </c>
      <c r="F40" s="3">
        <v>8580000</v>
      </c>
      <c r="G40" s="3">
        <v>1479175</v>
      </c>
      <c r="H40" s="4">
        <v>1.0999999999999999E-2</v>
      </c>
    </row>
    <row r="41" spans="1:8" x14ac:dyDescent="0.35">
      <c r="A41" s="1">
        <v>42</v>
      </c>
      <c r="B41" s="1" t="s">
        <v>59</v>
      </c>
      <c r="C41" s="1" t="s">
        <v>16</v>
      </c>
      <c r="D41" s="1" t="s">
        <v>22</v>
      </c>
      <c r="E41" s="2">
        <v>900</v>
      </c>
      <c r="F41" s="3">
        <v>8550000</v>
      </c>
      <c r="G41" s="3">
        <v>1168473</v>
      </c>
      <c r="H41" s="4">
        <v>8.1000000000000003E-2</v>
      </c>
    </row>
    <row r="42" spans="1:8" x14ac:dyDescent="0.35">
      <c r="A42" s="1">
        <v>43</v>
      </c>
      <c r="B42" s="1" t="s">
        <v>60</v>
      </c>
      <c r="C42" s="1" t="s">
        <v>12</v>
      </c>
      <c r="D42" s="1" t="s">
        <v>17</v>
      </c>
      <c r="E42" s="2">
        <v>1800</v>
      </c>
      <c r="F42" s="3">
        <v>8490000</v>
      </c>
      <c r="G42" s="3">
        <v>1898765</v>
      </c>
      <c r="H42" s="4">
        <v>1.2E-2</v>
      </c>
    </row>
    <row r="43" spans="1:8" x14ac:dyDescent="0.35">
      <c r="A43" s="1">
        <v>44</v>
      </c>
      <c r="B43" s="1" t="s">
        <v>61</v>
      </c>
      <c r="C43" s="1" t="s">
        <v>16</v>
      </c>
      <c r="D43" s="1" t="s">
        <v>17</v>
      </c>
      <c r="E43" s="2">
        <v>3600</v>
      </c>
      <c r="F43" s="3">
        <v>8390000</v>
      </c>
      <c r="G43" s="3">
        <v>1689124</v>
      </c>
      <c r="H43" s="4">
        <v>1.2E-2</v>
      </c>
    </row>
    <row r="44" spans="1:8" x14ac:dyDescent="0.35">
      <c r="A44" s="1">
        <v>45</v>
      </c>
      <c r="B44" s="1" t="s">
        <v>62</v>
      </c>
      <c r="C44" s="1" t="s">
        <v>12</v>
      </c>
      <c r="D44" s="1" t="s">
        <v>32</v>
      </c>
      <c r="E44" s="2">
        <v>317</v>
      </c>
      <c r="F44" s="3">
        <v>8020000</v>
      </c>
      <c r="G44" s="3">
        <v>977453</v>
      </c>
      <c r="H44" s="4">
        <v>8.1000000000000003E-2</v>
      </c>
    </row>
    <row r="45" spans="1:8" x14ac:dyDescent="0.35">
      <c r="A45" s="1">
        <v>46</v>
      </c>
      <c r="B45" s="1" t="s">
        <v>63</v>
      </c>
      <c r="C45" s="1" t="s">
        <v>16</v>
      </c>
      <c r="D45" s="1" t="s">
        <v>17</v>
      </c>
      <c r="E45" s="2">
        <v>2000</v>
      </c>
      <c r="F45" s="3">
        <v>7770000</v>
      </c>
      <c r="G45" s="3">
        <v>1593860</v>
      </c>
      <c r="H45" s="5">
        <v>0.01</v>
      </c>
    </row>
    <row r="46" spans="1:8" x14ac:dyDescent="0.35">
      <c r="A46" s="1">
        <v>47</v>
      </c>
      <c r="B46" s="1" t="s">
        <v>64</v>
      </c>
      <c r="C46" s="1" t="s">
        <v>12</v>
      </c>
      <c r="D46" s="1" t="s">
        <v>17</v>
      </c>
      <c r="E46" s="2">
        <v>55300</v>
      </c>
      <c r="F46" s="3">
        <v>7759999.9999999991</v>
      </c>
      <c r="G46" s="3">
        <v>1452894</v>
      </c>
      <c r="H46" s="4">
        <v>2E-3</v>
      </c>
    </row>
    <row r="47" spans="1:8" x14ac:dyDescent="0.35">
      <c r="A47" s="1">
        <v>48</v>
      </c>
      <c r="B47" s="1" t="s">
        <v>65</v>
      </c>
      <c r="C47" s="1" t="s">
        <v>16</v>
      </c>
      <c r="D47" s="1" t="s">
        <v>17</v>
      </c>
      <c r="E47" s="2">
        <v>1900</v>
      </c>
      <c r="F47" s="3">
        <v>7670000</v>
      </c>
      <c r="G47" s="3">
        <v>2897958</v>
      </c>
      <c r="H47" s="4">
        <v>1.6E-2</v>
      </c>
    </row>
    <row r="48" spans="1:8" x14ac:dyDescent="0.35">
      <c r="A48" s="1">
        <v>49</v>
      </c>
      <c r="B48" s="1" t="s">
        <v>66</v>
      </c>
      <c r="C48" s="1" t="s">
        <v>16</v>
      </c>
      <c r="D48" s="1" t="s">
        <v>67</v>
      </c>
      <c r="E48" s="2">
        <v>3300</v>
      </c>
      <c r="F48" s="3">
        <v>7640000.0000000009</v>
      </c>
      <c r="G48" s="3">
        <v>1786176</v>
      </c>
      <c r="H48" s="4">
        <v>3.4000000000000002E-2</v>
      </c>
    </row>
    <row r="49" spans="1:8" x14ac:dyDescent="0.35">
      <c r="A49" s="1">
        <v>50</v>
      </c>
      <c r="B49" s="1" t="s">
        <v>68</v>
      </c>
      <c r="C49" s="1" t="s">
        <v>12</v>
      </c>
      <c r="D49" s="1" t="s">
        <v>13</v>
      </c>
      <c r="E49" s="2">
        <v>1600</v>
      </c>
      <c r="F49" s="3">
        <v>7620000</v>
      </c>
      <c r="G49" s="3">
        <v>197840</v>
      </c>
      <c r="H49" s="4">
        <v>1.0999999999999999E-2</v>
      </c>
    </row>
    <row r="50" spans="1:8" x14ac:dyDescent="0.35">
      <c r="A50" s="1">
        <v>51</v>
      </c>
      <c r="B50" s="1" t="s">
        <v>69</v>
      </c>
      <c r="C50" s="1" t="s">
        <v>9</v>
      </c>
      <c r="D50" s="1" t="s">
        <v>67</v>
      </c>
      <c r="E50" s="2">
        <v>3100</v>
      </c>
      <c r="F50" s="3">
        <v>7380000</v>
      </c>
      <c r="G50" s="3">
        <v>1806766</v>
      </c>
      <c r="H50" s="4">
        <v>1E-3</v>
      </c>
    </row>
    <row r="51" spans="1:8" x14ac:dyDescent="0.35">
      <c r="A51" s="1">
        <v>52</v>
      </c>
      <c r="B51" s="1" t="s">
        <v>70</v>
      </c>
      <c r="C51" s="1" t="s">
        <v>16</v>
      </c>
      <c r="D51" s="1" t="s">
        <v>17</v>
      </c>
      <c r="E51" s="2">
        <v>1900</v>
      </c>
      <c r="F51" s="3">
        <v>7359999.9999999991</v>
      </c>
      <c r="G51" s="3">
        <v>2765763</v>
      </c>
      <c r="H51" s="5">
        <v>0.02</v>
      </c>
    </row>
    <row r="52" spans="1:8" x14ac:dyDescent="0.35">
      <c r="A52" s="1">
        <v>53</v>
      </c>
      <c r="B52" s="1" t="s">
        <v>71</v>
      </c>
      <c r="C52" s="1" t="s">
        <v>16</v>
      </c>
      <c r="D52" s="1" t="s">
        <v>17</v>
      </c>
      <c r="E52" s="2">
        <v>2400</v>
      </c>
      <c r="F52" s="3">
        <v>7290000.0000000009</v>
      </c>
      <c r="G52" s="3">
        <v>833574</v>
      </c>
      <c r="H52" s="4">
        <v>1.2999999999999999E-2</v>
      </c>
    </row>
    <row r="53" spans="1:8" x14ac:dyDescent="0.35">
      <c r="A53" s="1">
        <v>54</v>
      </c>
      <c r="B53" s="1" t="s">
        <v>72</v>
      </c>
      <c r="C53" s="1" t="s">
        <v>50</v>
      </c>
      <c r="D53" s="1" t="s">
        <v>73</v>
      </c>
      <c r="E53" s="2">
        <v>53000</v>
      </c>
      <c r="F53" s="3">
        <v>7259999.9999999991</v>
      </c>
      <c r="G53" s="3">
        <v>387903</v>
      </c>
      <c r="H53" s="4">
        <v>3.0000000000000001E-3</v>
      </c>
    </row>
    <row r="54" spans="1:8" x14ac:dyDescent="0.35">
      <c r="A54" s="1">
        <v>55</v>
      </c>
      <c r="B54" s="1" t="s">
        <v>74</v>
      </c>
      <c r="C54" s="1" t="s">
        <v>16</v>
      </c>
      <c r="D54" s="1" t="s">
        <v>17</v>
      </c>
      <c r="E54" s="2">
        <v>900</v>
      </c>
      <c r="F54" s="3">
        <v>7240000.0000000009</v>
      </c>
      <c r="G54" s="3">
        <v>681709</v>
      </c>
      <c r="H54" s="4">
        <v>8.6999999999999994E-2</v>
      </c>
    </row>
    <row r="55" spans="1:8" x14ac:dyDescent="0.35">
      <c r="A55" s="1">
        <v>56</v>
      </c>
      <c r="B55" s="1" t="s">
        <v>75</v>
      </c>
      <c r="C55" s="1" t="s">
        <v>12</v>
      </c>
      <c r="D55" s="1" t="s">
        <v>17</v>
      </c>
      <c r="E55" s="2">
        <v>2500</v>
      </c>
      <c r="F55" s="3">
        <v>7100000</v>
      </c>
      <c r="G55" s="3">
        <v>1291744</v>
      </c>
      <c r="H55" s="4">
        <v>3.1E-2</v>
      </c>
    </row>
    <row r="56" spans="1:8" x14ac:dyDescent="0.35">
      <c r="A56" s="1">
        <v>57</v>
      </c>
      <c r="B56" s="1" t="s">
        <v>76</v>
      </c>
      <c r="C56" s="1" t="s">
        <v>12</v>
      </c>
      <c r="D56" s="1" t="s">
        <v>47</v>
      </c>
      <c r="E56" s="2">
        <v>559</v>
      </c>
      <c r="F56" s="3">
        <v>7090000.0000000009</v>
      </c>
      <c r="G56" s="3">
        <v>2689844</v>
      </c>
      <c r="H56" s="4">
        <v>3.3000000000000002E-2</v>
      </c>
    </row>
    <row r="57" spans="1:8" x14ac:dyDescent="0.35">
      <c r="A57" s="1">
        <v>58</v>
      </c>
      <c r="B57" s="1" t="s">
        <v>77</v>
      </c>
      <c r="C57" s="1" t="s">
        <v>16</v>
      </c>
      <c r="D57" s="1" t="s">
        <v>17</v>
      </c>
      <c r="E57" s="2">
        <v>347</v>
      </c>
      <c r="F57" s="3">
        <v>7050000</v>
      </c>
      <c r="G57" s="3">
        <v>650872</v>
      </c>
      <c r="H57" s="4">
        <v>1.4E-2</v>
      </c>
    </row>
    <row r="58" spans="1:8" x14ac:dyDescent="0.35">
      <c r="A58" s="1">
        <v>59</v>
      </c>
      <c r="B58" s="1" t="s">
        <v>78</v>
      </c>
      <c r="C58" s="1" t="s">
        <v>16</v>
      </c>
      <c r="D58" s="1" t="s">
        <v>17</v>
      </c>
      <c r="E58" s="2">
        <v>1100</v>
      </c>
      <c r="F58" s="3">
        <v>6890000.0000000009</v>
      </c>
      <c r="G58" s="3">
        <v>906477</v>
      </c>
      <c r="H58" s="4">
        <v>2.5999999999999999E-2</v>
      </c>
    </row>
    <row r="59" spans="1:8" x14ac:dyDescent="0.35">
      <c r="A59" s="1">
        <v>60</v>
      </c>
      <c r="B59" s="1" t="s">
        <v>79</v>
      </c>
      <c r="C59" s="1" t="s">
        <v>16</v>
      </c>
      <c r="D59" s="1" t="s">
        <v>17</v>
      </c>
      <c r="E59" s="2">
        <v>417</v>
      </c>
      <c r="F59" s="3">
        <v>6880000</v>
      </c>
      <c r="G59" s="3">
        <v>508184</v>
      </c>
      <c r="H59" s="4">
        <v>1.0999999999999999E-2</v>
      </c>
    </row>
    <row r="60" spans="1:8" x14ac:dyDescent="0.35">
      <c r="A60" s="1">
        <v>61</v>
      </c>
      <c r="B60" s="1" t="s">
        <v>80</v>
      </c>
      <c r="C60" s="1" t="s">
        <v>12</v>
      </c>
      <c r="D60" s="1" t="s">
        <v>13</v>
      </c>
      <c r="E60" s="2">
        <v>3000</v>
      </c>
      <c r="F60" s="3">
        <v>6830000</v>
      </c>
      <c r="G60" s="3">
        <v>1724395</v>
      </c>
      <c r="H60" s="5">
        <v>0.01</v>
      </c>
    </row>
    <row r="61" spans="1:8" x14ac:dyDescent="0.35">
      <c r="A61" s="1">
        <v>62</v>
      </c>
      <c r="B61" s="1" t="s">
        <v>81</v>
      </c>
      <c r="C61" s="1" t="s">
        <v>12</v>
      </c>
      <c r="D61" s="1" t="s">
        <v>17</v>
      </c>
      <c r="E61" s="2">
        <v>1200</v>
      </c>
      <c r="F61" s="3">
        <v>6770000</v>
      </c>
      <c r="G61" s="3">
        <v>294934</v>
      </c>
      <c r="H61" s="4">
        <v>9.9000000000000005E-2</v>
      </c>
    </row>
    <row r="62" spans="1:8" x14ac:dyDescent="0.35">
      <c r="A62" s="1">
        <v>63</v>
      </c>
      <c r="B62" s="1" t="s">
        <v>82</v>
      </c>
      <c r="C62" s="1" t="s">
        <v>12</v>
      </c>
      <c r="D62" s="1" t="s">
        <v>17</v>
      </c>
      <c r="E62" s="2">
        <v>790</v>
      </c>
      <c r="F62" s="3">
        <v>6750000</v>
      </c>
      <c r="G62" s="3">
        <v>1225495</v>
      </c>
      <c r="H62" s="4">
        <v>7.0000000000000001E-3</v>
      </c>
    </row>
    <row r="63" spans="1:8" x14ac:dyDescent="0.35">
      <c r="A63" s="1">
        <v>64</v>
      </c>
      <c r="B63" s="1" t="s">
        <v>83</v>
      </c>
      <c r="C63" s="1" t="s">
        <v>50</v>
      </c>
      <c r="D63" s="1" t="s">
        <v>10</v>
      </c>
      <c r="E63" s="2">
        <v>7400</v>
      </c>
      <c r="F63" s="3">
        <v>6700000</v>
      </c>
      <c r="G63" s="3">
        <v>2932296</v>
      </c>
      <c r="H63" s="4">
        <v>4.0000000000000001E-3</v>
      </c>
    </row>
    <row r="64" spans="1:8" x14ac:dyDescent="0.35">
      <c r="A64" s="1">
        <v>65</v>
      </c>
      <c r="B64" s="1" t="s">
        <v>84</v>
      </c>
      <c r="C64" s="1" t="s">
        <v>16</v>
      </c>
      <c r="D64" s="1" t="s">
        <v>67</v>
      </c>
      <c r="E64" s="2">
        <v>900</v>
      </c>
      <c r="F64" s="3">
        <v>6659999.9999999991</v>
      </c>
      <c r="G64" s="3">
        <v>2480160</v>
      </c>
      <c r="H64" s="5">
        <v>0.08</v>
      </c>
    </row>
    <row r="65" spans="1:8" x14ac:dyDescent="0.35">
      <c r="A65" s="1">
        <v>66</v>
      </c>
      <c r="B65" s="1" t="s">
        <v>85</v>
      </c>
      <c r="C65" s="1" t="s">
        <v>12</v>
      </c>
      <c r="D65" s="1" t="s">
        <v>17</v>
      </c>
      <c r="E65" s="2">
        <v>18300</v>
      </c>
      <c r="F65" s="3">
        <v>6600000</v>
      </c>
      <c r="G65" s="3">
        <v>382534</v>
      </c>
      <c r="H65" s="4">
        <v>4.0000000000000001E-3</v>
      </c>
    </row>
    <row r="66" spans="1:8" x14ac:dyDescent="0.35">
      <c r="A66" s="1">
        <v>67</v>
      </c>
      <c r="B66" s="1" t="s">
        <v>86</v>
      </c>
      <c r="C66" s="1" t="s">
        <v>16</v>
      </c>
      <c r="D66" s="1" t="s">
        <v>17</v>
      </c>
      <c r="E66" s="2">
        <v>3000</v>
      </c>
      <c r="F66" s="3">
        <v>6580000</v>
      </c>
      <c r="G66" s="3">
        <v>2560417</v>
      </c>
      <c r="H66" s="4">
        <v>1.7999999999999999E-2</v>
      </c>
    </row>
    <row r="67" spans="1:8" x14ac:dyDescent="0.35">
      <c r="A67" s="1">
        <v>68</v>
      </c>
      <c r="B67" s="1" t="s">
        <v>87</v>
      </c>
      <c r="C67" s="1" t="s">
        <v>16</v>
      </c>
      <c r="D67" s="1" t="s">
        <v>67</v>
      </c>
      <c r="E67" s="2">
        <v>879</v>
      </c>
      <c r="F67" s="3">
        <v>6520000</v>
      </c>
      <c r="G67" s="3">
        <v>582380</v>
      </c>
      <c r="H67" s="4">
        <v>8.3000000000000004E-2</v>
      </c>
    </row>
    <row r="68" spans="1:8" x14ac:dyDescent="0.35">
      <c r="A68" s="1">
        <v>69</v>
      </c>
      <c r="B68" s="1" t="s">
        <v>88</v>
      </c>
      <c r="C68" s="1" t="s">
        <v>16</v>
      </c>
      <c r="D68" s="1" t="s">
        <v>17</v>
      </c>
      <c r="E68" s="2">
        <v>2500</v>
      </c>
      <c r="F68" s="3">
        <v>6430000</v>
      </c>
      <c r="G68" s="3">
        <v>2946104</v>
      </c>
      <c r="H68" s="4">
        <v>1.0999999999999999E-2</v>
      </c>
    </row>
    <row r="69" spans="1:8" x14ac:dyDescent="0.35">
      <c r="A69" s="1">
        <v>70</v>
      </c>
      <c r="B69" s="1" t="s">
        <v>89</v>
      </c>
      <c r="C69" s="1" t="s">
        <v>12</v>
      </c>
      <c r="D69" s="1" t="s">
        <v>17</v>
      </c>
      <c r="E69" s="2">
        <v>2000</v>
      </c>
      <c r="F69" s="3">
        <v>6360000</v>
      </c>
      <c r="G69" s="3">
        <v>1214744</v>
      </c>
      <c r="H69" s="5">
        <v>0.02</v>
      </c>
    </row>
    <row r="70" spans="1:8" x14ac:dyDescent="0.35">
      <c r="A70" s="1">
        <v>71</v>
      </c>
      <c r="B70" s="1" t="s">
        <v>90</v>
      </c>
      <c r="C70" s="1" t="s">
        <v>12</v>
      </c>
      <c r="D70" s="1" t="s">
        <v>73</v>
      </c>
      <c r="E70" s="2">
        <v>10500</v>
      </c>
      <c r="F70" s="3">
        <v>6360000</v>
      </c>
      <c r="G70" s="3">
        <v>1515555</v>
      </c>
      <c r="H70" s="4">
        <v>8.0000000000000002E-3</v>
      </c>
    </row>
    <row r="71" spans="1:8" x14ac:dyDescent="0.35">
      <c r="A71" s="1">
        <v>72</v>
      </c>
      <c r="B71" s="1" t="s">
        <v>91</v>
      </c>
      <c r="C71" s="1" t="s">
        <v>16</v>
      </c>
      <c r="D71" s="1" t="s">
        <v>58</v>
      </c>
      <c r="E71" s="2">
        <v>5200</v>
      </c>
      <c r="F71" s="3">
        <v>6350000</v>
      </c>
      <c r="G71" s="3">
        <v>2798791</v>
      </c>
      <c r="H71" s="4">
        <v>1.2E-2</v>
      </c>
    </row>
    <row r="72" spans="1:8" x14ac:dyDescent="0.35">
      <c r="A72" s="1">
        <v>73</v>
      </c>
      <c r="B72" s="1" t="s">
        <v>92</v>
      </c>
      <c r="C72" s="1" t="s">
        <v>16</v>
      </c>
      <c r="D72" s="1" t="s">
        <v>32</v>
      </c>
      <c r="E72" s="2">
        <v>8200</v>
      </c>
      <c r="F72" s="3">
        <v>6280000</v>
      </c>
      <c r="G72" s="3">
        <v>1973459</v>
      </c>
      <c r="H72" s="4">
        <v>1.2999999999999999E-2</v>
      </c>
    </row>
    <row r="73" spans="1:8" x14ac:dyDescent="0.35">
      <c r="A73" s="1">
        <v>74</v>
      </c>
      <c r="B73" s="1" t="s">
        <v>93</v>
      </c>
      <c r="C73" s="1" t="s">
        <v>12</v>
      </c>
      <c r="D73" s="1" t="s">
        <v>17</v>
      </c>
      <c r="E73" s="2">
        <v>1400</v>
      </c>
      <c r="F73" s="3">
        <v>6270000</v>
      </c>
      <c r="G73" s="3">
        <v>632099</v>
      </c>
      <c r="H73" s="4">
        <v>1.7999999999999999E-2</v>
      </c>
    </row>
    <row r="74" spans="1:8" x14ac:dyDescent="0.35">
      <c r="A74" s="1">
        <v>75</v>
      </c>
      <c r="B74" s="1" t="s">
        <v>94</v>
      </c>
      <c r="C74" s="1" t="s">
        <v>12</v>
      </c>
      <c r="D74" s="1" t="s">
        <v>13</v>
      </c>
      <c r="E74" s="2">
        <v>2100</v>
      </c>
      <c r="F74" s="3">
        <v>6200000</v>
      </c>
      <c r="G74" s="3">
        <v>438389</v>
      </c>
      <c r="H74" s="4">
        <v>1.7000000000000001E-2</v>
      </c>
    </row>
    <row r="75" spans="1:8" x14ac:dyDescent="0.35">
      <c r="A75" s="1">
        <v>76</v>
      </c>
      <c r="B75" s="1" t="s">
        <v>95</v>
      </c>
      <c r="C75" s="1" t="s">
        <v>12</v>
      </c>
      <c r="D75" s="1" t="s">
        <v>13</v>
      </c>
      <c r="E75" s="2">
        <v>21300</v>
      </c>
      <c r="F75" s="3">
        <v>6180000</v>
      </c>
      <c r="G75" s="3">
        <v>675632</v>
      </c>
      <c r="H75" s="4">
        <v>3.0000000000000001E-3</v>
      </c>
    </row>
    <row r="76" spans="1:8" x14ac:dyDescent="0.35">
      <c r="A76" s="1">
        <v>77</v>
      </c>
      <c r="B76" s="1" t="s">
        <v>96</v>
      </c>
      <c r="C76" s="1" t="s">
        <v>16</v>
      </c>
      <c r="D76" s="1" t="s">
        <v>17</v>
      </c>
      <c r="E76" s="2">
        <v>1200</v>
      </c>
      <c r="F76" s="3">
        <v>6160000</v>
      </c>
      <c r="G76" s="3">
        <v>782294</v>
      </c>
      <c r="H76" s="4">
        <v>3.3000000000000002E-2</v>
      </c>
    </row>
    <row r="77" spans="1:8" x14ac:dyDescent="0.35">
      <c r="A77" s="1">
        <v>78</v>
      </c>
      <c r="B77" s="1" t="s">
        <v>97</v>
      </c>
      <c r="C77" s="1" t="s">
        <v>12</v>
      </c>
      <c r="D77" s="1" t="s">
        <v>13</v>
      </c>
      <c r="E77" s="2">
        <v>23700</v>
      </c>
      <c r="F77" s="3">
        <v>6140000</v>
      </c>
      <c r="G77" s="3">
        <v>2233174</v>
      </c>
      <c r="H77" s="4">
        <v>8.0000000000000002E-3</v>
      </c>
    </row>
    <row r="78" spans="1:8" x14ac:dyDescent="0.35">
      <c r="A78" s="1">
        <v>79</v>
      </c>
      <c r="B78" s="1" t="s">
        <v>98</v>
      </c>
      <c r="C78" s="1" t="s">
        <v>16</v>
      </c>
      <c r="D78" s="1" t="s">
        <v>17</v>
      </c>
      <c r="E78" s="2">
        <v>336</v>
      </c>
      <c r="F78" s="3">
        <v>6030000</v>
      </c>
      <c r="G78" s="3">
        <v>2432114</v>
      </c>
      <c r="H78" s="5">
        <v>0.06</v>
      </c>
    </row>
    <row r="79" spans="1:8" x14ac:dyDescent="0.35">
      <c r="A79" s="1">
        <v>80</v>
      </c>
      <c r="B79" s="1" t="s">
        <v>99</v>
      </c>
      <c r="C79" s="1" t="s">
        <v>16</v>
      </c>
      <c r="D79" s="1" t="s">
        <v>17</v>
      </c>
      <c r="E79" s="2">
        <v>2000</v>
      </c>
      <c r="F79" s="3">
        <v>6020000</v>
      </c>
      <c r="G79" s="3">
        <v>1896156</v>
      </c>
      <c r="H79" s="4">
        <v>7.0000000000000001E-3</v>
      </c>
    </row>
    <row r="80" spans="1:8" x14ac:dyDescent="0.35">
      <c r="A80" s="1">
        <v>81</v>
      </c>
      <c r="B80" s="1" t="s">
        <v>100</v>
      </c>
      <c r="C80" s="1" t="s">
        <v>12</v>
      </c>
      <c r="D80" s="1" t="s">
        <v>13</v>
      </c>
      <c r="E80" s="2">
        <v>2700</v>
      </c>
      <c r="F80" s="3">
        <v>6000000</v>
      </c>
      <c r="G80" s="3">
        <v>1174581</v>
      </c>
      <c r="H80" s="5">
        <v>0.01</v>
      </c>
    </row>
    <row r="81" spans="1:8" x14ac:dyDescent="0.35">
      <c r="A81" s="1">
        <v>82</v>
      </c>
      <c r="B81" s="1" t="s">
        <v>101</v>
      </c>
      <c r="C81" s="1" t="s">
        <v>12</v>
      </c>
      <c r="D81" s="1" t="s">
        <v>32</v>
      </c>
      <c r="E81" s="2">
        <v>2800</v>
      </c>
      <c r="F81" s="3">
        <v>5860000</v>
      </c>
      <c r="G81" s="3">
        <v>1920915</v>
      </c>
      <c r="H81" s="4">
        <v>1.9E-2</v>
      </c>
    </row>
    <row r="82" spans="1:8" x14ac:dyDescent="0.35">
      <c r="A82" s="1">
        <v>83</v>
      </c>
      <c r="B82" s="1" t="s">
        <v>102</v>
      </c>
      <c r="C82" s="1" t="s">
        <v>50</v>
      </c>
      <c r="D82" s="1" t="s">
        <v>32</v>
      </c>
      <c r="E82" s="2">
        <v>31000</v>
      </c>
      <c r="F82" s="3">
        <v>5810000</v>
      </c>
      <c r="G82" s="3">
        <v>2559279</v>
      </c>
      <c r="H82" s="4">
        <v>5.0000000000000001E-3</v>
      </c>
    </row>
    <row r="83" spans="1:8" x14ac:dyDescent="0.35">
      <c r="A83" s="1">
        <v>84</v>
      </c>
      <c r="B83" s="1" t="s">
        <v>103</v>
      </c>
      <c r="C83" s="1" t="s">
        <v>12</v>
      </c>
      <c r="D83" s="1" t="s">
        <v>17</v>
      </c>
      <c r="E83" s="2">
        <v>3300</v>
      </c>
      <c r="F83" s="3">
        <v>5810000</v>
      </c>
      <c r="G83" s="3">
        <v>2528861</v>
      </c>
      <c r="H83" s="4">
        <v>5.1999999999999998E-2</v>
      </c>
    </row>
    <row r="84" spans="1:8" x14ac:dyDescent="0.35">
      <c r="A84" s="1">
        <v>85</v>
      </c>
      <c r="B84" s="1" t="s">
        <v>104</v>
      </c>
      <c r="C84" s="1" t="s">
        <v>12</v>
      </c>
      <c r="D84" s="1" t="s">
        <v>13</v>
      </c>
      <c r="E84" s="2">
        <v>900</v>
      </c>
      <c r="F84" s="3">
        <v>5680000</v>
      </c>
      <c r="G84" s="3">
        <v>2458027</v>
      </c>
      <c r="H84" s="4">
        <v>1.7000000000000001E-2</v>
      </c>
    </row>
    <row r="85" spans="1:8" x14ac:dyDescent="0.35">
      <c r="A85" s="1">
        <v>86</v>
      </c>
      <c r="B85" s="1" t="s">
        <v>105</v>
      </c>
      <c r="C85" s="1" t="s">
        <v>12</v>
      </c>
      <c r="D85" s="1" t="s">
        <v>58</v>
      </c>
      <c r="E85" s="2">
        <v>677</v>
      </c>
      <c r="F85" s="3">
        <v>5660000</v>
      </c>
      <c r="G85" s="3">
        <v>723380</v>
      </c>
      <c r="H85" s="4">
        <v>2.4E-2</v>
      </c>
    </row>
    <row r="86" spans="1:8" x14ac:dyDescent="0.35">
      <c r="A86" s="1">
        <v>87</v>
      </c>
      <c r="B86" s="1" t="s">
        <v>106</v>
      </c>
      <c r="C86" s="1" t="s">
        <v>16</v>
      </c>
      <c r="D86" s="1" t="s">
        <v>17</v>
      </c>
      <c r="E86" s="2">
        <v>3300</v>
      </c>
      <c r="F86" s="3">
        <v>5660000</v>
      </c>
      <c r="G86" s="3">
        <v>1873544</v>
      </c>
      <c r="H86" s="4">
        <v>1.7999999999999999E-2</v>
      </c>
    </row>
    <row r="87" spans="1:8" x14ac:dyDescent="0.35">
      <c r="A87" s="1">
        <v>88</v>
      </c>
      <c r="B87" s="1" t="s">
        <v>107</v>
      </c>
      <c r="C87" s="1" t="s">
        <v>12</v>
      </c>
      <c r="D87" s="1" t="s">
        <v>17</v>
      </c>
      <c r="E87" s="2">
        <v>900</v>
      </c>
      <c r="F87" s="3">
        <v>5610000</v>
      </c>
      <c r="G87" s="3">
        <v>2311442</v>
      </c>
      <c r="H87" s="4">
        <v>3.2000000000000001E-2</v>
      </c>
    </row>
    <row r="88" spans="1:8" x14ac:dyDescent="0.35">
      <c r="A88" s="1">
        <v>89</v>
      </c>
      <c r="B88" s="1" t="s">
        <v>108</v>
      </c>
      <c r="C88" s="1" t="s">
        <v>12</v>
      </c>
      <c r="D88" s="1" t="s">
        <v>17</v>
      </c>
      <c r="E88" s="2">
        <v>1200</v>
      </c>
      <c r="F88" s="3">
        <v>5600000</v>
      </c>
      <c r="G88" s="3">
        <v>1225225</v>
      </c>
      <c r="H88" s="4">
        <v>1.7000000000000001E-2</v>
      </c>
    </row>
    <row r="89" spans="1:8" x14ac:dyDescent="0.35">
      <c r="A89" s="1">
        <v>90</v>
      </c>
      <c r="B89" s="1" t="s">
        <v>109</v>
      </c>
      <c r="C89" s="1" t="s">
        <v>12</v>
      </c>
      <c r="D89" s="1" t="s">
        <v>73</v>
      </c>
      <c r="E89" s="2">
        <v>13300</v>
      </c>
      <c r="F89" s="3">
        <v>5590000</v>
      </c>
      <c r="G89" s="3">
        <v>2993839</v>
      </c>
      <c r="H89" s="4">
        <v>4.0000000000000001E-3</v>
      </c>
    </row>
    <row r="90" spans="1:8" x14ac:dyDescent="0.35">
      <c r="A90" s="1">
        <v>91</v>
      </c>
      <c r="B90" s="1" t="s">
        <v>110</v>
      </c>
      <c r="C90" s="1" t="s">
        <v>12</v>
      </c>
      <c r="D90" s="1" t="s">
        <v>13</v>
      </c>
      <c r="E90" s="2">
        <v>1300</v>
      </c>
      <c r="F90" s="3">
        <v>5570000</v>
      </c>
      <c r="G90" s="3">
        <v>1048541</v>
      </c>
      <c r="H90" s="4">
        <v>1.7000000000000001E-2</v>
      </c>
    </row>
    <row r="91" spans="1:8" x14ac:dyDescent="0.35">
      <c r="A91" s="1">
        <v>92</v>
      </c>
      <c r="B91" s="1" t="s">
        <v>111</v>
      </c>
      <c r="C91" s="1" t="s">
        <v>16</v>
      </c>
      <c r="D91" s="1" t="s">
        <v>17</v>
      </c>
      <c r="E91" s="2">
        <v>2000</v>
      </c>
      <c r="F91" s="3">
        <v>5550000</v>
      </c>
      <c r="G91" s="3">
        <v>393424</v>
      </c>
      <c r="H91" s="5">
        <v>0.02</v>
      </c>
    </row>
    <row r="92" spans="1:8" x14ac:dyDescent="0.35">
      <c r="A92" s="1">
        <v>93</v>
      </c>
      <c r="B92" s="1" t="s">
        <v>112</v>
      </c>
      <c r="C92" s="1" t="s">
        <v>9</v>
      </c>
      <c r="D92" s="1" t="s">
        <v>67</v>
      </c>
      <c r="E92" s="2">
        <v>3900</v>
      </c>
      <c r="F92" s="3">
        <v>5520000</v>
      </c>
      <c r="G92" s="3">
        <v>922827</v>
      </c>
      <c r="H92" s="4">
        <v>1E-3</v>
      </c>
    </row>
    <row r="93" spans="1:8" x14ac:dyDescent="0.35">
      <c r="A93" s="1">
        <v>94</v>
      </c>
      <c r="B93" s="1" t="s">
        <v>113</v>
      </c>
      <c r="C93" s="1" t="s">
        <v>12</v>
      </c>
      <c r="D93" s="1" t="s">
        <v>58</v>
      </c>
      <c r="E93" s="2">
        <v>870</v>
      </c>
      <c r="F93" s="3">
        <v>5480000</v>
      </c>
      <c r="G93" s="3">
        <v>453105</v>
      </c>
      <c r="H93" s="4">
        <v>2.3E-2</v>
      </c>
    </row>
    <row r="94" spans="1:8" x14ac:dyDescent="0.35">
      <c r="A94" s="1">
        <v>95</v>
      </c>
      <c r="B94" s="1" t="s">
        <v>114</v>
      </c>
      <c r="C94" s="1" t="s">
        <v>16</v>
      </c>
      <c r="D94" s="1" t="s">
        <v>58</v>
      </c>
      <c r="E94" s="2">
        <v>5700</v>
      </c>
      <c r="F94" s="3">
        <v>5460000</v>
      </c>
      <c r="G94" s="3">
        <v>1165999</v>
      </c>
      <c r="H94" s="4">
        <v>8.9999999999999993E-3</v>
      </c>
    </row>
    <row r="95" spans="1:8" x14ac:dyDescent="0.35">
      <c r="A95" s="1">
        <v>96</v>
      </c>
      <c r="B95" s="1" t="s">
        <v>115</v>
      </c>
      <c r="C95" s="1" t="s">
        <v>16</v>
      </c>
      <c r="D95" s="1" t="s">
        <v>17</v>
      </c>
      <c r="E95" s="2">
        <v>4800</v>
      </c>
      <c r="F95" s="3">
        <v>5440000</v>
      </c>
      <c r="G95" s="3">
        <v>2878622</v>
      </c>
      <c r="H95" s="4">
        <v>8.0000000000000002E-3</v>
      </c>
    </row>
    <row r="96" spans="1:8" x14ac:dyDescent="0.35">
      <c r="A96" s="1">
        <v>97</v>
      </c>
      <c r="B96" s="1" t="s">
        <v>116</v>
      </c>
      <c r="C96" s="1" t="s">
        <v>12</v>
      </c>
      <c r="D96" s="1" t="s">
        <v>13</v>
      </c>
      <c r="E96" s="2">
        <v>2300</v>
      </c>
      <c r="F96" s="3">
        <v>5430000</v>
      </c>
      <c r="G96" s="3">
        <v>2809413</v>
      </c>
      <c r="H96" s="4">
        <v>2.1000000000000001E-2</v>
      </c>
    </row>
    <row r="97" spans="1:8" x14ac:dyDescent="0.35">
      <c r="A97" s="1">
        <v>98</v>
      </c>
      <c r="B97" s="1" t="s">
        <v>117</v>
      </c>
      <c r="C97" s="1" t="s">
        <v>12</v>
      </c>
      <c r="D97" s="1" t="s">
        <v>17</v>
      </c>
      <c r="E97" s="2">
        <v>1700</v>
      </c>
      <c r="F97" s="3">
        <v>5420000</v>
      </c>
      <c r="G97" s="3">
        <v>1176776</v>
      </c>
      <c r="H97" s="4">
        <v>4.0000000000000001E-3</v>
      </c>
    </row>
    <row r="98" spans="1:8" x14ac:dyDescent="0.35">
      <c r="A98" s="1">
        <v>99</v>
      </c>
      <c r="B98" s="1" t="s">
        <v>118</v>
      </c>
      <c r="C98" s="1" t="s">
        <v>12</v>
      </c>
      <c r="D98" s="1" t="s">
        <v>17</v>
      </c>
      <c r="E98" s="2">
        <v>449</v>
      </c>
      <c r="F98" s="3">
        <v>5390000</v>
      </c>
      <c r="G98" s="3">
        <v>2905935</v>
      </c>
      <c r="H98" s="4">
        <v>3.4000000000000002E-2</v>
      </c>
    </row>
    <row r="99" spans="1:8" x14ac:dyDescent="0.35">
      <c r="A99" s="1">
        <v>100</v>
      </c>
      <c r="B99" s="1" t="s">
        <v>119</v>
      </c>
      <c r="C99" s="1" t="s">
        <v>12</v>
      </c>
      <c r="D99" s="1" t="s">
        <v>58</v>
      </c>
      <c r="E99" s="2">
        <v>76</v>
      </c>
      <c r="F99" s="3">
        <v>5380000</v>
      </c>
      <c r="G99" s="3">
        <v>2010217</v>
      </c>
      <c r="H99" s="4">
        <v>0.23899999999999999</v>
      </c>
    </row>
    <row r="100" spans="1:8" x14ac:dyDescent="0.35">
      <c r="A100" s="1">
        <v>101</v>
      </c>
      <c r="B100" s="1" t="s">
        <v>120</v>
      </c>
      <c r="C100" s="1" t="s">
        <v>16</v>
      </c>
      <c r="D100" s="1" t="s">
        <v>17</v>
      </c>
      <c r="E100" s="2">
        <v>11700</v>
      </c>
      <c r="F100" s="3">
        <v>5350000</v>
      </c>
      <c r="G100" s="3">
        <v>2421231</v>
      </c>
      <c r="H100" s="4">
        <v>1E-3</v>
      </c>
    </row>
    <row r="101" spans="1:8" x14ac:dyDescent="0.35">
      <c r="A101" s="1">
        <v>102</v>
      </c>
      <c r="B101" s="1" t="s">
        <v>121</v>
      </c>
      <c r="C101" s="1" t="s">
        <v>9</v>
      </c>
      <c r="D101" s="1" t="s">
        <v>122</v>
      </c>
      <c r="E101" s="2">
        <v>5100</v>
      </c>
      <c r="F101" s="3">
        <v>5350000</v>
      </c>
      <c r="G101" s="3">
        <v>704115</v>
      </c>
      <c r="H101" s="4">
        <v>1E-3</v>
      </c>
    </row>
    <row r="102" spans="1:8" x14ac:dyDescent="0.35">
      <c r="A102" s="1">
        <v>103</v>
      </c>
      <c r="B102" s="1" t="s">
        <v>123</v>
      </c>
      <c r="C102" s="1" t="s">
        <v>16</v>
      </c>
      <c r="D102" s="1" t="s">
        <v>17</v>
      </c>
      <c r="E102" s="2">
        <v>3600</v>
      </c>
      <c r="F102" s="3">
        <v>5350000</v>
      </c>
      <c r="G102" s="3">
        <v>2490376</v>
      </c>
      <c r="H102" s="4">
        <v>1.4999999999999999E-2</v>
      </c>
    </row>
    <row r="103" spans="1:8" x14ac:dyDescent="0.35">
      <c r="A103" s="1">
        <v>104</v>
      </c>
      <c r="B103" s="1" t="s">
        <v>124</v>
      </c>
      <c r="C103" s="1" t="s">
        <v>12</v>
      </c>
      <c r="D103" s="1" t="s">
        <v>17</v>
      </c>
      <c r="E103" s="2">
        <v>13100</v>
      </c>
      <c r="F103" s="3">
        <v>5280000</v>
      </c>
      <c r="G103" s="3">
        <v>1375981</v>
      </c>
      <c r="H103" s="4">
        <v>1.2E-2</v>
      </c>
    </row>
    <row r="104" spans="1:8" x14ac:dyDescent="0.35">
      <c r="A104" s="1">
        <v>105</v>
      </c>
      <c r="B104" s="1" t="s">
        <v>125</v>
      </c>
      <c r="C104" s="1" t="s">
        <v>16</v>
      </c>
      <c r="D104" s="1" t="s">
        <v>43</v>
      </c>
      <c r="E104" s="2">
        <v>691</v>
      </c>
      <c r="F104" s="3">
        <v>5190000</v>
      </c>
      <c r="G104" s="3">
        <v>1750605</v>
      </c>
      <c r="H104" s="4">
        <v>8.0000000000000002E-3</v>
      </c>
    </row>
    <row r="105" spans="1:8" x14ac:dyDescent="0.35">
      <c r="A105" s="1">
        <v>106</v>
      </c>
      <c r="B105" s="1" t="s">
        <v>126</v>
      </c>
      <c r="C105" s="1" t="s">
        <v>16</v>
      </c>
      <c r="D105" s="1" t="s">
        <v>17</v>
      </c>
      <c r="E105" s="2">
        <v>2800</v>
      </c>
      <c r="F105" s="3">
        <v>5180000</v>
      </c>
      <c r="G105" s="3">
        <v>1357133</v>
      </c>
      <c r="H105" s="4">
        <v>1.2999999999999999E-2</v>
      </c>
    </row>
    <row r="106" spans="1:8" x14ac:dyDescent="0.35">
      <c r="A106" s="1">
        <v>107</v>
      </c>
      <c r="B106" s="1" t="s">
        <v>127</v>
      </c>
      <c r="C106" s="1" t="s">
        <v>16</v>
      </c>
      <c r="D106" s="1" t="s">
        <v>122</v>
      </c>
      <c r="E106" s="2">
        <v>2400</v>
      </c>
      <c r="F106" s="3">
        <v>5160000</v>
      </c>
      <c r="G106" s="3">
        <v>853777</v>
      </c>
      <c r="H106" s="4">
        <v>1E-3</v>
      </c>
    </row>
    <row r="107" spans="1:8" x14ac:dyDescent="0.35">
      <c r="A107" s="1">
        <v>108</v>
      </c>
      <c r="B107" s="1" t="s">
        <v>128</v>
      </c>
      <c r="C107" s="1" t="s">
        <v>16</v>
      </c>
      <c r="D107" s="1" t="s">
        <v>43</v>
      </c>
      <c r="E107" s="2">
        <v>430</v>
      </c>
      <c r="F107" s="3">
        <v>5100000</v>
      </c>
      <c r="G107" s="3">
        <v>1400541</v>
      </c>
      <c r="H107" s="4">
        <v>6.8000000000000005E-2</v>
      </c>
    </row>
    <row r="108" spans="1:8" x14ac:dyDescent="0.35">
      <c r="A108" s="1">
        <v>109</v>
      </c>
      <c r="B108" s="1" t="s">
        <v>129</v>
      </c>
      <c r="C108" s="1" t="s">
        <v>12</v>
      </c>
      <c r="D108" s="1" t="s">
        <v>17</v>
      </c>
      <c r="E108" s="2">
        <v>6500</v>
      </c>
      <c r="F108" s="3">
        <v>5090000</v>
      </c>
      <c r="G108" s="3">
        <v>2008329</v>
      </c>
      <c r="H108" s="4">
        <v>7.0000000000000001E-3</v>
      </c>
    </row>
    <row r="109" spans="1:8" x14ac:dyDescent="0.35">
      <c r="A109" s="1">
        <v>110</v>
      </c>
      <c r="B109" s="1" t="s">
        <v>130</v>
      </c>
      <c r="C109" s="1" t="s">
        <v>16</v>
      </c>
      <c r="D109" s="1" t="s">
        <v>32</v>
      </c>
      <c r="E109" s="2">
        <v>1600</v>
      </c>
      <c r="F109" s="3">
        <v>5090000</v>
      </c>
      <c r="G109" s="3">
        <v>1185652</v>
      </c>
      <c r="H109" s="4">
        <v>2.7E-2</v>
      </c>
    </row>
    <row r="110" spans="1:8" x14ac:dyDescent="0.35">
      <c r="A110" s="1">
        <v>112</v>
      </c>
      <c r="B110" s="1" t="s">
        <v>131</v>
      </c>
      <c r="C110" s="1" t="s">
        <v>12</v>
      </c>
      <c r="D110" s="1" t="s">
        <v>13</v>
      </c>
      <c r="E110" s="2">
        <v>1100</v>
      </c>
      <c r="F110" s="3">
        <v>5020000</v>
      </c>
      <c r="G110" s="3">
        <v>2072176</v>
      </c>
      <c r="H110" s="4">
        <v>1.4999999999999999E-2</v>
      </c>
    </row>
    <row r="111" spans="1:8" x14ac:dyDescent="0.35">
      <c r="A111" s="1">
        <v>113</v>
      </c>
      <c r="B111" s="1" t="s">
        <v>132</v>
      </c>
      <c r="C111" s="1" t="s">
        <v>9</v>
      </c>
      <c r="D111" s="1" t="s">
        <v>67</v>
      </c>
      <c r="E111" s="2">
        <v>6600</v>
      </c>
      <c r="F111" s="3">
        <v>5010000</v>
      </c>
      <c r="G111" s="3">
        <v>1951838</v>
      </c>
      <c r="H111" s="4">
        <v>2E-3</v>
      </c>
    </row>
    <row r="112" spans="1:8" x14ac:dyDescent="0.35">
      <c r="A112" s="1">
        <v>114</v>
      </c>
      <c r="B112" s="1" t="s">
        <v>133</v>
      </c>
      <c r="C112" s="1" t="s">
        <v>16</v>
      </c>
      <c r="D112" s="1" t="s">
        <v>17</v>
      </c>
      <c r="E112" s="2">
        <v>2500</v>
      </c>
      <c r="F112" s="3">
        <v>5000000</v>
      </c>
      <c r="G112" s="3">
        <v>1033222</v>
      </c>
      <c r="H112" s="4">
        <v>2.9000000000000001E-2</v>
      </c>
    </row>
    <row r="113" spans="1:8" x14ac:dyDescent="0.35">
      <c r="A113" s="1">
        <v>115</v>
      </c>
      <c r="B113" s="1" t="s">
        <v>134</v>
      </c>
      <c r="C113" s="1" t="s">
        <v>12</v>
      </c>
      <c r="D113" s="1" t="s">
        <v>73</v>
      </c>
      <c r="E113" s="2">
        <v>2400</v>
      </c>
      <c r="F113" s="3">
        <v>4990000</v>
      </c>
      <c r="G113" s="3">
        <v>2871702</v>
      </c>
      <c r="H113" s="4">
        <v>1.0999999999999999E-2</v>
      </c>
    </row>
    <row r="114" spans="1:8" x14ac:dyDescent="0.35">
      <c r="A114" s="1">
        <v>116</v>
      </c>
      <c r="B114" s="1" t="s">
        <v>135</v>
      </c>
      <c r="C114" s="1" t="s">
        <v>9</v>
      </c>
      <c r="D114" s="1" t="s">
        <v>67</v>
      </c>
      <c r="E114" s="2">
        <v>9200</v>
      </c>
      <c r="F114" s="3">
        <v>4980000</v>
      </c>
      <c r="G114" s="3">
        <v>2727824</v>
      </c>
      <c r="H114" s="4">
        <v>2E-3</v>
      </c>
    </row>
    <row r="115" spans="1:8" x14ac:dyDescent="0.35">
      <c r="A115" s="1">
        <v>117</v>
      </c>
      <c r="B115" s="1" t="s">
        <v>136</v>
      </c>
      <c r="C115" s="1" t="s">
        <v>12</v>
      </c>
      <c r="D115" s="1" t="s">
        <v>47</v>
      </c>
      <c r="E115" s="2">
        <v>3900</v>
      </c>
      <c r="F115" s="3">
        <v>4960000</v>
      </c>
      <c r="G115" s="3">
        <v>916105</v>
      </c>
      <c r="H115" s="4">
        <v>5.0000000000000001E-3</v>
      </c>
    </row>
    <row r="116" spans="1:8" x14ac:dyDescent="0.35">
      <c r="A116" s="1">
        <v>118</v>
      </c>
      <c r="B116" s="1" t="s">
        <v>137</v>
      </c>
      <c r="C116" s="1" t="s">
        <v>16</v>
      </c>
      <c r="D116" s="1" t="s">
        <v>17</v>
      </c>
      <c r="E116" s="2">
        <v>2000</v>
      </c>
      <c r="F116" s="3">
        <v>4960000</v>
      </c>
      <c r="G116" s="3">
        <v>2065350</v>
      </c>
      <c r="H116" s="4">
        <v>3.5000000000000003E-2</v>
      </c>
    </row>
    <row r="117" spans="1:8" x14ac:dyDescent="0.35">
      <c r="A117" s="1">
        <v>119</v>
      </c>
      <c r="B117" s="1" t="s">
        <v>138</v>
      </c>
      <c r="C117" s="1" t="s">
        <v>12</v>
      </c>
      <c r="D117" s="1" t="s">
        <v>17</v>
      </c>
      <c r="E117" s="2">
        <v>87</v>
      </c>
      <c r="F117" s="3">
        <v>4920000</v>
      </c>
      <c r="G117" s="3">
        <v>2522147</v>
      </c>
      <c r="H117" s="4">
        <v>0.152</v>
      </c>
    </row>
    <row r="118" spans="1:8" x14ac:dyDescent="0.35">
      <c r="A118" s="1">
        <v>120</v>
      </c>
      <c r="B118" s="1" t="s">
        <v>139</v>
      </c>
      <c r="C118" s="1" t="s">
        <v>16</v>
      </c>
      <c r="D118" s="1" t="s">
        <v>17</v>
      </c>
      <c r="E118" s="2">
        <v>228</v>
      </c>
      <c r="F118" s="3">
        <v>4870000</v>
      </c>
      <c r="G118" s="3">
        <v>710675</v>
      </c>
      <c r="H118" s="4">
        <v>5.3999999999999999E-2</v>
      </c>
    </row>
    <row r="119" spans="1:8" x14ac:dyDescent="0.35">
      <c r="A119" s="1">
        <v>121</v>
      </c>
      <c r="B119" s="1" t="s">
        <v>140</v>
      </c>
      <c r="C119" s="1" t="s">
        <v>12</v>
      </c>
      <c r="D119" s="1" t="s">
        <v>17</v>
      </c>
      <c r="E119" s="2">
        <v>199</v>
      </c>
      <c r="F119" s="3">
        <v>4840000</v>
      </c>
      <c r="G119" s="3">
        <v>1682193</v>
      </c>
      <c r="H119" s="4">
        <v>2.8000000000000001E-2</v>
      </c>
    </row>
    <row r="120" spans="1:8" x14ac:dyDescent="0.35">
      <c r="A120" s="1">
        <v>122</v>
      </c>
      <c r="B120" s="1" t="s">
        <v>141</v>
      </c>
      <c r="C120" s="1" t="s">
        <v>12</v>
      </c>
      <c r="D120" s="1" t="s">
        <v>122</v>
      </c>
      <c r="E120" s="2">
        <v>659</v>
      </c>
      <c r="F120" s="3">
        <v>4790000</v>
      </c>
      <c r="G120" s="3">
        <v>270555</v>
      </c>
      <c r="H120" s="4">
        <v>8.5000000000000006E-2</v>
      </c>
    </row>
    <row r="121" spans="1:8" x14ac:dyDescent="0.35">
      <c r="A121" s="1">
        <v>123</v>
      </c>
      <c r="B121" s="1" t="s">
        <v>142</v>
      </c>
      <c r="C121" s="1" t="s">
        <v>16</v>
      </c>
      <c r="D121" s="1" t="s">
        <v>17</v>
      </c>
      <c r="E121" s="2">
        <v>4300</v>
      </c>
      <c r="F121" s="3">
        <v>4790000</v>
      </c>
      <c r="G121" s="3">
        <v>182159</v>
      </c>
      <c r="H121" s="4">
        <v>8.0000000000000002E-3</v>
      </c>
    </row>
    <row r="122" spans="1:8" x14ac:dyDescent="0.35">
      <c r="A122" s="1">
        <v>124</v>
      </c>
      <c r="B122" s="1" t="s">
        <v>143</v>
      </c>
      <c r="C122" s="1" t="s">
        <v>16</v>
      </c>
      <c r="D122" s="1" t="s">
        <v>17</v>
      </c>
      <c r="E122" s="2">
        <v>5400</v>
      </c>
      <c r="F122" s="3">
        <v>4790000</v>
      </c>
      <c r="G122" s="3">
        <v>1579141</v>
      </c>
      <c r="H122" s="4">
        <v>7.0000000000000001E-3</v>
      </c>
    </row>
    <row r="123" spans="1:8" x14ac:dyDescent="0.35">
      <c r="A123" s="1">
        <v>125</v>
      </c>
      <c r="B123" s="1" t="s">
        <v>144</v>
      </c>
      <c r="C123" s="1" t="s">
        <v>12</v>
      </c>
      <c r="D123" s="1" t="s">
        <v>13</v>
      </c>
      <c r="E123" s="2">
        <v>1100</v>
      </c>
      <c r="F123" s="3">
        <v>4780000</v>
      </c>
      <c r="G123" s="3">
        <v>944545</v>
      </c>
      <c r="H123" s="4">
        <v>1.7999999999999999E-2</v>
      </c>
    </row>
    <row r="124" spans="1:8" x14ac:dyDescent="0.35">
      <c r="A124" s="1">
        <v>126</v>
      </c>
      <c r="B124" s="1" t="s">
        <v>145</v>
      </c>
      <c r="C124" s="1" t="s">
        <v>12</v>
      </c>
      <c r="D124" s="1" t="s">
        <v>32</v>
      </c>
      <c r="E124" s="2">
        <v>176</v>
      </c>
      <c r="F124" s="3">
        <v>4760000</v>
      </c>
      <c r="G124" s="3">
        <v>1727021</v>
      </c>
      <c r="H124" s="4">
        <v>8.3000000000000004E-2</v>
      </c>
    </row>
    <row r="125" spans="1:8" x14ac:dyDescent="0.35">
      <c r="A125" s="1">
        <v>127</v>
      </c>
      <c r="B125" s="1" t="s">
        <v>146</v>
      </c>
      <c r="C125" s="1" t="s">
        <v>12</v>
      </c>
      <c r="D125" s="1" t="s">
        <v>17</v>
      </c>
      <c r="E125" s="2">
        <v>3200</v>
      </c>
      <c r="F125" s="3">
        <v>4720000</v>
      </c>
      <c r="G125" s="3">
        <v>303576</v>
      </c>
      <c r="H125" s="4">
        <v>5.7000000000000002E-2</v>
      </c>
    </row>
    <row r="126" spans="1:8" x14ac:dyDescent="0.35">
      <c r="A126" s="1">
        <v>128</v>
      </c>
      <c r="B126" s="1" t="s">
        <v>147</v>
      </c>
      <c r="C126" s="1" t="s">
        <v>12</v>
      </c>
      <c r="D126" s="1" t="s">
        <v>17</v>
      </c>
      <c r="E126" s="2">
        <v>76</v>
      </c>
      <c r="F126" s="3">
        <v>4700000</v>
      </c>
      <c r="G126" s="3">
        <v>1420341</v>
      </c>
      <c r="H126" s="4">
        <v>1.2999999999999999E-2</v>
      </c>
    </row>
    <row r="127" spans="1:8" x14ac:dyDescent="0.35">
      <c r="A127" s="1">
        <v>129</v>
      </c>
      <c r="B127" s="1" t="s">
        <v>148</v>
      </c>
      <c r="C127" s="1" t="s">
        <v>12</v>
      </c>
      <c r="D127" s="1" t="s">
        <v>58</v>
      </c>
      <c r="E127" s="2">
        <v>718</v>
      </c>
      <c r="F127" s="3">
        <v>4690000</v>
      </c>
      <c r="G127" s="3">
        <v>2776365</v>
      </c>
      <c r="H127" s="4">
        <v>1.9E-2</v>
      </c>
    </row>
    <row r="128" spans="1:8" x14ac:dyDescent="0.35">
      <c r="A128" s="1">
        <v>130</v>
      </c>
      <c r="B128" s="1" t="s">
        <v>149</v>
      </c>
      <c r="C128" s="1" t="s">
        <v>50</v>
      </c>
      <c r="D128" s="1" t="s">
        <v>122</v>
      </c>
      <c r="E128" s="2">
        <v>31</v>
      </c>
      <c r="F128" s="3">
        <v>4650000</v>
      </c>
      <c r="G128" s="3">
        <v>90929</v>
      </c>
      <c r="H128" s="4">
        <v>0.26600000000000001</v>
      </c>
    </row>
    <row r="129" spans="1:8" x14ac:dyDescent="0.35">
      <c r="A129" s="1">
        <v>131</v>
      </c>
      <c r="B129" s="1" t="s">
        <v>150</v>
      </c>
      <c r="C129" s="1" t="s">
        <v>12</v>
      </c>
      <c r="D129" s="1" t="s">
        <v>17</v>
      </c>
      <c r="E129" s="2">
        <v>758</v>
      </c>
      <c r="F129" s="3">
        <v>4650000</v>
      </c>
      <c r="G129" s="3">
        <v>2649496</v>
      </c>
      <c r="H129" s="4">
        <v>2.5999999999999999E-2</v>
      </c>
    </row>
    <row r="130" spans="1:8" x14ac:dyDescent="0.35">
      <c r="A130" s="1">
        <v>132</v>
      </c>
      <c r="B130" s="1" t="s">
        <v>151</v>
      </c>
      <c r="C130" s="1" t="s">
        <v>9</v>
      </c>
      <c r="D130" s="1" t="s">
        <v>22</v>
      </c>
      <c r="E130" s="2">
        <v>15500</v>
      </c>
      <c r="F130" s="3">
        <v>4620000</v>
      </c>
      <c r="G130" s="3">
        <v>2310964</v>
      </c>
      <c r="H130" s="4">
        <v>1E-3</v>
      </c>
    </row>
    <row r="131" spans="1:8" x14ac:dyDescent="0.35">
      <c r="A131" s="1">
        <v>133</v>
      </c>
      <c r="B131" s="1" t="s">
        <v>152</v>
      </c>
      <c r="C131" s="1" t="s">
        <v>12</v>
      </c>
      <c r="D131" s="1" t="s">
        <v>13</v>
      </c>
      <c r="E131" s="2">
        <v>3400</v>
      </c>
      <c r="F131" s="3">
        <v>4620000</v>
      </c>
      <c r="G131" s="3">
        <v>594169</v>
      </c>
      <c r="H131" s="4">
        <v>1.6E-2</v>
      </c>
    </row>
    <row r="132" spans="1:8" x14ac:dyDescent="0.35">
      <c r="A132" s="1">
        <v>134</v>
      </c>
      <c r="B132" s="1" t="s">
        <v>153</v>
      </c>
      <c r="C132" s="1" t="s">
        <v>9</v>
      </c>
      <c r="D132" s="1" t="s">
        <v>10</v>
      </c>
      <c r="E132" s="2">
        <v>17200</v>
      </c>
      <c r="F132" s="3">
        <v>4600000</v>
      </c>
      <c r="G132" s="3">
        <v>2474482</v>
      </c>
      <c r="H132" s="4">
        <v>2E-3</v>
      </c>
    </row>
    <row r="133" spans="1:8" x14ac:dyDescent="0.35">
      <c r="A133" s="1">
        <v>135</v>
      </c>
      <c r="B133" s="1" t="s">
        <v>154</v>
      </c>
      <c r="C133" s="1" t="s">
        <v>12</v>
      </c>
      <c r="D133" s="1" t="s">
        <v>17</v>
      </c>
      <c r="E133" s="2">
        <v>1600</v>
      </c>
      <c r="F133" s="3">
        <v>4580000</v>
      </c>
      <c r="G133" s="3">
        <v>230855</v>
      </c>
      <c r="H133" s="4">
        <v>8.9999999999999993E-3</v>
      </c>
    </row>
    <row r="134" spans="1:8" x14ac:dyDescent="0.35">
      <c r="A134" s="1">
        <v>136</v>
      </c>
      <c r="B134" s="1" t="s">
        <v>155</v>
      </c>
      <c r="C134" s="1" t="s">
        <v>9</v>
      </c>
      <c r="D134" s="1" t="s">
        <v>13</v>
      </c>
      <c r="E134" s="2">
        <v>1800</v>
      </c>
      <c r="F134" s="3">
        <v>4540000</v>
      </c>
      <c r="G134" s="3">
        <v>1309608</v>
      </c>
      <c r="H134" s="4">
        <v>4.0000000000000001E-3</v>
      </c>
    </row>
    <row r="135" spans="1:8" x14ac:dyDescent="0.35">
      <c r="A135" s="1">
        <v>137</v>
      </c>
      <c r="B135" s="1" t="s">
        <v>156</v>
      </c>
      <c r="C135" s="1" t="s">
        <v>16</v>
      </c>
      <c r="D135" s="1" t="s">
        <v>17</v>
      </c>
      <c r="E135" s="2">
        <v>1700</v>
      </c>
      <c r="F135" s="3">
        <v>4520000</v>
      </c>
      <c r="G135" s="3">
        <v>734797</v>
      </c>
      <c r="H135" s="4">
        <v>2.1000000000000001E-2</v>
      </c>
    </row>
    <row r="136" spans="1:8" x14ac:dyDescent="0.35">
      <c r="A136" s="1">
        <v>138</v>
      </c>
      <c r="B136" s="1" t="s">
        <v>157</v>
      </c>
      <c r="C136" s="1" t="s">
        <v>12</v>
      </c>
      <c r="D136" s="1" t="s">
        <v>17</v>
      </c>
      <c r="E136" s="2">
        <v>2000</v>
      </c>
      <c r="F136" s="3">
        <v>4490000</v>
      </c>
      <c r="G136" s="3">
        <v>2819088</v>
      </c>
      <c r="H136" s="4">
        <v>1.7999999999999999E-2</v>
      </c>
    </row>
    <row r="137" spans="1:8" x14ac:dyDescent="0.35">
      <c r="A137" s="1">
        <v>139</v>
      </c>
      <c r="B137" s="1" t="s">
        <v>158</v>
      </c>
      <c r="C137" s="1" t="s">
        <v>12</v>
      </c>
      <c r="D137" s="1" t="s">
        <v>17</v>
      </c>
      <c r="E137" s="2">
        <v>16</v>
      </c>
      <c r="F137" s="3">
        <v>4460000</v>
      </c>
      <c r="G137" s="3">
        <v>380113</v>
      </c>
      <c r="H137" s="4">
        <v>9.7000000000000003E-2</v>
      </c>
    </row>
    <row r="138" spans="1:8" x14ac:dyDescent="0.35">
      <c r="A138" s="1">
        <v>140</v>
      </c>
      <c r="B138" s="1" t="s">
        <v>159</v>
      </c>
      <c r="C138" s="1" t="s">
        <v>12</v>
      </c>
      <c r="D138" s="1" t="s">
        <v>17</v>
      </c>
      <c r="E138" s="2">
        <v>636</v>
      </c>
      <c r="F138" s="3">
        <v>4460000</v>
      </c>
      <c r="G138" s="3">
        <v>2000075</v>
      </c>
      <c r="H138" s="4">
        <v>2.9000000000000001E-2</v>
      </c>
    </row>
    <row r="139" spans="1:8" x14ac:dyDescent="0.35">
      <c r="A139" s="1">
        <v>141</v>
      </c>
      <c r="B139" s="1" t="s">
        <v>160</v>
      </c>
      <c r="C139" s="1" t="s">
        <v>12</v>
      </c>
      <c r="D139" s="1" t="s">
        <v>17</v>
      </c>
      <c r="E139" s="2">
        <v>5000</v>
      </c>
      <c r="F139" s="3">
        <v>4390000</v>
      </c>
      <c r="G139" s="3">
        <v>2270846</v>
      </c>
      <c r="H139" s="4">
        <v>8.0000000000000002E-3</v>
      </c>
    </row>
    <row r="140" spans="1:8" x14ac:dyDescent="0.35">
      <c r="A140" s="1">
        <v>142</v>
      </c>
      <c r="B140" s="1" t="s">
        <v>161</v>
      </c>
      <c r="C140" s="1" t="s">
        <v>50</v>
      </c>
      <c r="D140" s="1" t="s">
        <v>73</v>
      </c>
      <c r="E140" s="2">
        <v>10100</v>
      </c>
      <c r="F140" s="3">
        <v>4390000</v>
      </c>
      <c r="G140" s="3">
        <v>2525824</v>
      </c>
      <c r="H140" s="4">
        <v>1E-3</v>
      </c>
    </row>
    <row r="141" spans="1:8" x14ac:dyDescent="0.35">
      <c r="A141" s="1">
        <v>143</v>
      </c>
      <c r="B141" s="1" t="s">
        <v>162</v>
      </c>
      <c r="C141" s="1" t="s">
        <v>12</v>
      </c>
      <c r="D141" s="1" t="s">
        <v>17</v>
      </c>
      <c r="E141" s="2">
        <v>1100</v>
      </c>
      <c r="F141" s="3">
        <v>4380000</v>
      </c>
      <c r="G141" s="3">
        <v>1242360</v>
      </c>
      <c r="H141" s="4">
        <v>1.4999999999999999E-2</v>
      </c>
    </row>
    <row r="142" spans="1:8" x14ac:dyDescent="0.35">
      <c r="A142" s="1">
        <v>144</v>
      </c>
      <c r="B142" s="1" t="s">
        <v>163</v>
      </c>
      <c r="C142" s="1" t="s">
        <v>16</v>
      </c>
      <c r="D142" s="1" t="s">
        <v>17</v>
      </c>
      <c r="E142" s="2">
        <v>3100</v>
      </c>
      <c r="F142" s="3">
        <v>4370000</v>
      </c>
      <c r="G142" s="3">
        <v>2078817</v>
      </c>
      <c r="H142" s="4">
        <v>1.4E-2</v>
      </c>
    </row>
    <row r="143" spans="1:8" x14ac:dyDescent="0.35">
      <c r="A143" s="1">
        <v>145</v>
      </c>
      <c r="B143" s="1" t="s">
        <v>164</v>
      </c>
      <c r="C143" s="1" t="s">
        <v>16</v>
      </c>
      <c r="D143" s="1" t="s">
        <v>17</v>
      </c>
      <c r="E143" s="2">
        <v>1800</v>
      </c>
      <c r="F143" s="3">
        <v>4360000</v>
      </c>
      <c r="G143" s="3">
        <v>1381859</v>
      </c>
      <c r="H143" s="4">
        <v>2.5999999999999999E-2</v>
      </c>
    </row>
    <row r="144" spans="1:8" x14ac:dyDescent="0.35">
      <c r="A144" s="1">
        <v>146</v>
      </c>
      <c r="B144" s="1" t="s">
        <v>165</v>
      </c>
      <c r="C144" s="1" t="s">
        <v>12</v>
      </c>
      <c r="D144" s="1" t="s">
        <v>17</v>
      </c>
      <c r="E144" s="2">
        <v>1800</v>
      </c>
      <c r="F144" s="3">
        <v>4250000</v>
      </c>
      <c r="G144" s="3">
        <v>1220271</v>
      </c>
      <c r="H144" s="4">
        <v>1.4999999999999999E-2</v>
      </c>
    </row>
    <row r="145" spans="1:8" x14ac:dyDescent="0.35">
      <c r="A145" s="1">
        <v>147</v>
      </c>
      <c r="B145" s="1" t="s">
        <v>166</v>
      </c>
      <c r="C145" s="1" t="s">
        <v>9</v>
      </c>
      <c r="D145" s="1" t="s">
        <v>122</v>
      </c>
      <c r="E145" s="2">
        <v>10100</v>
      </c>
      <c r="F145" s="3">
        <v>4230000</v>
      </c>
      <c r="G145" s="3">
        <v>2824445</v>
      </c>
      <c r="H145" s="4">
        <v>1E-3</v>
      </c>
    </row>
    <row r="146" spans="1:8" x14ac:dyDescent="0.35">
      <c r="A146" s="1">
        <v>148</v>
      </c>
      <c r="B146" s="1" t="s">
        <v>167</v>
      </c>
      <c r="C146" s="1" t="s">
        <v>50</v>
      </c>
      <c r="D146" s="1" t="s">
        <v>67</v>
      </c>
      <c r="E146" s="2">
        <v>171</v>
      </c>
      <c r="F146" s="3">
        <v>4220000</v>
      </c>
      <c r="G146" s="3">
        <v>225567</v>
      </c>
      <c r="H146" s="4">
        <v>0.185</v>
      </c>
    </row>
    <row r="147" spans="1:8" x14ac:dyDescent="0.35">
      <c r="A147" s="1">
        <v>149</v>
      </c>
      <c r="B147" s="1" t="s">
        <v>168</v>
      </c>
      <c r="C147" s="1" t="s">
        <v>16</v>
      </c>
      <c r="D147" s="1" t="s">
        <v>67</v>
      </c>
      <c r="E147" s="2">
        <v>778</v>
      </c>
      <c r="F147" s="3">
        <v>4220000</v>
      </c>
      <c r="G147" s="3">
        <v>2451700</v>
      </c>
      <c r="H147" s="4">
        <v>5.7000000000000002E-2</v>
      </c>
    </row>
    <row r="148" spans="1:8" x14ac:dyDescent="0.35">
      <c r="A148" s="1">
        <v>150</v>
      </c>
      <c r="B148" s="1" t="s">
        <v>169</v>
      </c>
      <c r="C148" s="1" t="s">
        <v>12</v>
      </c>
      <c r="D148" s="1" t="s">
        <v>17</v>
      </c>
      <c r="E148" s="2">
        <v>1800</v>
      </c>
      <c r="F148" s="3">
        <v>4220000</v>
      </c>
      <c r="G148" s="3">
        <v>2490726</v>
      </c>
      <c r="H148" s="4">
        <v>2.1000000000000001E-2</v>
      </c>
    </row>
    <row r="149" spans="1:8" x14ac:dyDescent="0.35">
      <c r="A149" s="1">
        <v>151</v>
      </c>
      <c r="B149" s="1" t="s">
        <v>170</v>
      </c>
      <c r="C149" s="1" t="s">
        <v>12</v>
      </c>
      <c r="D149" s="1" t="s">
        <v>43</v>
      </c>
      <c r="E149" s="2">
        <v>100</v>
      </c>
      <c r="F149" s="3">
        <v>4210000</v>
      </c>
      <c r="G149" s="3">
        <v>2198675</v>
      </c>
      <c r="H149" s="5">
        <v>0.23</v>
      </c>
    </row>
    <row r="150" spans="1:8" x14ac:dyDescent="0.35">
      <c r="A150" s="1">
        <v>152</v>
      </c>
      <c r="B150" s="1" t="s">
        <v>171</v>
      </c>
      <c r="C150" s="1" t="s">
        <v>50</v>
      </c>
      <c r="D150" s="1" t="s">
        <v>73</v>
      </c>
      <c r="E150" s="2">
        <v>37700</v>
      </c>
      <c r="F150" s="3">
        <v>4190000</v>
      </c>
      <c r="G150" s="3">
        <v>1200166</v>
      </c>
      <c r="H150" s="4">
        <v>1E-3</v>
      </c>
    </row>
    <row r="151" spans="1:8" x14ac:dyDescent="0.35">
      <c r="A151" s="1">
        <v>153</v>
      </c>
      <c r="B151" s="1" t="s">
        <v>172</v>
      </c>
      <c r="C151" s="1" t="s">
        <v>9</v>
      </c>
      <c r="D151" s="1" t="s">
        <v>67</v>
      </c>
      <c r="E151" s="2">
        <v>11000</v>
      </c>
      <c r="F151" s="3">
        <v>4179999.9999999995</v>
      </c>
      <c r="G151" s="3">
        <v>115243</v>
      </c>
      <c r="H151" s="4">
        <v>3.0000000000000001E-3</v>
      </c>
    </row>
    <row r="152" spans="1:8" x14ac:dyDescent="0.35">
      <c r="A152" s="1">
        <v>154</v>
      </c>
      <c r="B152" s="1" t="s">
        <v>173</v>
      </c>
      <c r="C152" s="1" t="s">
        <v>16</v>
      </c>
      <c r="D152" s="1" t="s">
        <v>17</v>
      </c>
      <c r="E152" s="2">
        <v>3200</v>
      </c>
      <c r="F152" s="3">
        <v>4170000.0000000005</v>
      </c>
      <c r="G152" s="3">
        <v>479209</v>
      </c>
      <c r="H152" s="4">
        <v>1.2E-2</v>
      </c>
    </row>
    <row r="153" spans="1:8" x14ac:dyDescent="0.35">
      <c r="A153" s="1">
        <v>155</v>
      </c>
      <c r="B153" s="1" t="s">
        <v>174</v>
      </c>
      <c r="C153" s="1" t="s">
        <v>12</v>
      </c>
      <c r="D153" s="1" t="s">
        <v>17</v>
      </c>
      <c r="E153" s="2">
        <v>64</v>
      </c>
      <c r="F153" s="3">
        <v>4140000</v>
      </c>
      <c r="G153" s="3">
        <v>2686279</v>
      </c>
      <c r="H153" s="4">
        <v>1.2E-2</v>
      </c>
    </row>
    <row r="154" spans="1:8" x14ac:dyDescent="0.35">
      <c r="A154" s="1">
        <v>156</v>
      </c>
      <c r="B154" s="1" t="s">
        <v>175</v>
      </c>
      <c r="C154" s="1" t="s">
        <v>16</v>
      </c>
      <c r="D154" s="1" t="s">
        <v>67</v>
      </c>
      <c r="E154" s="2">
        <v>2000</v>
      </c>
      <c r="F154" s="3">
        <v>4140000</v>
      </c>
      <c r="G154" s="3">
        <v>2702688</v>
      </c>
      <c r="H154" s="5">
        <v>0.04</v>
      </c>
    </row>
    <row r="155" spans="1:8" x14ac:dyDescent="0.35">
      <c r="A155" s="1">
        <v>157</v>
      </c>
      <c r="B155" s="1" t="s">
        <v>176</v>
      </c>
      <c r="C155" s="1" t="s">
        <v>16</v>
      </c>
      <c r="D155" s="1" t="s">
        <v>17</v>
      </c>
      <c r="E155" s="2">
        <v>889</v>
      </c>
      <c r="F155" s="3">
        <v>4140000</v>
      </c>
      <c r="G155" s="3">
        <v>2748506</v>
      </c>
      <c r="H155" s="4">
        <v>2.3E-2</v>
      </c>
    </row>
    <row r="156" spans="1:8" x14ac:dyDescent="0.35">
      <c r="A156" s="1">
        <v>158</v>
      </c>
      <c r="B156" s="1" t="s">
        <v>177</v>
      </c>
      <c r="C156" s="1" t="s">
        <v>16</v>
      </c>
      <c r="D156" s="1" t="s">
        <v>17</v>
      </c>
      <c r="E156" s="2">
        <v>2100</v>
      </c>
      <c r="F156" s="3">
        <v>4120000.0000000005</v>
      </c>
      <c r="G156" s="3">
        <v>1912716</v>
      </c>
      <c r="H156" s="4">
        <v>6.0000000000000001E-3</v>
      </c>
    </row>
    <row r="157" spans="1:8" x14ac:dyDescent="0.35">
      <c r="A157" s="1">
        <v>159</v>
      </c>
      <c r="B157" s="1" t="s">
        <v>178</v>
      </c>
      <c r="C157" s="1" t="s">
        <v>50</v>
      </c>
      <c r="D157" s="1" t="s">
        <v>43</v>
      </c>
      <c r="E157" s="2">
        <v>83</v>
      </c>
      <c r="F157" s="3">
        <v>4120000.0000000005</v>
      </c>
      <c r="G157" s="3">
        <v>183691</v>
      </c>
      <c r="H157" s="4">
        <v>0.253</v>
      </c>
    </row>
    <row r="158" spans="1:8" x14ac:dyDescent="0.35">
      <c r="A158" s="1">
        <v>160</v>
      </c>
      <c r="B158" s="1" t="s">
        <v>179</v>
      </c>
      <c r="C158" s="1" t="s">
        <v>16</v>
      </c>
      <c r="D158" s="1" t="s">
        <v>17</v>
      </c>
      <c r="E158" s="2">
        <v>4600</v>
      </c>
      <c r="F158" s="3">
        <v>4120000.0000000005</v>
      </c>
      <c r="G158" s="3">
        <v>2740018</v>
      </c>
      <c r="H158" s="4">
        <v>1E-3</v>
      </c>
    </row>
    <row r="159" spans="1:8" x14ac:dyDescent="0.35">
      <c r="A159" s="1">
        <v>161</v>
      </c>
      <c r="B159" s="1" t="s">
        <v>180</v>
      </c>
      <c r="C159" s="1" t="s">
        <v>16</v>
      </c>
      <c r="D159" s="1" t="s">
        <v>17</v>
      </c>
      <c r="E159" s="2">
        <v>110</v>
      </c>
      <c r="F159" s="3">
        <v>4110000</v>
      </c>
      <c r="G159" s="3">
        <v>256171</v>
      </c>
      <c r="H159" s="4">
        <v>5.8000000000000003E-2</v>
      </c>
    </row>
    <row r="160" spans="1:8" x14ac:dyDescent="0.35">
      <c r="A160" s="1">
        <v>162</v>
      </c>
      <c r="B160" s="1" t="s">
        <v>181</v>
      </c>
      <c r="C160" s="1" t="s">
        <v>50</v>
      </c>
      <c r="D160" s="1" t="s">
        <v>17</v>
      </c>
      <c r="E160" s="2">
        <v>101800</v>
      </c>
      <c r="F160" s="3">
        <v>4100000</v>
      </c>
      <c r="G160" s="3">
        <v>2295768</v>
      </c>
      <c r="H160" s="4">
        <v>1E-3</v>
      </c>
    </row>
    <row r="161" spans="1:8" x14ac:dyDescent="0.35">
      <c r="A161" s="1">
        <v>163</v>
      </c>
      <c r="B161" s="1" t="s">
        <v>182</v>
      </c>
      <c r="C161" s="1" t="s">
        <v>12</v>
      </c>
      <c r="D161" s="1" t="s">
        <v>13</v>
      </c>
      <c r="E161" s="2">
        <v>2100</v>
      </c>
      <c r="F161" s="3">
        <v>4079999.9999999995</v>
      </c>
      <c r="G161" s="3">
        <v>606311</v>
      </c>
      <c r="H161" s="4">
        <v>4.0000000000000001E-3</v>
      </c>
    </row>
    <row r="162" spans="1:8" x14ac:dyDescent="0.35">
      <c r="A162" s="1">
        <v>164</v>
      </c>
      <c r="B162" s="1" t="s">
        <v>183</v>
      </c>
      <c r="C162" s="1" t="s">
        <v>16</v>
      </c>
      <c r="D162" s="1" t="s">
        <v>43</v>
      </c>
      <c r="E162" s="2">
        <v>1200</v>
      </c>
      <c r="F162" s="3">
        <v>4050000</v>
      </c>
      <c r="G162" s="3">
        <v>1421724</v>
      </c>
      <c r="H162" s="4">
        <v>8.0000000000000002E-3</v>
      </c>
    </row>
    <row r="163" spans="1:8" x14ac:dyDescent="0.35">
      <c r="A163" s="1">
        <v>165</v>
      </c>
      <c r="B163" s="1" t="s">
        <v>184</v>
      </c>
      <c r="C163" s="1" t="s">
        <v>12</v>
      </c>
      <c r="D163" s="1" t="s">
        <v>17</v>
      </c>
      <c r="E163" s="2">
        <v>120</v>
      </c>
      <c r="F163" s="3">
        <v>4029999.9999999995</v>
      </c>
      <c r="G163" s="3">
        <v>504864</v>
      </c>
      <c r="H163" s="4">
        <v>0.153</v>
      </c>
    </row>
    <row r="164" spans="1:8" x14ac:dyDescent="0.35">
      <c r="A164" s="1">
        <v>166</v>
      </c>
      <c r="B164" s="1" t="s">
        <v>185</v>
      </c>
      <c r="C164" s="1" t="s">
        <v>12</v>
      </c>
      <c r="D164" s="1" t="s">
        <v>13</v>
      </c>
      <c r="E164" s="2">
        <v>107</v>
      </c>
      <c r="F164" s="3">
        <v>4010000</v>
      </c>
      <c r="G164" s="3">
        <v>2880682</v>
      </c>
      <c r="H164" s="4">
        <v>0.109</v>
      </c>
    </row>
    <row r="165" spans="1:8" x14ac:dyDescent="0.35">
      <c r="A165" s="1">
        <v>167</v>
      </c>
      <c r="B165" s="1" t="s">
        <v>186</v>
      </c>
      <c r="C165" s="1" t="s">
        <v>50</v>
      </c>
      <c r="D165" s="1" t="s">
        <v>10</v>
      </c>
      <c r="E165" s="2">
        <v>20500</v>
      </c>
      <c r="F165" s="3">
        <v>3990000</v>
      </c>
      <c r="G165" s="3">
        <v>2409299</v>
      </c>
      <c r="H165" s="4">
        <v>5.0000000000000001E-3</v>
      </c>
    </row>
    <row r="166" spans="1:8" x14ac:dyDescent="0.35">
      <c r="A166" s="1">
        <v>168</v>
      </c>
      <c r="B166" s="1" t="s">
        <v>187</v>
      </c>
      <c r="C166" s="1" t="s">
        <v>12</v>
      </c>
      <c r="D166" s="1" t="s">
        <v>17</v>
      </c>
      <c r="E166" s="2">
        <v>753</v>
      </c>
      <c r="F166" s="3">
        <v>3990000</v>
      </c>
      <c r="G166" s="3">
        <v>1244843</v>
      </c>
      <c r="H166" s="4">
        <v>1.0999999999999999E-2</v>
      </c>
    </row>
    <row r="167" spans="1:8" x14ac:dyDescent="0.35">
      <c r="A167" s="1">
        <v>169</v>
      </c>
      <c r="B167" s="1" t="s">
        <v>188</v>
      </c>
      <c r="C167" s="1" t="s">
        <v>12</v>
      </c>
      <c r="D167" s="1" t="s">
        <v>17</v>
      </c>
      <c r="E167" s="2">
        <v>325</v>
      </c>
      <c r="F167" s="3">
        <v>3950000</v>
      </c>
      <c r="G167" s="3">
        <v>490549</v>
      </c>
      <c r="H167" s="5">
        <v>0.05</v>
      </c>
    </row>
    <row r="168" spans="1:8" x14ac:dyDescent="0.35">
      <c r="A168" s="1">
        <v>170</v>
      </c>
      <c r="B168" s="1" t="s">
        <v>189</v>
      </c>
      <c r="C168" s="1" t="s">
        <v>12</v>
      </c>
      <c r="D168" s="1" t="s">
        <v>17</v>
      </c>
      <c r="E168" s="2">
        <v>37</v>
      </c>
      <c r="F168" s="3">
        <v>3940000</v>
      </c>
      <c r="G168" s="3">
        <v>2480678</v>
      </c>
      <c r="H168" s="4">
        <v>8.0000000000000002E-3</v>
      </c>
    </row>
    <row r="169" spans="1:8" x14ac:dyDescent="0.35">
      <c r="A169" s="1">
        <v>171</v>
      </c>
      <c r="B169" s="1" t="s">
        <v>190</v>
      </c>
      <c r="C169" s="1" t="s">
        <v>16</v>
      </c>
      <c r="D169" s="1" t="s">
        <v>17</v>
      </c>
      <c r="E169" s="2">
        <v>1400</v>
      </c>
      <c r="F169" s="3">
        <v>3920000.0000000005</v>
      </c>
      <c r="G169" s="3">
        <v>2635346</v>
      </c>
      <c r="H169" s="4">
        <v>8.9999999999999993E-3</v>
      </c>
    </row>
    <row r="170" spans="1:8" x14ac:dyDescent="0.35">
      <c r="A170" s="1">
        <v>172</v>
      </c>
      <c r="B170" s="1" t="s">
        <v>191</v>
      </c>
      <c r="C170" s="1" t="s">
        <v>16</v>
      </c>
      <c r="D170" s="1" t="s">
        <v>17</v>
      </c>
      <c r="E170" s="2">
        <v>5500</v>
      </c>
      <c r="F170" s="3">
        <v>3900000</v>
      </c>
      <c r="G170" s="3">
        <v>2374075</v>
      </c>
      <c r="H170" s="4">
        <v>1.4999999999999999E-2</v>
      </c>
    </row>
    <row r="171" spans="1:8" x14ac:dyDescent="0.35">
      <c r="A171" s="1">
        <v>173</v>
      </c>
      <c r="B171" s="1" t="s">
        <v>192</v>
      </c>
      <c r="C171" s="1" t="s">
        <v>16</v>
      </c>
      <c r="D171" s="1" t="s">
        <v>17</v>
      </c>
      <c r="E171" s="2">
        <v>5100</v>
      </c>
      <c r="F171" s="3">
        <v>3860000</v>
      </c>
      <c r="G171" s="3">
        <v>2003148</v>
      </c>
      <c r="H171" s="4">
        <v>7.0000000000000001E-3</v>
      </c>
    </row>
    <row r="172" spans="1:8" x14ac:dyDescent="0.35">
      <c r="A172" s="1">
        <v>174</v>
      </c>
      <c r="B172" s="1" t="s">
        <v>193</v>
      </c>
      <c r="C172" s="1" t="s">
        <v>9</v>
      </c>
      <c r="D172" s="1" t="s">
        <v>67</v>
      </c>
      <c r="E172" s="2">
        <v>7500</v>
      </c>
      <c r="F172" s="3">
        <v>3850000</v>
      </c>
      <c r="G172" s="3">
        <v>2277104</v>
      </c>
      <c r="H172" s="4">
        <v>1E-3</v>
      </c>
    </row>
    <row r="173" spans="1:8" x14ac:dyDescent="0.35">
      <c r="A173" s="1">
        <v>175</v>
      </c>
      <c r="B173" s="1" t="s">
        <v>194</v>
      </c>
      <c r="C173" s="1" t="s">
        <v>12</v>
      </c>
      <c r="D173" s="1" t="s">
        <v>47</v>
      </c>
      <c r="E173" s="2">
        <v>9000</v>
      </c>
      <c r="F173" s="3">
        <v>3829999.9999999995</v>
      </c>
      <c r="G173" s="3">
        <v>1151832</v>
      </c>
      <c r="H173" s="4">
        <v>3.0000000000000001E-3</v>
      </c>
    </row>
    <row r="174" spans="1:8" x14ac:dyDescent="0.35">
      <c r="A174" s="1">
        <v>176</v>
      </c>
      <c r="B174" s="1" t="s">
        <v>195</v>
      </c>
      <c r="C174" s="1" t="s">
        <v>50</v>
      </c>
      <c r="D174" s="1" t="s">
        <v>17</v>
      </c>
      <c r="E174" s="2">
        <v>2800</v>
      </c>
      <c r="F174" s="3">
        <v>3820000.0000000005</v>
      </c>
      <c r="G174" s="3">
        <v>2032624</v>
      </c>
      <c r="H174" s="4">
        <v>1.2999999999999999E-2</v>
      </c>
    </row>
    <row r="175" spans="1:8" x14ac:dyDescent="0.35">
      <c r="A175" s="1">
        <v>177</v>
      </c>
      <c r="B175" s="1" t="s">
        <v>196</v>
      </c>
      <c r="C175" s="1" t="s">
        <v>12</v>
      </c>
      <c r="D175" s="1" t="s">
        <v>13</v>
      </c>
      <c r="E175" s="2">
        <v>26900</v>
      </c>
      <c r="F175" s="3">
        <v>3790000</v>
      </c>
      <c r="G175" s="3">
        <v>414391</v>
      </c>
      <c r="H175" s="4">
        <v>8.0000000000000002E-3</v>
      </c>
    </row>
    <row r="176" spans="1:8" x14ac:dyDescent="0.35">
      <c r="A176" s="1">
        <v>178</v>
      </c>
      <c r="B176" s="1" t="s">
        <v>197</v>
      </c>
      <c r="C176" s="1" t="s">
        <v>50</v>
      </c>
      <c r="D176" s="1" t="s">
        <v>47</v>
      </c>
      <c r="E176" s="2">
        <v>27</v>
      </c>
      <c r="F176" s="3">
        <v>3770000.0000000005</v>
      </c>
      <c r="G176" s="3">
        <v>2700359</v>
      </c>
      <c r="H176" s="4">
        <v>1.7000000000000001E-2</v>
      </c>
    </row>
    <row r="177" spans="1:8" x14ac:dyDescent="0.35">
      <c r="A177" s="1">
        <v>179</v>
      </c>
      <c r="B177" s="1" t="s">
        <v>198</v>
      </c>
      <c r="C177" s="1" t="s">
        <v>12</v>
      </c>
      <c r="D177" s="1" t="s">
        <v>17</v>
      </c>
      <c r="E177" s="2">
        <v>721</v>
      </c>
      <c r="F177" s="3">
        <v>3760000</v>
      </c>
      <c r="G177" s="3">
        <v>320691</v>
      </c>
      <c r="H177" s="4">
        <v>2.4E-2</v>
      </c>
    </row>
    <row r="178" spans="1:8" x14ac:dyDescent="0.35">
      <c r="A178" s="1">
        <v>180</v>
      </c>
      <c r="B178" s="1" t="s">
        <v>199</v>
      </c>
      <c r="C178" s="1" t="s">
        <v>12</v>
      </c>
      <c r="D178" s="1" t="s">
        <v>13</v>
      </c>
      <c r="E178" s="2">
        <v>1100</v>
      </c>
      <c r="F178" s="3">
        <v>3750000</v>
      </c>
      <c r="G178" s="3">
        <v>1371130</v>
      </c>
      <c r="H178" s="4">
        <v>1.7000000000000001E-2</v>
      </c>
    </row>
    <row r="179" spans="1:8" x14ac:dyDescent="0.35">
      <c r="A179" s="1">
        <v>181</v>
      </c>
      <c r="B179" s="1" t="s">
        <v>200</v>
      </c>
      <c r="C179" s="1" t="s">
        <v>12</v>
      </c>
      <c r="D179" s="1" t="s">
        <v>13</v>
      </c>
      <c r="E179" s="2">
        <v>3400</v>
      </c>
      <c r="F179" s="3">
        <v>3740000</v>
      </c>
      <c r="G179" s="3">
        <v>1941216</v>
      </c>
      <c r="H179" s="4">
        <v>8.0000000000000002E-3</v>
      </c>
    </row>
    <row r="180" spans="1:8" x14ac:dyDescent="0.35">
      <c r="A180" s="1">
        <v>182</v>
      </c>
      <c r="B180" s="1" t="s">
        <v>201</v>
      </c>
      <c r="C180" s="1" t="s">
        <v>16</v>
      </c>
      <c r="D180" s="1" t="s">
        <v>17</v>
      </c>
      <c r="E180" s="2">
        <v>10200</v>
      </c>
      <c r="F180" s="3">
        <v>3740000</v>
      </c>
      <c r="G180" s="3">
        <v>2148874</v>
      </c>
      <c r="H180" s="4">
        <v>2E-3</v>
      </c>
    </row>
    <row r="181" spans="1:8" x14ac:dyDescent="0.35">
      <c r="A181" s="1">
        <v>183</v>
      </c>
      <c r="B181" s="1" t="s">
        <v>202</v>
      </c>
      <c r="C181" s="1" t="s">
        <v>12</v>
      </c>
      <c r="D181" s="1" t="s">
        <v>47</v>
      </c>
      <c r="E181" s="2">
        <v>121</v>
      </c>
      <c r="F181" s="3">
        <v>3700000</v>
      </c>
      <c r="G181" s="3">
        <v>863144</v>
      </c>
      <c r="H181" s="4">
        <v>5.6000000000000001E-2</v>
      </c>
    </row>
    <row r="182" spans="1:8" x14ac:dyDescent="0.35">
      <c r="A182" s="1">
        <v>184</v>
      </c>
      <c r="B182" s="1" t="s">
        <v>203</v>
      </c>
      <c r="C182" s="1" t="s">
        <v>50</v>
      </c>
      <c r="D182" s="1" t="s">
        <v>13</v>
      </c>
      <c r="E182" s="2">
        <v>17300</v>
      </c>
      <c r="F182" s="3">
        <v>3660000</v>
      </c>
      <c r="G182" s="3">
        <v>2438544</v>
      </c>
      <c r="H182" s="4">
        <v>6.0000000000000001E-3</v>
      </c>
    </row>
    <row r="183" spans="1:8" x14ac:dyDescent="0.35">
      <c r="A183" s="1">
        <v>185</v>
      </c>
      <c r="B183" s="1" t="s">
        <v>204</v>
      </c>
      <c r="C183" s="1" t="s">
        <v>12</v>
      </c>
      <c r="D183" s="1" t="s">
        <v>17</v>
      </c>
      <c r="E183" s="2">
        <v>1200</v>
      </c>
      <c r="F183" s="3">
        <v>3660000</v>
      </c>
      <c r="G183" s="3">
        <v>2656714</v>
      </c>
      <c r="H183" s="4">
        <v>2.4E-2</v>
      </c>
    </row>
    <row r="184" spans="1:8" x14ac:dyDescent="0.35">
      <c r="A184" s="1">
        <v>186</v>
      </c>
      <c r="B184" s="1" t="s">
        <v>205</v>
      </c>
      <c r="C184" s="1" t="s">
        <v>16</v>
      </c>
      <c r="D184" s="1" t="s">
        <v>17</v>
      </c>
      <c r="E184" s="2">
        <v>578</v>
      </c>
      <c r="F184" s="3">
        <v>3660000</v>
      </c>
      <c r="G184" s="3">
        <v>839263</v>
      </c>
      <c r="H184" s="4">
        <v>4.3999999999999997E-2</v>
      </c>
    </row>
    <row r="185" spans="1:8" x14ac:dyDescent="0.35">
      <c r="A185" s="1">
        <v>187</v>
      </c>
      <c r="B185" s="1" t="s">
        <v>206</v>
      </c>
      <c r="C185" s="1" t="s">
        <v>12</v>
      </c>
      <c r="D185" s="1" t="s">
        <v>73</v>
      </c>
      <c r="E185" s="2">
        <v>1000</v>
      </c>
      <c r="F185" s="3">
        <v>3660000</v>
      </c>
      <c r="G185" s="3">
        <v>1393606</v>
      </c>
      <c r="H185" s="4">
        <v>1.2E-2</v>
      </c>
    </row>
    <row r="186" spans="1:8" x14ac:dyDescent="0.35">
      <c r="A186" s="1">
        <v>188</v>
      </c>
      <c r="B186" s="1" t="s">
        <v>207</v>
      </c>
      <c r="C186" s="1" t="s">
        <v>12</v>
      </c>
      <c r="D186" s="1" t="s">
        <v>13</v>
      </c>
      <c r="E186" s="2">
        <v>872</v>
      </c>
      <c r="F186" s="3">
        <v>3640000</v>
      </c>
      <c r="G186" s="3">
        <v>2243307</v>
      </c>
      <c r="H186" s="4">
        <v>1.7999999999999999E-2</v>
      </c>
    </row>
    <row r="187" spans="1:8" x14ac:dyDescent="0.35">
      <c r="A187" s="1">
        <v>189</v>
      </c>
      <c r="B187" s="1" t="s">
        <v>208</v>
      </c>
      <c r="C187" s="1" t="s">
        <v>9</v>
      </c>
      <c r="D187" s="1" t="s">
        <v>58</v>
      </c>
      <c r="E187" s="2">
        <v>18500</v>
      </c>
      <c r="F187" s="3">
        <v>3640000</v>
      </c>
      <c r="G187" s="3">
        <v>2580210</v>
      </c>
      <c r="H187" s="4">
        <v>3.0000000000000001E-3</v>
      </c>
    </row>
    <row r="188" spans="1:8" x14ac:dyDescent="0.35">
      <c r="A188" s="1">
        <v>190</v>
      </c>
      <c r="B188" s="1" t="s">
        <v>209</v>
      </c>
      <c r="C188" s="1" t="s">
        <v>16</v>
      </c>
      <c r="D188" s="1" t="s">
        <v>17</v>
      </c>
      <c r="E188" s="2">
        <v>54</v>
      </c>
      <c r="F188" s="3">
        <v>3610000</v>
      </c>
      <c r="G188" s="3">
        <v>1158910</v>
      </c>
      <c r="H188" s="4">
        <v>1.2999999999999999E-2</v>
      </c>
    </row>
    <row r="189" spans="1:8" x14ac:dyDescent="0.35">
      <c r="A189" s="1">
        <v>191</v>
      </c>
      <c r="B189" s="1" t="s">
        <v>210</v>
      </c>
      <c r="C189" s="1" t="s">
        <v>12</v>
      </c>
      <c r="D189" s="1" t="s">
        <v>17</v>
      </c>
      <c r="E189" s="2">
        <v>2200</v>
      </c>
      <c r="F189" s="3">
        <v>3610000</v>
      </c>
      <c r="G189" s="3">
        <v>708583</v>
      </c>
      <c r="H189" s="4">
        <v>1.9E-2</v>
      </c>
    </row>
    <row r="190" spans="1:8" x14ac:dyDescent="0.35">
      <c r="A190" s="1">
        <v>192</v>
      </c>
      <c r="B190" s="1" t="s">
        <v>211</v>
      </c>
      <c r="C190" s="1" t="s">
        <v>16</v>
      </c>
      <c r="D190" s="1" t="s">
        <v>17</v>
      </c>
      <c r="E190" s="2">
        <v>4200</v>
      </c>
      <c r="F190" s="3">
        <v>3610000</v>
      </c>
      <c r="G190" s="3">
        <v>1116201</v>
      </c>
      <c r="H190" s="4">
        <v>2E-3</v>
      </c>
    </row>
    <row r="191" spans="1:8" x14ac:dyDescent="0.35">
      <c r="A191" s="1">
        <v>193</v>
      </c>
      <c r="B191" s="1" t="s">
        <v>212</v>
      </c>
      <c r="C191" s="1" t="s">
        <v>12</v>
      </c>
      <c r="D191" s="1" t="s">
        <v>13</v>
      </c>
      <c r="E191" s="2">
        <v>19600</v>
      </c>
      <c r="F191" s="3">
        <v>3600000</v>
      </c>
      <c r="G191" s="3">
        <v>2356773</v>
      </c>
      <c r="H191" s="4">
        <v>4.0000000000000001E-3</v>
      </c>
    </row>
    <row r="192" spans="1:8" x14ac:dyDescent="0.35">
      <c r="A192" s="1">
        <v>194</v>
      </c>
      <c r="B192" s="1" t="s">
        <v>213</v>
      </c>
      <c r="C192" s="1" t="s">
        <v>9</v>
      </c>
      <c r="D192" s="1" t="s">
        <v>17</v>
      </c>
      <c r="E192" s="2">
        <v>7700</v>
      </c>
      <c r="F192" s="3">
        <v>3579999.9999999995</v>
      </c>
      <c r="G192" s="3">
        <v>2017715</v>
      </c>
      <c r="H192" s="4">
        <v>3.0000000000000001E-3</v>
      </c>
    </row>
    <row r="193" spans="1:8" x14ac:dyDescent="0.35">
      <c r="A193" s="1">
        <v>195</v>
      </c>
      <c r="B193" s="1" t="s">
        <v>214</v>
      </c>
      <c r="C193" s="1" t="s">
        <v>12</v>
      </c>
      <c r="D193" s="1" t="s">
        <v>47</v>
      </c>
      <c r="E193" s="2">
        <v>743</v>
      </c>
      <c r="F193" s="3">
        <v>3550000</v>
      </c>
      <c r="G193" s="3">
        <v>1029816</v>
      </c>
      <c r="H193" s="4">
        <v>1.7000000000000001E-2</v>
      </c>
    </row>
    <row r="194" spans="1:8" x14ac:dyDescent="0.35">
      <c r="A194" s="1">
        <v>196</v>
      </c>
      <c r="B194" s="1" t="s">
        <v>215</v>
      </c>
      <c r="C194" s="1" t="s">
        <v>12</v>
      </c>
      <c r="D194" s="1" t="s">
        <v>13</v>
      </c>
      <c r="E194" s="2">
        <v>16800</v>
      </c>
      <c r="F194" s="3">
        <v>3540000</v>
      </c>
      <c r="G194" s="3">
        <v>1493479</v>
      </c>
      <c r="H194" s="4">
        <v>6.0000000000000001E-3</v>
      </c>
    </row>
    <row r="195" spans="1:8" x14ac:dyDescent="0.35">
      <c r="A195" s="1">
        <v>197</v>
      </c>
      <c r="B195" s="1" t="s">
        <v>216</v>
      </c>
      <c r="C195" s="1" t="s">
        <v>12</v>
      </c>
      <c r="D195" s="1" t="s">
        <v>43</v>
      </c>
      <c r="E195" s="2">
        <v>1100</v>
      </c>
      <c r="F195" s="3">
        <v>3529999.9999999995</v>
      </c>
      <c r="G195" s="3">
        <v>1751129</v>
      </c>
      <c r="H195" s="4">
        <v>3.5000000000000003E-2</v>
      </c>
    </row>
    <row r="196" spans="1:8" x14ac:dyDescent="0.35">
      <c r="A196" s="1">
        <v>198</v>
      </c>
      <c r="B196" s="1" t="s">
        <v>217</v>
      </c>
      <c r="C196" s="1" t="s">
        <v>12</v>
      </c>
      <c r="D196" s="1" t="s">
        <v>17</v>
      </c>
      <c r="E196" s="2">
        <v>6300</v>
      </c>
      <c r="F196" s="3">
        <v>3510000</v>
      </c>
      <c r="G196" s="3">
        <v>2966887</v>
      </c>
      <c r="H196" s="4">
        <v>1.2E-2</v>
      </c>
    </row>
    <row r="197" spans="1:8" x14ac:dyDescent="0.35">
      <c r="A197" s="1">
        <v>199</v>
      </c>
      <c r="B197" s="1" t="s">
        <v>218</v>
      </c>
      <c r="C197" s="1" t="s">
        <v>16</v>
      </c>
      <c r="D197" s="1" t="s">
        <v>17</v>
      </c>
      <c r="E197" s="2">
        <v>7800</v>
      </c>
      <c r="F197" s="3">
        <v>3500000</v>
      </c>
      <c r="G197" s="3">
        <v>2338528</v>
      </c>
      <c r="H197" s="4">
        <v>4.0000000000000001E-3</v>
      </c>
    </row>
    <row r="198" spans="1:8" x14ac:dyDescent="0.35">
      <c r="A198" s="1">
        <v>200</v>
      </c>
      <c r="B198" s="1" t="s">
        <v>219</v>
      </c>
      <c r="C198" s="1" t="s">
        <v>16</v>
      </c>
      <c r="D198" s="1" t="s">
        <v>17</v>
      </c>
      <c r="E198" s="2">
        <v>4800</v>
      </c>
      <c r="F198" s="3">
        <v>3490000</v>
      </c>
      <c r="G198" s="3">
        <v>2075096</v>
      </c>
      <c r="H198" s="4">
        <v>7.0000000000000001E-3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829E-1D3F-4343-B4E0-CB17CE980197}">
  <dimension ref="B3:M406"/>
  <sheetViews>
    <sheetView zoomScale="52" workbookViewId="0">
      <selection activeCell="M14" sqref="M14"/>
    </sheetView>
  </sheetViews>
  <sheetFormatPr defaultRowHeight="18" x14ac:dyDescent="0.35"/>
  <cols>
    <col min="2" max="2" width="25.1640625" bestFit="1" customWidth="1"/>
    <col min="3" max="3" width="7.9140625" bestFit="1" customWidth="1"/>
    <col min="4" max="4" width="13.08203125" bestFit="1" customWidth="1"/>
    <col min="5" max="5" width="22.5" bestFit="1" customWidth="1"/>
    <col min="6" max="6" width="13.08203125" bestFit="1" customWidth="1"/>
    <col min="7" max="8" width="8.75" bestFit="1" customWidth="1"/>
    <col min="9" max="9" width="11.33203125" bestFit="1" customWidth="1"/>
    <col min="10" max="10" width="12.58203125" bestFit="1" customWidth="1"/>
    <col min="11" max="11" width="8.08203125" bestFit="1" customWidth="1"/>
    <col min="12" max="12" width="12.33203125" bestFit="1" customWidth="1"/>
    <col min="13" max="13" width="10.1640625" customWidth="1"/>
    <col min="14" max="14" width="6.9140625" bestFit="1" customWidth="1"/>
    <col min="15" max="15" width="4.6640625" bestFit="1" customWidth="1"/>
    <col min="16" max="16" width="19.9140625" bestFit="1" customWidth="1"/>
    <col min="17" max="17" width="7.5" bestFit="1" customWidth="1"/>
    <col min="18" max="18" width="13.1640625" bestFit="1" customWidth="1"/>
    <col min="19" max="19" width="10.83203125" bestFit="1" customWidth="1"/>
    <col min="20" max="20" width="9.83203125" bestFit="1" customWidth="1"/>
    <col min="21" max="21" width="10" bestFit="1" customWidth="1"/>
  </cols>
  <sheetData>
    <row r="3" spans="2:13" x14ac:dyDescent="0.35">
      <c r="B3" s="6" t="s">
        <v>220</v>
      </c>
      <c r="C3" s="13" t="s">
        <v>222</v>
      </c>
      <c r="D3" s="13" t="s">
        <v>227</v>
      </c>
      <c r="E3" s="13" t="s">
        <v>224</v>
      </c>
      <c r="F3" s="13" t="s">
        <v>225</v>
      </c>
      <c r="L3" s="43" t="s">
        <v>230</v>
      </c>
      <c r="M3" s="43"/>
    </row>
    <row r="4" spans="2:13" x14ac:dyDescent="0.35">
      <c r="B4" s="7" t="s">
        <v>9</v>
      </c>
      <c r="C4" s="9">
        <v>167310000</v>
      </c>
      <c r="D4" s="8">
        <v>16</v>
      </c>
      <c r="E4" s="8">
        <v>29364401</v>
      </c>
      <c r="F4" s="8">
        <v>16</v>
      </c>
      <c r="L4" t="s">
        <v>4</v>
      </c>
      <c r="M4" s="12">
        <f>MAX(Posts)</f>
        <v>101800</v>
      </c>
    </row>
    <row r="5" spans="2:13" x14ac:dyDescent="0.35">
      <c r="B5" s="7" t="s">
        <v>50</v>
      </c>
      <c r="C5" s="9">
        <v>92710000</v>
      </c>
      <c r="D5" s="8">
        <v>16</v>
      </c>
      <c r="E5" s="8">
        <v>26401756</v>
      </c>
      <c r="F5" s="8">
        <v>16</v>
      </c>
      <c r="L5" t="s">
        <v>5</v>
      </c>
      <c r="M5" s="14">
        <f>MAX(Followers)</f>
        <v>58010000</v>
      </c>
    </row>
    <row r="6" spans="2:13" x14ac:dyDescent="0.35">
      <c r="B6" s="7" t="s">
        <v>16</v>
      </c>
      <c r="C6" s="9">
        <v>670790000</v>
      </c>
      <c r="D6" s="8">
        <v>72</v>
      </c>
      <c r="E6" s="8">
        <v>118316821</v>
      </c>
      <c r="F6" s="8">
        <v>72</v>
      </c>
      <c r="L6" t="s">
        <v>231</v>
      </c>
      <c r="M6" s="14">
        <f>MAX(Avg._Likes)</f>
        <v>2995163</v>
      </c>
    </row>
    <row r="7" spans="2:13" x14ac:dyDescent="0.35">
      <c r="B7" s="7" t="s">
        <v>12</v>
      </c>
      <c r="C7" s="9">
        <v>733640000</v>
      </c>
      <c r="D7" s="8">
        <v>93</v>
      </c>
      <c r="E7" s="8">
        <v>141626829</v>
      </c>
      <c r="F7" s="8">
        <v>93</v>
      </c>
      <c r="L7" t="s">
        <v>232</v>
      </c>
      <c r="M7" s="10">
        <f>MAX(Eng_Rate)</f>
        <v>0.26600000000000001</v>
      </c>
    </row>
    <row r="8" spans="2:13" x14ac:dyDescent="0.35">
      <c r="B8" s="7" t="s">
        <v>221</v>
      </c>
      <c r="C8" s="9">
        <v>1664450000</v>
      </c>
      <c r="D8" s="8">
        <v>197</v>
      </c>
      <c r="E8" s="8">
        <v>315709807</v>
      </c>
      <c r="F8" s="8">
        <v>197</v>
      </c>
    </row>
    <row r="9" spans="2:13" x14ac:dyDescent="0.35">
      <c r="B9" s="6" t="s">
        <v>5</v>
      </c>
      <c r="C9" s="13" t="s">
        <v>229</v>
      </c>
    </row>
    <row r="11" spans="2:13" x14ac:dyDescent="0.35">
      <c r="B11" s="6" t="s">
        <v>220</v>
      </c>
      <c r="E11" s="6" t="s">
        <v>220</v>
      </c>
      <c r="F11" t="s">
        <v>227</v>
      </c>
    </row>
    <row r="12" spans="2:13" x14ac:dyDescent="0.35">
      <c r="B12" s="7" t="s">
        <v>151</v>
      </c>
      <c r="E12" s="7" t="s">
        <v>13</v>
      </c>
      <c r="F12" s="8">
        <v>3</v>
      </c>
      <c r="L12" s="44" t="s">
        <v>236</v>
      </c>
      <c r="M12" s="44"/>
    </row>
    <row r="13" spans="2:13" x14ac:dyDescent="0.35">
      <c r="B13" s="11" t="s">
        <v>22</v>
      </c>
      <c r="E13" s="7" t="s">
        <v>73</v>
      </c>
      <c r="F13" s="8">
        <v>3</v>
      </c>
      <c r="L13" t="s">
        <v>240</v>
      </c>
      <c r="M13" t="str">
        <f>IF(COUNTBLANK(Search)=0,IF(ISNA(MATCH(Search,Name,0)),"User Not Found !",Search),"instagram")</f>
        <v>User Not Found !</v>
      </c>
    </row>
    <row r="14" spans="2:13" x14ac:dyDescent="0.35">
      <c r="B14" s="7" t="s">
        <v>102</v>
      </c>
      <c r="E14" s="7" t="s">
        <v>10</v>
      </c>
      <c r="F14" s="8">
        <v>2</v>
      </c>
      <c r="L14" t="s">
        <v>5</v>
      </c>
      <c r="M14" s="14" t="str">
        <f>_xlfn.XLOOKUP($M$13,Name,Followers,"?",0)</f>
        <v>?</v>
      </c>
    </row>
    <row r="15" spans="2:13" x14ac:dyDescent="0.35">
      <c r="B15" s="11" t="s">
        <v>32</v>
      </c>
      <c r="E15" s="7" t="s">
        <v>17</v>
      </c>
      <c r="F15" s="8">
        <v>2</v>
      </c>
      <c r="L15" t="s">
        <v>237</v>
      </c>
      <c r="M15" s="12" t="str">
        <f>_xlfn.XLOOKUP($M$13,Name,Posts,"?",0)</f>
        <v>?</v>
      </c>
    </row>
    <row r="16" spans="2:13" x14ac:dyDescent="0.35">
      <c r="B16" s="7" t="s">
        <v>188</v>
      </c>
      <c r="E16" s="7" t="s">
        <v>47</v>
      </c>
      <c r="F16" s="8">
        <v>1</v>
      </c>
      <c r="L16" t="s">
        <v>238</v>
      </c>
      <c r="M16" s="9" t="str">
        <f>_xlfn.XLOOKUP($M$13,Name,Avg._Likes,"?",0)</f>
        <v>?</v>
      </c>
    </row>
    <row r="17" spans="2:13" x14ac:dyDescent="0.35">
      <c r="B17" s="11" t="s">
        <v>17</v>
      </c>
      <c r="E17" s="7" t="s">
        <v>58</v>
      </c>
      <c r="F17" s="8">
        <v>1</v>
      </c>
      <c r="L17" t="s">
        <v>239</v>
      </c>
      <c r="M17" s="10" t="str">
        <f>_xlfn.XLOOKUP($M$13,Name,Eng_Rate,"?",0)</f>
        <v>?</v>
      </c>
    </row>
    <row r="18" spans="2:13" x14ac:dyDescent="0.35">
      <c r="B18" s="7" t="s">
        <v>128</v>
      </c>
      <c r="E18" s="7" t="s">
        <v>43</v>
      </c>
      <c r="F18" s="8">
        <v>1</v>
      </c>
    </row>
    <row r="19" spans="2:13" x14ac:dyDescent="0.35">
      <c r="B19" s="11" t="s">
        <v>43</v>
      </c>
      <c r="E19" s="7" t="s">
        <v>67</v>
      </c>
      <c r="F19" s="8">
        <v>1</v>
      </c>
    </row>
    <row r="20" spans="2:13" x14ac:dyDescent="0.35">
      <c r="B20" s="7" t="s">
        <v>178</v>
      </c>
      <c r="E20" s="7" t="s">
        <v>122</v>
      </c>
      <c r="F20" s="8">
        <v>1</v>
      </c>
    </row>
    <row r="21" spans="2:13" x14ac:dyDescent="0.35">
      <c r="B21" s="11" t="s">
        <v>43</v>
      </c>
      <c r="E21" s="7" t="s">
        <v>32</v>
      </c>
      <c r="F21" s="8">
        <v>1</v>
      </c>
    </row>
    <row r="22" spans="2:13" x14ac:dyDescent="0.35">
      <c r="B22" s="7" t="s">
        <v>89</v>
      </c>
      <c r="E22" s="7" t="s">
        <v>221</v>
      </c>
      <c r="F22" s="8">
        <v>16</v>
      </c>
    </row>
    <row r="23" spans="2:13" x14ac:dyDescent="0.35">
      <c r="B23" s="11" t="s">
        <v>17</v>
      </c>
    </row>
    <row r="24" spans="2:13" x14ac:dyDescent="0.35">
      <c r="B24" s="7" t="s">
        <v>70</v>
      </c>
    </row>
    <row r="25" spans="2:13" x14ac:dyDescent="0.35">
      <c r="B25" s="11" t="s">
        <v>17</v>
      </c>
    </row>
    <row r="26" spans="2:13" x14ac:dyDescent="0.35">
      <c r="B26" s="7" t="s">
        <v>182</v>
      </c>
    </row>
    <row r="27" spans="2:13" x14ac:dyDescent="0.35">
      <c r="B27" s="11" t="s">
        <v>13</v>
      </c>
    </row>
    <row r="28" spans="2:13" x14ac:dyDescent="0.35">
      <c r="B28" s="7" t="s">
        <v>91</v>
      </c>
    </row>
    <row r="29" spans="2:13" x14ac:dyDescent="0.35">
      <c r="B29" s="11" t="s">
        <v>58</v>
      </c>
    </row>
    <row r="30" spans="2:13" x14ac:dyDescent="0.35">
      <c r="B30" s="7" t="s">
        <v>207</v>
      </c>
    </row>
    <row r="31" spans="2:13" x14ac:dyDescent="0.35">
      <c r="B31" s="11" t="s">
        <v>13</v>
      </c>
    </row>
    <row r="32" spans="2:13" x14ac:dyDescent="0.35">
      <c r="B32" s="7" t="s">
        <v>191</v>
      </c>
    </row>
    <row r="33" spans="2:2" x14ac:dyDescent="0.35">
      <c r="B33" s="11" t="s">
        <v>17</v>
      </c>
    </row>
    <row r="34" spans="2:2" x14ac:dyDescent="0.35">
      <c r="B34" s="7" t="s">
        <v>96</v>
      </c>
    </row>
    <row r="35" spans="2:2" x14ac:dyDescent="0.35">
      <c r="B35" s="11" t="s">
        <v>17</v>
      </c>
    </row>
    <row r="36" spans="2:2" x14ac:dyDescent="0.35">
      <c r="B36" s="7" t="s">
        <v>20</v>
      </c>
    </row>
    <row r="37" spans="2:2" x14ac:dyDescent="0.35">
      <c r="B37" s="11" t="s">
        <v>17</v>
      </c>
    </row>
    <row r="38" spans="2:2" x14ac:dyDescent="0.35">
      <c r="B38" s="7" t="s">
        <v>120</v>
      </c>
    </row>
    <row r="39" spans="2:2" x14ac:dyDescent="0.35">
      <c r="B39" s="11" t="s">
        <v>17</v>
      </c>
    </row>
    <row r="40" spans="2:2" x14ac:dyDescent="0.35">
      <c r="B40" s="7" t="s">
        <v>158</v>
      </c>
    </row>
    <row r="41" spans="2:2" x14ac:dyDescent="0.35">
      <c r="B41" s="11" t="s">
        <v>17</v>
      </c>
    </row>
    <row r="42" spans="2:2" x14ac:dyDescent="0.35">
      <c r="B42" s="7" t="s">
        <v>42</v>
      </c>
    </row>
    <row r="43" spans="2:2" x14ac:dyDescent="0.35">
      <c r="B43" s="11" t="s">
        <v>43</v>
      </c>
    </row>
    <row r="44" spans="2:2" x14ac:dyDescent="0.35">
      <c r="B44" s="7" t="s">
        <v>214</v>
      </c>
    </row>
    <row r="45" spans="2:2" x14ac:dyDescent="0.35">
      <c r="B45" s="11" t="s">
        <v>47</v>
      </c>
    </row>
    <row r="46" spans="2:2" x14ac:dyDescent="0.35">
      <c r="B46" s="7" t="s">
        <v>108</v>
      </c>
    </row>
    <row r="47" spans="2:2" x14ac:dyDescent="0.35">
      <c r="B47" s="11" t="s">
        <v>17</v>
      </c>
    </row>
    <row r="48" spans="2:2" x14ac:dyDescent="0.35">
      <c r="B48" s="7" t="s">
        <v>106</v>
      </c>
    </row>
    <row r="49" spans="2:2" x14ac:dyDescent="0.35">
      <c r="B49" s="11" t="s">
        <v>17</v>
      </c>
    </row>
    <row r="50" spans="2:2" x14ac:dyDescent="0.35">
      <c r="B50" s="7" t="s">
        <v>23</v>
      </c>
    </row>
    <row r="51" spans="2:2" x14ac:dyDescent="0.35">
      <c r="B51" s="11" t="s">
        <v>17</v>
      </c>
    </row>
    <row r="52" spans="2:2" x14ac:dyDescent="0.35">
      <c r="B52" s="7" t="s">
        <v>52</v>
      </c>
    </row>
    <row r="53" spans="2:2" x14ac:dyDescent="0.35">
      <c r="B53" s="11" t="s">
        <v>17</v>
      </c>
    </row>
    <row r="54" spans="2:2" x14ac:dyDescent="0.35">
      <c r="B54" s="7" t="s">
        <v>130</v>
      </c>
    </row>
    <row r="55" spans="2:2" x14ac:dyDescent="0.35">
      <c r="B55" s="11" t="s">
        <v>32</v>
      </c>
    </row>
    <row r="56" spans="2:2" x14ac:dyDescent="0.35">
      <c r="B56" s="7" t="s">
        <v>202</v>
      </c>
    </row>
    <row r="57" spans="2:2" x14ac:dyDescent="0.35">
      <c r="B57" s="11" t="s">
        <v>47</v>
      </c>
    </row>
    <row r="58" spans="2:2" x14ac:dyDescent="0.35">
      <c r="B58" s="7" t="s">
        <v>173</v>
      </c>
    </row>
    <row r="59" spans="2:2" x14ac:dyDescent="0.35">
      <c r="B59" s="11" t="s">
        <v>17</v>
      </c>
    </row>
    <row r="60" spans="2:2" x14ac:dyDescent="0.35">
      <c r="B60" s="7" t="s">
        <v>163</v>
      </c>
    </row>
    <row r="61" spans="2:2" x14ac:dyDescent="0.35">
      <c r="B61" s="11" t="s">
        <v>17</v>
      </c>
    </row>
    <row r="62" spans="2:2" x14ac:dyDescent="0.35">
      <c r="B62" s="7" t="s">
        <v>161</v>
      </c>
    </row>
    <row r="63" spans="2:2" x14ac:dyDescent="0.35">
      <c r="B63" s="11" t="s">
        <v>73</v>
      </c>
    </row>
    <row r="64" spans="2:2" x14ac:dyDescent="0.35">
      <c r="B64" s="7" t="s">
        <v>86</v>
      </c>
    </row>
    <row r="65" spans="2:2" x14ac:dyDescent="0.35">
      <c r="B65" s="11" t="s">
        <v>17</v>
      </c>
    </row>
    <row r="66" spans="2:2" x14ac:dyDescent="0.35">
      <c r="B66" s="7" t="s">
        <v>45</v>
      </c>
    </row>
    <row r="67" spans="2:2" x14ac:dyDescent="0.35">
      <c r="B67" s="11" t="s">
        <v>17</v>
      </c>
    </row>
    <row r="68" spans="2:2" x14ac:dyDescent="0.35">
      <c r="B68" s="7" t="s">
        <v>53</v>
      </c>
    </row>
    <row r="69" spans="2:2" x14ac:dyDescent="0.35">
      <c r="B69" s="11" t="s">
        <v>13</v>
      </c>
    </row>
    <row r="70" spans="2:2" x14ac:dyDescent="0.35">
      <c r="B70" s="7" t="s">
        <v>121</v>
      </c>
    </row>
    <row r="71" spans="2:2" x14ac:dyDescent="0.35">
      <c r="B71" s="11" t="s">
        <v>122</v>
      </c>
    </row>
    <row r="72" spans="2:2" x14ac:dyDescent="0.35">
      <c r="B72" s="7" t="s">
        <v>139</v>
      </c>
    </row>
    <row r="73" spans="2:2" x14ac:dyDescent="0.35">
      <c r="B73" s="11" t="s">
        <v>17</v>
      </c>
    </row>
    <row r="74" spans="2:2" x14ac:dyDescent="0.35">
      <c r="B74" s="7" t="s">
        <v>203</v>
      </c>
    </row>
    <row r="75" spans="2:2" x14ac:dyDescent="0.35">
      <c r="B75" s="11" t="s">
        <v>13</v>
      </c>
    </row>
    <row r="76" spans="2:2" x14ac:dyDescent="0.35">
      <c r="B76" s="7" t="s">
        <v>48</v>
      </c>
    </row>
    <row r="77" spans="2:2" x14ac:dyDescent="0.35">
      <c r="B77" s="11" t="s">
        <v>17</v>
      </c>
    </row>
    <row r="78" spans="2:2" x14ac:dyDescent="0.35">
      <c r="B78" s="7" t="s">
        <v>107</v>
      </c>
    </row>
    <row r="79" spans="2:2" x14ac:dyDescent="0.35">
      <c r="B79" s="11" t="s">
        <v>17</v>
      </c>
    </row>
    <row r="80" spans="2:2" x14ac:dyDescent="0.35">
      <c r="B80" s="7" t="s">
        <v>192</v>
      </c>
    </row>
    <row r="81" spans="2:2" x14ac:dyDescent="0.35">
      <c r="B81" s="11" t="s">
        <v>17</v>
      </c>
    </row>
    <row r="82" spans="2:2" x14ac:dyDescent="0.35">
      <c r="B82" s="7" t="s">
        <v>216</v>
      </c>
    </row>
    <row r="83" spans="2:2" x14ac:dyDescent="0.35">
      <c r="B83" s="11" t="s">
        <v>43</v>
      </c>
    </row>
    <row r="84" spans="2:2" x14ac:dyDescent="0.35">
      <c r="B84" s="7" t="s">
        <v>11</v>
      </c>
    </row>
    <row r="85" spans="2:2" x14ac:dyDescent="0.35">
      <c r="B85" s="11" t="s">
        <v>13</v>
      </c>
    </row>
    <row r="86" spans="2:2" x14ac:dyDescent="0.35">
      <c r="B86" s="7" t="s">
        <v>169</v>
      </c>
    </row>
    <row r="87" spans="2:2" x14ac:dyDescent="0.35">
      <c r="B87" s="11" t="s">
        <v>17</v>
      </c>
    </row>
    <row r="88" spans="2:2" x14ac:dyDescent="0.35">
      <c r="B88" s="7" t="s">
        <v>147</v>
      </c>
    </row>
    <row r="89" spans="2:2" x14ac:dyDescent="0.35">
      <c r="B89" s="11" t="s">
        <v>17</v>
      </c>
    </row>
    <row r="90" spans="2:2" x14ac:dyDescent="0.35">
      <c r="B90" s="7" t="s">
        <v>200</v>
      </c>
    </row>
    <row r="91" spans="2:2" x14ac:dyDescent="0.35">
      <c r="B91" s="11" t="s">
        <v>13</v>
      </c>
    </row>
    <row r="92" spans="2:2" x14ac:dyDescent="0.35">
      <c r="B92" s="7" t="s">
        <v>68</v>
      </c>
    </row>
    <row r="93" spans="2:2" x14ac:dyDescent="0.35">
      <c r="B93" s="11" t="s">
        <v>13</v>
      </c>
    </row>
    <row r="94" spans="2:2" x14ac:dyDescent="0.35">
      <c r="B94" s="7" t="s">
        <v>41</v>
      </c>
    </row>
    <row r="95" spans="2:2" x14ac:dyDescent="0.35">
      <c r="B95" s="11" t="s">
        <v>10</v>
      </c>
    </row>
    <row r="96" spans="2:2" x14ac:dyDescent="0.35">
      <c r="B96" s="7" t="s">
        <v>77</v>
      </c>
    </row>
    <row r="97" spans="2:2" x14ac:dyDescent="0.35">
      <c r="B97" s="11" t="s">
        <v>17</v>
      </c>
    </row>
    <row r="98" spans="2:2" x14ac:dyDescent="0.35">
      <c r="B98" s="7" t="s">
        <v>166</v>
      </c>
    </row>
    <row r="99" spans="2:2" x14ac:dyDescent="0.35">
      <c r="B99" s="11" t="s">
        <v>122</v>
      </c>
    </row>
    <row r="100" spans="2:2" x14ac:dyDescent="0.35">
      <c r="B100" s="7" t="s">
        <v>111</v>
      </c>
    </row>
    <row r="101" spans="2:2" x14ac:dyDescent="0.35">
      <c r="B101" s="11" t="s">
        <v>17</v>
      </c>
    </row>
    <row r="102" spans="2:2" x14ac:dyDescent="0.35">
      <c r="B102" s="7" t="s">
        <v>213</v>
      </c>
    </row>
    <row r="103" spans="2:2" x14ac:dyDescent="0.35">
      <c r="B103" s="11" t="s">
        <v>17</v>
      </c>
    </row>
    <row r="104" spans="2:2" x14ac:dyDescent="0.35">
      <c r="B104" s="7" t="s">
        <v>140</v>
      </c>
    </row>
    <row r="105" spans="2:2" x14ac:dyDescent="0.35">
      <c r="B105" s="11" t="s">
        <v>17</v>
      </c>
    </row>
    <row r="106" spans="2:2" x14ac:dyDescent="0.35">
      <c r="B106" s="7" t="s">
        <v>55</v>
      </c>
    </row>
    <row r="107" spans="2:2" x14ac:dyDescent="0.35">
      <c r="B107" s="11" t="s">
        <v>22</v>
      </c>
    </row>
    <row r="108" spans="2:2" x14ac:dyDescent="0.35">
      <c r="B108" s="7" t="s">
        <v>198</v>
      </c>
    </row>
    <row r="109" spans="2:2" x14ac:dyDescent="0.35">
      <c r="B109" s="11" t="s">
        <v>17</v>
      </c>
    </row>
    <row r="110" spans="2:2" x14ac:dyDescent="0.35">
      <c r="B110" s="7" t="s">
        <v>79</v>
      </c>
    </row>
    <row r="111" spans="2:2" x14ac:dyDescent="0.35">
      <c r="B111" s="11" t="s">
        <v>17</v>
      </c>
    </row>
    <row r="112" spans="2:2" x14ac:dyDescent="0.35">
      <c r="B112" s="7" t="s">
        <v>51</v>
      </c>
    </row>
    <row r="113" spans="2:2" x14ac:dyDescent="0.35">
      <c r="B113" s="11" t="s">
        <v>13</v>
      </c>
    </row>
    <row r="114" spans="2:2" x14ac:dyDescent="0.35">
      <c r="B114" s="7" t="s">
        <v>215</v>
      </c>
    </row>
    <row r="115" spans="2:2" x14ac:dyDescent="0.35">
      <c r="B115" s="11" t="s">
        <v>13</v>
      </c>
    </row>
    <row r="116" spans="2:2" x14ac:dyDescent="0.35">
      <c r="B116" s="7" t="s">
        <v>54</v>
      </c>
    </row>
    <row r="117" spans="2:2" x14ac:dyDescent="0.35">
      <c r="B117" s="11" t="s">
        <v>10</v>
      </c>
    </row>
    <row r="118" spans="2:2" x14ac:dyDescent="0.35">
      <c r="B118" s="7" t="s">
        <v>168</v>
      </c>
    </row>
    <row r="119" spans="2:2" x14ac:dyDescent="0.35">
      <c r="B119" s="11" t="s">
        <v>67</v>
      </c>
    </row>
    <row r="120" spans="2:2" x14ac:dyDescent="0.35">
      <c r="B120" s="7" t="s">
        <v>66</v>
      </c>
    </row>
    <row r="121" spans="2:2" x14ac:dyDescent="0.35">
      <c r="B121" s="11" t="s">
        <v>67</v>
      </c>
    </row>
    <row r="122" spans="2:2" x14ac:dyDescent="0.35">
      <c r="B122" s="7" t="s">
        <v>201</v>
      </c>
    </row>
    <row r="123" spans="2:2" x14ac:dyDescent="0.35">
      <c r="B123" s="11" t="s">
        <v>17</v>
      </c>
    </row>
    <row r="124" spans="2:2" x14ac:dyDescent="0.35">
      <c r="B124" s="7" t="s">
        <v>135</v>
      </c>
    </row>
    <row r="125" spans="2:2" x14ac:dyDescent="0.35">
      <c r="B125" s="11" t="s">
        <v>67</v>
      </c>
    </row>
    <row r="126" spans="2:2" x14ac:dyDescent="0.35">
      <c r="B126" s="7" t="s">
        <v>160</v>
      </c>
    </row>
    <row r="127" spans="2:2" x14ac:dyDescent="0.35">
      <c r="B127" s="11" t="s">
        <v>17</v>
      </c>
    </row>
    <row r="128" spans="2:2" x14ac:dyDescent="0.35">
      <c r="B128" s="7" t="s">
        <v>137</v>
      </c>
    </row>
    <row r="129" spans="2:2" x14ac:dyDescent="0.35">
      <c r="B129" s="11" t="s">
        <v>17</v>
      </c>
    </row>
    <row r="130" spans="2:2" x14ac:dyDescent="0.35">
      <c r="B130" s="7" t="s">
        <v>141</v>
      </c>
    </row>
    <row r="131" spans="2:2" x14ac:dyDescent="0.35">
      <c r="B131" s="11" t="s">
        <v>122</v>
      </c>
    </row>
    <row r="132" spans="2:2" x14ac:dyDescent="0.35">
      <c r="B132" s="7" t="s">
        <v>193</v>
      </c>
    </row>
    <row r="133" spans="2:2" x14ac:dyDescent="0.35">
      <c r="B133" s="11" t="s">
        <v>67</v>
      </c>
    </row>
    <row r="134" spans="2:2" x14ac:dyDescent="0.35">
      <c r="B134" s="7" t="s">
        <v>196</v>
      </c>
    </row>
    <row r="135" spans="2:2" x14ac:dyDescent="0.35">
      <c r="B135" s="11" t="s">
        <v>13</v>
      </c>
    </row>
    <row r="136" spans="2:2" x14ac:dyDescent="0.35">
      <c r="B136" s="7" t="s">
        <v>159</v>
      </c>
    </row>
    <row r="137" spans="2:2" x14ac:dyDescent="0.35">
      <c r="B137" s="11" t="s">
        <v>17</v>
      </c>
    </row>
    <row r="138" spans="2:2" x14ac:dyDescent="0.35">
      <c r="B138" s="7" t="s">
        <v>127</v>
      </c>
    </row>
    <row r="139" spans="2:2" x14ac:dyDescent="0.35">
      <c r="B139" s="11" t="s">
        <v>122</v>
      </c>
    </row>
    <row r="140" spans="2:2" x14ac:dyDescent="0.35">
      <c r="B140" s="7" t="s">
        <v>40</v>
      </c>
    </row>
    <row r="141" spans="2:2" x14ac:dyDescent="0.35">
      <c r="B141" s="11" t="s">
        <v>17</v>
      </c>
    </row>
    <row r="142" spans="2:2" x14ac:dyDescent="0.35">
      <c r="B142" s="7" t="s">
        <v>104</v>
      </c>
    </row>
    <row r="143" spans="2:2" x14ac:dyDescent="0.35">
      <c r="B143" s="11" t="s">
        <v>13</v>
      </c>
    </row>
    <row r="144" spans="2:2" x14ac:dyDescent="0.35">
      <c r="B144" s="7" t="s">
        <v>8</v>
      </c>
    </row>
    <row r="145" spans="2:2" x14ac:dyDescent="0.35">
      <c r="B145" s="11" t="s">
        <v>10</v>
      </c>
    </row>
    <row r="146" spans="2:2" x14ac:dyDescent="0.35">
      <c r="B146" s="7" t="s">
        <v>218</v>
      </c>
    </row>
    <row r="147" spans="2:2" x14ac:dyDescent="0.35">
      <c r="B147" s="11" t="s">
        <v>17</v>
      </c>
    </row>
    <row r="148" spans="2:2" x14ac:dyDescent="0.35">
      <c r="B148" s="7" t="s">
        <v>149</v>
      </c>
    </row>
    <row r="149" spans="2:2" x14ac:dyDescent="0.35">
      <c r="B149" s="11" t="s">
        <v>122</v>
      </c>
    </row>
    <row r="150" spans="2:2" x14ac:dyDescent="0.35">
      <c r="B150" s="7" t="s">
        <v>88</v>
      </c>
    </row>
    <row r="151" spans="2:2" x14ac:dyDescent="0.35">
      <c r="B151" s="11" t="s">
        <v>17</v>
      </c>
    </row>
    <row r="152" spans="2:2" x14ac:dyDescent="0.35">
      <c r="B152" s="7" t="s">
        <v>131</v>
      </c>
    </row>
    <row r="153" spans="2:2" x14ac:dyDescent="0.35">
      <c r="B153" s="11" t="s">
        <v>13</v>
      </c>
    </row>
    <row r="154" spans="2:2" x14ac:dyDescent="0.35">
      <c r="B154" s="7" t="s">
        <v>156</v>
      </c>
    </row>
    <row r="155" spans="2:2" x14ac:dyDescent="0.35">
      <c r="B155" s="11" t="s">
        <v>17</v>
      </c>
    </row>
    <row r="156" spans="2:2" x14ac:dyDescent="0.35">
      <c r="B156" s="7" t="s">
        <v>124</v>
      </c>
    </row>
    <row r="157" spans="2:2" x14ac:dyDescent="0.35">
      <c r="B157" s="11" t="s">
        <v>17</v>
      </c>
    </row>
    <row r="158" spans="2:2" x14ac:dyDescent="0.35">
      <c r="B158" s="7" t="s">
        <v>74</v>
      </c>
    </row>
    <row r="159" spans="2:2" x14ac:dyDescent="0.35">
      <c r="B159" s="11" t="s">
        <v>17</v>
      </c>
    </row>
    <row r="160" spans="2:2" x14ac:dyDescent="0.35">
      <c r="B160" s="7" t="s">
        <v>180</v>
      </c>
    </row>
    <row r="161" spans="2:2" x14ac:dyDescent="0.35">
      <c r="B161" s="11" t="s">
        <v>17</v>
      </c>
    </row>
    <row r="162" spans="2:2" x14ac:dyDescent="0.35">
      <c r="B162" s="7" t="s">
        <v>170</v>
      </c>
    </row>
    <row r="163" spans="2:2" x14ac:dyDescent="0.35">
      <c r="B163" s="11" t="s">
        <v>43</v>
      </c>
    </row>
    <row r="164" spans="2:2" x14ac:dyDescent="0.35">
      <c r="B164" s="7" t="s">
        <v>28</v>
      </c>
    </row>
    <row r="165" spans="2:2" x14ac:dyDescent="0.35">
      <c r="B165" s="11" t="s">
        <v>22</v>
      </c>
    </row>
    <row r="166" spans="2:2" x14ac:dyDescent="0.35">
      <c r="B166" s="7" t="s">
        <v>136</v>
      </c>
    </row>
    <row r="167" spans="2:2" x14ac:dyDescent="0.35">
      <c r="B167" s="11" t="s">
        <v>47</v>
      </c>
    </row>
    <row r="168" spans="2:2" x14ac:dyDescent="0.35">
      <c r="B168" s="7" t="s">
        <v>138</v>
      </c>
    </row>
    <row r="169" spans="2:2" x14ac:dyDescent="0.35">
      <c r="B169" s="11" t="s">
        <v>17</v>
      </c>
    </row>
    <row r="170" spans="2:2" x14ac:dyDescent="0.35">
      <c r="B170" s="7" t="s">
        <v>25</v>
      </c>
    </row>
    <row r="171" spans="2:2" x14ac:dyDescent="0.35">
      <c r="B171" s="11" t="s">
        <v>17</v>
      </c>
    </row>
    <row r="172" spans="2:2" x14ac:dyDescent="0.35">
      <c r="B172" s="7" t="s">
        <v>82</v>
      </c>
    </row>
    <row r="173" spans="2:2" x14ac:dyDescent="0.35">
      <c r="B173" s="11" t="s">
        <v>17</v>
      </c>
    </row>
    <row r="174" spans="2:2" x14ac:dyDescent="0.35">
      <c r="B174" s="7" t="s">
        <v>109</v>
      </c>
    </row>
    <row r="175" spans="2:2" x14ac:dyDescent="0.35">
      <c r="B175" s="11" t="s">
        <v>73</v>
      </c>
    </row>
    <row r="176" spans="2:2" x14ac:dyDescent="0.35">
      <c r="B176" s="7" t="s">
        <v>56</v>
      </c>
    </row>
    <row r="177" spans="2:2" x14ac:dyDescent="0.35">
      <c r="B177" s="11" t="s">
        <v>13</v>
      </c>
    </row>
    <row r="178" spans="2:2" x14ac:dyDescent="0.35">
      <c r="B178" s="7" t="s">
        <v>162</v>
      </c>
    </row>
    <row r="179" spans="2:2" x14ac:dyDescent="0.35">
      <c r="B179" s="11" t="s">
        <v>17</v>
      </c>
    </row>
    <row r="180" spans="2:2" x14ac:dyDescent="0.35">
      <c r="B180" s="7" t="s">
        <v>94</v>
      </c>
    </row>
    <row r="181" spans="2:2" x14ac:dyDescent="0.35">
      <c r="B181" s="11" t="s">
        <v>13</v>
      </c>
    </row>
    <row r="182" spans="2:2" x14ac:dyDescent="0.35">
      <c r="B182" s="7" t="s">
        <v>103</v>
      </c>
    </row>
    <row r="183" spans="2:2" x14ac:dyDescent="0.35">
      <c r="B183" s="11" t="s">
        <v>17</v>
      </c>
    </row>
    <row r="184" spans="2:2" x14ac:dyDescent="0.35">
      <c r="B184" s="7" t="s">
        <v>78</v>
      </c>
    </row>
    <row r="185" spans="2:2" x14ac:dyDescent="0.35">
      <c r="B185" s="11" t="s">
        <v>17</v>
      </c>
    </row>
    <row r="186" spans="2:2" x14ac:dyDescent="0.35">
      <c r="B186" s="7" t="s">
        <v>37</v>
      </c>
    </row>
    <row r="187" spans="2:2" x14ac:dyDescent="0.35">
      <c r="B187" s="11" t="s">
        <v>32</v>
      </c>
    </row>
    <row r="188" spans="2:2" x14ac:dyDescent="0.35">
      <c r="B188" s="7" t="s">
        <v>30</v>
      </c>
    </row>
    <row r="189" spans="2:2" x14ac:dyDescent="0.35">
      <c r="B189" s="11" t="s">
        <v>17</v>
      </c>
    </row>
    <row r="190" spans="2:2" x14ac:dyDescent="0.35">
      <c r="B190" s="7" t="s">
        <v>39</v>
      </c>
    </row>
    <row r="191" spans="2:2" x14ac:dyDescent="0.35">
      <c r="B191" s="11" t="s">
        <v>17</v>
      </c>
    </row>
    <row r="192" spans="2:2" x14ac:dyDescent="0.35">
      <c r="B192" s="7" t="s">
        <v>62</v>
      </c>
    </row>
    <row r="193" spans="2:2" x14ac:dyDescent="0.35">
      <c r="B193" s="11" t="s">
        <v>32</v>
      </c>
    </row>
    <row r="194" spans="2:2" x14ac:dyDescent="0.35">
      <c r="B194" s="7" t="s">
        <v>24</v>
      </c>
    </row>
    <row r="195" spans="2:2" x14ac:dyDescent="0.35">
      <c r="B195" s="11" t="s">
        <v>17</v>
      </c>
    </row>
    <row r="196" spans="2:2" x14ac:dyDescent="0.35">
      <c r="B196" s="7" t="s">
        <v>205</v>
      </c>
    </row>
    <row r="197" spans="2:2" x14ac:dyDescent="0.35">
      <c r="B197" s="11" t="s">
        <v>17</v>
      </c>
    </row>
    <row r="198" spans="2:2" x14ac:dyDescent="0.35">
      <c r="B198" s="7" t="s">
        <v>21</v>
      </c>
    </row>
    <row r="199" spans="2:2" x14ac:dyDescent="0.35">
      <c r="B199" s="11" t="s">
        <v>22</v>
      </c>
    </row>
    <row r="200" spans="2:2" x14ac:dyDescent="0.35">
      <c r="B200" s="7" t="s">
        <v>44</v>
      </c>
    </row>
    <row r="201" spans="2:2" x14ac:dyDescent="0.35">
      <c r="B201" s="11" t="s">
        <v>13</v>
      </c>
    </row>
    <row r="202" spans="2:2" x14ac:dyDescent="0.35">
      <c r="B202" s="7" t="s">
        <v>34</v>
      </c>
    </row>
    <row r="203" spans="2:2" x14ac:dyDescent="0.35">
      <c r="B203" s="11" t="s">
        <v>17</v>
      </c>
    </row>
    <row r="204" spans="2:2" x14ac:dyDescent="0.35">
      <c r="B204" s="7" t="s">
        <v>129</v>
      </c>
    </row>
    <row r="205" spans="2:2" x14ac:dyDescent="0.35">
      <c r="B205" s="11" t="s">
        <v>17</v>
      </c>
    </row>
    <row r="206" spans="2:2" x14ac:dyDescent="0.35">
      <c r="B206" s="7" t="s">
        <v>126</v>
      </c>
    </row>
    <row r="207" spans="2:2" x14ac:dyDescent="0.35">
      <c r="B207" s="11" t="s">
        <v>17</v>
      </c>
    </row>
    <row r="208" spans="2:2" x14ac:dyDescent="0.35">
      <c r="B208" s="7" t="s">
        <v>15</v>
      </c>
    </row>
    <row r="209" spans="2:2" x14ac:dyDescent="0.35">
      <c r="B209" s="11" t="s">
        <v>17</v>
      </c>
    </row>
    <row r="210" spans="2:2" x14ac:dyDescent="0.35">
      <c r="B210" s="7" t="s">
        <v>123</v>
      </c>
    </row>
    <row r="211" spans="2:2" x14ac:dyDescent="0.35">
      <c r="B211" s="11" t="s">
        <v>17</v>
      </c>
    </row>
    <row r="212" spans="2:2" x14ac:dyDescent="0.35">
      <c r="B212" s="7" t="s">
        <v>59</v>
      </c>
    </row>
    <row r="213" spans="2:2" x14ac:dyDescent="0.35">
      <c r="B213" s="11" t="s">
        <v>22</v>
      </c>
    </row>
    <row r="214" spans="2:2" x14ac:dyDescent="0.35">
      <c r="B214" s="7" t="s">
        <v>171</v>
      </c>
    </row>
    <row r="215" spans="2:2" x14ac:dyDescent="0.35">
      <c r="B215" s="11" t="s">
        <v>73</v>
      </c>
    </row>
    <row r="216" spans="2:2" x14ac:dyDescent="0.35">
      <c r="B216" s="7" t="s">
        <v>143</v>
      </c>
    </row>
    <row r="217" spans="2:2" x14ac:dyDescent="0.35">
      <c r="B217" s="11" t="s">
        <v>17</v>
      </c>
    </row>
    <row r="218" spans="2:2" x14ac:dyDescent="0.35">
      <c r="B218" s="7" t="s">
        <v>133</v>
      </c>
    </row>
    <row r="219" spans="2:2" x14ac:dyDescent="0.35">
      <c r="B219" s="11" t="s">
        <v>17</v>
      </c>
    </row>
    <row r="220" spans="2:2" x14ac:dyDescent="0.35">
      <c r="B220" s="7" t="s">
        <v>14</v>
      </c>
    </row>
    <row r="221" spans="2:2" x14ac:dyDescent="0.35">
      <c r="B221" s="11" t="s">
        <v>13</v>
      </c>
    </row>
    <row r="222" spans="2:2" x14ac:dyDescent="0.35">
      <c r="B222" s="7" t="s">
        <v>117</v>
      </c>
    </row>
    <row r="223" spans="2:2" x14ac:dyDescent="0.35">
      <c r="B223" s="11" t="s">
        <v>17</v>
      </c>
    </row>
    <row r="224" spans="2:2" x14ac:dyDescent="0.35">
      <c r="B224" s="7" t="s">
        <v>186</v>
      </c>
    </row>
    <row r="225" spans="2:2" x14ac:dyDescent="0.35">
      <c r="B225" s="11" t="s">
        <v>10</v>
      </c>
    </row>
    <row r="226" spans="2:2" x14ac:dyDescent="0.35">
      <c r="B226" s="7" t="s">
        <v>132</v>
      </c>
    </row>
    <row r="227" spans="2:2" x14ac:dyDescent="0.35">
      <c r="B227" s="11" t="s">
        <v>67</v>
      </c>
    </row>
    <row r="228" spans="2:2" x14ac:dyDescent="0.35">
      <c r="B228" s="7" t="s">
        <v>211</v>
      </c>
    </row>
    <row r="229" spans="2:2" x14ac:dyDescent="0.35">
      <c r="B229" s="11" t="s">
        <v>17</v>
      </c>
    </row>
    <row r="230" spans="2:2" x14ac:dyDescent="0.35">
      <c r="B230" s="7" t="s">
        <v>185</v>
      </c>
    </row>
    <row r="231" spans="2:2" x14ac:dyDescent="0.35">
      <c r="B231" s="11" t="s">
        <v>13</v>
      </c>
    </row>
    <row r="232" spans="2:2" x14ac:dyDescent="0.35">
      <c r="B232" s="7" t="s">
        <v>154</v>
      </c>
    </row>
    <row r="233" spans="2:2" x14ac:dyDescent="0.35">
      <c r="B233" s="11" t="s">
        <v>17</v>
      </c>
    </row>
    <row r="234" spans="2:2" x14ac:dyDescent="0.35">
      <c r="B234" s="7" t="s">
        <v>92</v>
      </c>
    </row>
    <row r="235" spans="2:2" x14ac:dyDescent="0.35">
      <c r="B235" s="11" t="s">
        <v>32</v>
      </c>
    </row>
    <row r="236" spans="2:2" x14ac:dyDescent="0.35">
      <c r="B236" s="7" t="s">
        <v>97</v>
      </c>
    </row>
    <row r="237" spans="2:2" x14ac:dyDescent="0.35">
      <c r="B237" s="11" t="s">
        <v>13</v>
      </c>
    </row>
    <row r="238" spans="2:2" x14ac:dyDescent="0.35">
      <c r="B238" s="7" t="s">
        <v>212</v>
      </c>
    </row>
    <row r="239" spans="2:2" x14ac:dyDescent="0.35">
      <c r="B239" s="11" t="s">
        <v>13</v>
      </c>
    </row>
    <row r="240" spans="2:2" x14ac:dyDescent="0.35">
      <c r="B240" s="7" t="s">
        <v>100</v>
      </c>
    </row>
    <row r="241" spans="2:2" x14ac:dyDescent="0.35">
      <c r="B241" s="11" t="s">
        <v>13</v>
      </c>
    </row>
    <row r="242" spans="2:2" x14ac:dyDescent="0.35">
      <c r="B242" s="7" t="s">
        <v>177</v>
      </c>
    </row>
    <row r="243" spans="2:2" x14ac:dyDescent="0.35">
      <c r="B243" s="11" t="s">
        <v>17</v>
      </c>
    </row>
    <row r="244" spans="2:2" x14ac:dyDescent="0.35">
      <c r="B244" s="7" t="s">
        <v>83</v>
      </c>
    </row>
    <row r="245" spans="2:2" x14ac:dyDescent="0.35">
      <c r="B245" s="11" t="s">
        <v>10</v>
      </c>
    </row>
    <row r="246" spans="2:2" x14ac:dyDescent="0.35">
      <c r="B246" s="7" t="s">
        <v>195</v>
      </c>
    </row>
    <row r="247" spans="2:2" x14ac:dyDescent="0.35">
      <c r="B247" s="11" t="s">
        <v>17</v>
      </c>
    </row>
    <row r="248" spans="2:2" x14ac:dyDescent="0.35">
      <c r="B248" s="7" t="s">
        <v>208</v>
      </c>
    </row>
    <row r="249" spans="2:2" x14ac:dyDescent="0.35">
      <c r="B249" s="11" t="s">
        <v>58</v>
      </c>
    </row>
    <row r="250" spans="2:2" x14ac:dyDescent="0.35">
      <c r="B250" s="7" t="s">
        <v>125</v>
      </c>
    </row>
    <row r="251" spans="2:2" x14ac:dyDescent="0.35">
      <c r="B251" s="11" t="s">
        <v>43</v>
      </c>
    </row>
    <row r="252" spans="2:2" x14ac:dyDescent="0.35">
      <c r="B252" s="7" t="s">
        <v>36</v>
      </c>
    </row>
    <row r="253" spans="2:2" x14ac:dyDescent="0.35">
      <c r="B253" s="11" t="s">
        <v>17</v>
      </c>
    </row>
    <row r="254" spans="2:2" x14ac:dyDescent="0.35">
      <c r="B254" s="7" t="s">
        <v>98</v>
      </c>
    </row>
    <row r="255" spans="2:2" x14ac:dyDescent="0.35">
      <c r="B255" s="11" t="s">
        <v>17</v>
      </c>
    </row>
    <row r="256" spans="2:2" x14ac:dyDescent="0.35">
      <c r="B256" s="7" t="s">
        <v>113</v>
      </c>
    </row>
    <row r="257" spans="2:2" x14ac:dyDescent="0.35">
      <c r="B257" s="11" t="s">
        <v>58</v>
      </c>
    </row>
    <row r="258" spans="2:2" x14ac:dyDescent="0.35">
      <c r="B258" s="7" t="s">
        <v>76</v>
      </c>
    </row>
    <row r="259" spans="2:2" x14ac:dyDescent="0.35">
      <c r="B259" s="11" t="s">
        <v>47</v>
      </c>
    </row>
    <row r="260" spans="2:2" x14ac:dyDescent="0.35">
      <c r="B260" s="7" t="s">
        <v>57</v>
      </c>
    </row>
    <row r="261" spans="2:2" x14ac:dyDescent="0.35">
      <c r="B261" s="11" t="s">
        <v>58</v>
      </c>
    </row>
    <row r="262" spans="2:2" x14ac:dyDescent="0.35">
      <c r="B262" s="7" t="s">
        <v>183</v>
      </c>
    </row>
    <row r="263" spans="2:2" x14ac:dyDescent="0.35">
      <c r="B263" s="11" t="s">
        <v>43</v>
      </c>
    </row>
    <row r="264" spans="2:2" x14ac:dyDescent="0.35">
      <c r="B264" s="7" t="s">
        <v>31</v>
      </c>
    </row>
    <row r="265" spans="2:2" x14ac:dyDescent="0.35">
      <c r="B265" s="11" t="s">
        <v>32</v>
      </c>
    </row>
    <row r="266" spans="2:2" x14ac:dyDescent="0.35">
      <c r="B266" s="7" t="s">
        <v>153</v>
      </c>
    </row>
    <row r="267" spans="2:2" x14ac:dyDescent="0.35">
      <c r="B267" s="11" t="s">
        <v>10</v>
      </c>
    </row>
    <row r="268" spans="2:2" x14ac:dyDescent="0.35">
      <c r="B268" s="7" t="s">
        <v>209</v>
      </c>
    </row>
    <row r="269" spans="2:2" x14ac:dyDescent="0.35">
      <c r="B269" s="11" t="s">
        <v>17</v>
      </c>
    </row>
    <row r="270" spans="2:2" x14ac:dyDescent="0.35">
      <c r="B270" s="7" t="s">
        <v>72</v>
      </c>
    </row>
    <row r="271" spans="2:2" x14ac:dyDescent="0.35">
      <c r="B271" s="11" t="s">
        <v>73</v>
      </c>
    </row>
    <row r="272" spans="2:2" x14ac:dyDescent="0.35">
      <c r="B272" s="7" t="s">
        <v>71</v>
      </c>
    </row>
    <row r="273" spans="2:2" x14ac:dyDescent="0.35">
      <c r="B273" s="11" t="s">
        <v>17</v>
      </c>
    </row>
    <row r="274" spans="2:2" x14ac:dyDescent="0.35">
      <c r="B274" s="7" t="s">
        <v>35</v>
      </c>
    </row>
    <row r="275" spans="2:2" x14ac:dyDescent="0.35">
      <c r="B275" s="11" t="s">
        <v>13</v>
      </c>
    </row>
    <row r="276" spans="2:2" x14ac:dyDescent="0.35">
      <c r="B276" s="7" t="s">
        <v>33</v>
      </c>
    </row>
    <row r="277" spans="2:2" x14ac:dyDescent="0.35">
      <c r="B277" s="11" t="s">
        <v>17</v>
      </c>
    </row>
    <row r="278" spans="2:2" x14ac:dyDescent="0.35">
      <c r="B278" s="7" t="s">
        <v>26</v>
      </c>
    </row>
    <row r="279" spans="2:2" x14ac:dyDescent="0.35">
      <c r="B279" s="11" t="s">
        <v>13</v>
      </c>
    </row>
    <row r="280" spans="2:2" x14ac:dyDescent="0.35">
      <c r="B280" s="7" t="s">
        <v>155</v>
      </c>
    </row>
    <row r="281" spans="2:2" x14ac:dyDescent="0.35">
      <c r="B281" s="11" t="s">
        <v>13</v>
      </c>
    </row>
    <row r="282" spans="2:2" x14ac:dyDescent="0.35">
      <c r="B282" s="7" t="s">
        <v>164</v>
      </c>
    </row>
    <row r="283" spans="2:2" x14ac:dyDescent="0.35">
      <c r="B283" s="11" t="s">
        <v>17</v>
      </c>
    </row>
    <row r="284" spans="2:2" x14ac:dyDescent="0.35">
      <c r="B284" s="7" t="s">
        <v>134</v>
      </c>
    </row>
    <row r="285" spans="2:2" x14ac:dyDescent="0.35">
      <c r="B285" s="11" t="s">
        <v>73</v>
      </c>
    </row>
    <row r="286" spans="2:2" x14ac:dyDescent="0.35">
      <c r="B286" s="7" t="s">
        <v>219</v>
      </c>
    </row>
    <row r="287" spans="2:2" x14ac:dyDescent="0.35">
      <c r="B287" s="11" t="s">
        <v>17</v>
      </c>
    </row>
    <row r="288" spans="2:2" x14ac:dyDescent="0.35">
      <c r="B288" s="7" t="s">
        <v>190</v>
      </c>
    </row>
    <row r="289" spans="2:2" x14ac:dyDescent="0.35">
      <c r="B289" s="11" t="s">
        <v>17</v>
      </c>
    </row>
    <row r="290" spans="2:2" x14ac:dyDescent="0.35">
      <c r="B290" s="7" t="s">
        <v>110</v>
      </c>
    </row>
    <row r="291" spans="2:2" x14ac:dyDescent="0.35">
      <c r="B291" s="11" t="s">
        <v>13</v>
      </c>
    </row>
    <row r="292" spans="2:2" x14ac:dyDescent="0.35">
      <c r="B292" s="7" t="s">
        <v>187</v>
      </c>
    </row>
    <row r="293" spans="2:2" x14ac:dyDescent="0.35">
      <c r="B293" s="11" t="s">
        <v>17</v>
      </c>
    </row>
    <row r="294" spans="2:2" x14ac:dyDescent="0.35">
      <c r="B294" s="7" t="s">
        <v>95</v>
      </c>
    </row>
    <row r="295" spans="2:2" x14ac:dyDescent="0.35">
      <c r="B295" s="11" t="s">
        <v>13</v>
      </c>
    </row>
    <row r="296" spans="2:2" x14ac:dyDescent="0.35">
      <c r="B296" s="7" t="s">
        <v>179</v>
      </c>
    </row>
    <row r="297" spans="2:2" x14ac:dyDescent="0.35">
      <c r="B297" s="11" t="s">
        <v>17</v>
      </c>
    </row>
    <row r="298" spans="2:2" x14ac:dyDescent="0.35">
      <c r="B298" s="7" t="s">
        <v>61</v>
      </c>
    </row>
    <row r="299" spans="2:2" x14ac:dyDescent="0.35">
      <c r="B299" s="11" t="s">
        <v>17</v>
      </c>
    </row>
    <row r="300" spans="2:2" x14ac:dyDescent="0.35">
      <c r="B300" s="7" t="s">
        <v>90</v>
      </c>
    </row>
    <row r="301" spans="2:2" x14ac:dyDescent="0.35">
      <c r="B301" s="11" t="s">
        <v>73</v>
      </c>
    </row>
    <row r="302" spans="2:2" x14ac:dyDescent="0.35">
      <c r="B302" s="7" t="s">
        <v>85</v>
      </c>
    </row>
    <row r="303" spans="2:2" x14ac:dyDescent="0.35">
      <c r="B303" s="11" t="s">
        <v>17</v>
      </c>
    </row>
    <row r="304" spans="2:2" x14ac:dyDescent="0.35">
      <c r="B304" s="7" t="s">
        <v>165</v>
      </c>
    </row>
    <row r="305" spans="2:2" x14ac:dyDescent="0.35">
      <c r="B305" s="11" t="s">
        <v>17</v>
      </c>
    </row>
    <row r="306" spans="2:2" x14ac:dyDescent="0.35">
      <c r="B306" s="7" t="s">
        <v>49</v>
      </c>
    </row>
    <row r="307" spans="2:2" x14ac:dyDescent="0.35">
      <c r="B307" s="11" t="s">
        <v>13</v>
      </c>
    </row>
    <row r="308" spans="2:2" x14ac:dyDescent="0.35">
      <c r="B308" s="7" t="s">
        <v>184</v>
      </c>
    </row>
    <row r="309" spans="2:2" x14ac:dyDescent="0.35">
      <c r="B309" s="11" t="s">
        <v>17</v>
      </c>
    </row>
    <row r="310" spans="2:2" x14ac:dyDescent="0.35">
      <c r="B310" s="7" t="s">
        <v>118</v>
      </c>
    </row>
    <row r="311" spans="2:2" x14ac:dyDescent="0.35">
      <c r="B311" s="11" t="s">
        <v>17</v>
      </c>
    </row>
    <row r="312" spans="2:2" x14ac:dyDescent="0.35">
      <c r="B312" s="7" t="s">
        <v>80</v>
      </c>
    </row>
    <row r="313" spans="2:2" x14ac:dyDescent="0.35">
      <c r="B313" s="11" t="s">
        <v>13</v>
      </c>
    </row>
    <row r="314" spans="2:2" x14ac:dyDescent="0.35">
      <c r="B314" s="7" t="s">
        <v>87</v>
      </c>
    </row>
    <row r="315" spans="2:2" x14ac:dyDescent="0.35">
      <c r="B315" s="11" t="s">
        <v>67</v>
      </c>
    </row>
    <row r="316" spans="2:2" x14ac:dyDescent="0.35">
      <c r="B316" s="7" t="s">
        <v>199</v>
      </c>
    </row>
    <row r="317" spans="2:2" x14ac:dyDescent="0.35">
      <c r="B317" s="11" t="s">
        <v>13</v>
      </c>
    </row>
    <row r="318" spans="2:2" x14ac:dyDescent="0.35">
      <c r="B318" s="7" t="s">
        <v>176</v>
      </c>
    </row>
    <row r="319" spans="2:2" x14ac:dyDescent="0.35">
      <c r="B319" s="11" t="s">
        <v>17</v>
      </c>
    </row>
    <row r="320" spans="2:2" x14ac:dyDescent="0.35">
      <c r="B320" s="7" t="s">
        <v>18</v>
      </c>
    </row>
    <row r="321" spans="2:2" x14ac:dyDescent="0.35">
      <c r="B321" s="11" t="s">
        <v>17</v>
      </c>
    </row>
    <row r="322" spans="2:2" x14ac:dyDescent="0.35">
      <c r="B322" s="7" t="s">
        <v>116</v>
      </c>
    </row>
    <row r="323" spans="2:2" x14ac:dyDescent="0.35">
      <c r="B323" s="11" t="s">
        <v>13</v>
      </c>
    </row>
    <row r="324" spans="2:2" x14ac:dyDescent="0.35">
      <c r="B324" s="7" t="s">
        <v>204</v>
      </c>
    </row>
    <row r="325" spans="2:2" x14ac:dyDescent="0.35">
      <c r="B325" s="11" t="s">
        <v>17</v>
      </c>
    </row>
    <row r="326" spans="2:2" x14ac:dyDescent="0.35">
      <c r="B326" s="7" t="s">
        <v>63</v>
      </c>
    </row>
    <row r="327" spans="2:2" x14ac:dyDescent="0.35">
      <c r="B327" s="11" t="s">
        <v>17</v>
      </c>
    </row>
    <row r="328" spans="2:2" x14ac:dyDescent="0.35">
      <c r="B328" s="7" t="s">
        <v>75</v>
      </c>
    </row>
    <row r="329" spans="2:2" x14ac:dyDescent="0.35">
      <c r="B329" s="11" t="s">
        <v>17</v>
      </c>
    </row>
    <row r="330" spans="2:2" x14ac:dyDescent="0.35">
      <c r="B330" s="7" t="s">
        <v>217</v>
      </c>
    </row>
    <row r="331" spans="2:2" x14ac:dyDescent="0.35">
      <c r="B331" s="11" t="s">
        <v>17</v>
      </c>
    </row>
    <row r="332" spans="2:2" x14ac:dyDescent="0.35">
      <c r="B332" s="7" t="s">
        <v>65</v>
      </c>
    </row>
    <row r="333" spans="2:2" x14ac:dyDescent="0.35">
      <c r="B333" s="11" t="s">
        <v>17</v>
      </c>
    </row>
    <row r="334" spans="2:2" x14ac:dyDescent="0.35">
      <c r="B334" s="7" t="s">
        <v>64</v>
      </c>
    </row>
    <row r="335" spans="2:2" x14ac:dyDescent="0.35">
      <c r="B335" s="11" t="s">
        <v>17</v>
      </c>
    </row>
    <row r="336" spans="2:2" x14ac:dyDescent="0.35">
      <c r="B336" s="7" t="s">
        <v>84</v>
      </c>
    </row>
    <row r="337" spans="2:2" x14ac:dyDescent="0.35">
      <c r="B337" s="11" t="s">
        <v>67</v>
      </c>
    </row>
    <row r="338" spans="2:2" x14ac:dyDescent="0.35">
      <c r="B338" s="7" t="s">
        <v>144</v>
      </c>
    </row>
    <row r="339" spans="2:2" x14ac:dyDescent="0.35">
      <c r="B339" s="11" t="s">
        <v>13</v>
      </c>
    </row>
    <row r="340" spans="2:2" x14ac:dyDescent="0.35">
      <c r="B340" s="7" t="s">
        <v>115</v>
      </c>
    </row>
    <row r="341" spans="2:2" x14ac:dyDescent="0.35">
      <c r="B341" s="11" t="s">
        <v>17</v>
      </c>
    </row>
    <row r="342" spans="2:2" x14ac:dyDescent="0.35">
      <c r="B342" s="7" t="s">
        <v>114</v>
      </c>
    </row>
    <row r="343" spans="2:2" x14ac:dyDescent="0.35">
      <c r="B343" s="11" t="s">
        <v>58</v>
      </c>
    </row>
    <row r="344" spans="2:2" x14ac:dyDescent="0.35">
      <c r="B344" s="7" t="s">
        <v>27</v>
      </c>
    </row>
    <row r="345" spans="2:2" x14ac:dyDescent="0.35">
      <c r="B345" s="11" t="s">
        <v>17</v>
      </c>
    </row>
    <row r="346" spans="2:2" x14ac:dyDescent="0.35">
      <c r="B346" s="7" t="s">
        <v>174</v>
      </c>
    </row>
    <row r="347" spans="2:2" x14ac:dyDescent="0.35">
      <c r="B347" s="11" t="s">
        <v>17</v>
      </c>
    </row>
    <row r="348" spans="2:2" x14ac:dyDescent="0.35">
      <c r="B348" s="7" t="s">
        <v>46</v>
      </c>
    </row>
    <row r="349" spans="2:2" x14ac:dyDescent="0.35">
      <c r="B349" s="11" t="s">
        <v>47</v>
      </c>
    </row>
    <row r="350" spans="2:2" x14ac:dyDescent="0.35">
      <c r="B350" s="7" t="s">
        <v>152</v>
      </c>
    </row>
    <row r="351" spans="2:2" x14ac:dyDescent="0.35">
      <c r="B351" s="11" t="s">
        <v>13</v>
      </c>
    </row>
    <row r="352" spans="2:2" x14ac:dyDescent="0.35">
      <c r="B352" s="7" t="s">
        <v>19</v>
      </c>
    </row>
    <row r="353" spans="2:2" x14ac:dyDescent="0.35">
      <c r="B353" s="11" t="s">
        <v>17</v>
      </c>
    </row>
    <row r="354" spans="2:2" x14ac:dyDescent="0.35">
      <c r="B354" s="7" t="s">
        <v>150</v>
      </c>
    </row>
    <row r="355" spans="2:2" x14ac:dyDescent="0.35">
      <c r="B355" s="11" t="s">
        <v>17</v>
      </c>
    </row>
    <row r="356" spans="2:2" x14ac:dyDescent="0.35">
      <c r="B356" s="7" t="s">
        <v>119</v>
      </c>
    </row>
    <row r="357" spans="2:2" x14ac:dyDescent="0.35">
      <c r="B357" s="11" t="s">
        <v>58</v>
      </c>
    </row>
    <row r="358" spans="2:2" x14ac:dyDescent="0.35">
      <c r="B358" s="7" t="s">
        <v>210</v>
      </c>
    </row>
    <row r="359" spans="2:2" x14ac:dyDescent="0.35">
      <c r="B359" s="11" t="s">
        <v>17</v>
      </c>
    </row>
    <row r="360" spans="2:2" x14ac:dyDescent="0.35">
      <c r="B360" s="7" t="s">
        <v>81</v>
      </c>
    </row>
    <row r="361" spans="2:2" x14ac:dyDescent="0.35">
      <c r="B361" s="11" t="s">
        <v>17</v>
      </c>
    </row>
    <row r="362" spans="2:2" x14ac:dyDescent="0.35">
      <c r="B362" s="7" t="s">
        <v>206</v>
      </c>
    </row>
    <row r="363" spans="2:2" x14ac:dyDescent="0.35">
      <c r="B363" s="11" t="s">
        <v>73</v>
      </c>
    </row>
    <row r="364" spans="2:2" x14ac:dyDescent="0.35">
      <c r="B364" s="7" t="s">
        <v>146</v>
      </c>
    </row>
    <row r="365" spans="2:2" x14ac:dyDescent="0.35">
      <c r="B365" s="11" t="s">
        <v>17</v>
      </c>
    </row>
    <row r="366" spans="2:2" x14ac:dyDescent="0.35">
      <c r="B366" s="7" t="s">
        <v>197</v>
      </c>
    </row>
    <row r="367" spans="2:2" x14ac:dyDescent="0.35">
      <c r="B367" s="11" t="s">
        <v>47</v>
      </c>
    </row>
    <row r="368" spans="2:2" x14ac:dyDescent="0.35">
      <c r="B368" s="7" t="s">
        <v>167</v>
      </c>
    </row>
    <row r="369" spans="2:2" x14ac:dyDescent="0.35">
      <c r="B369" s="11" t="s">
        <v>67</v>
      </c>
    </row>
    <row r="370" spans="2:2" x14ac:dyDescent="0.35">
      <c r="B370" s="7" t="s">
        <v>99</v>
      </c>
    </row>
    <row r="371" spans="2:2" x14ac:dyDescent="0.35">
      <c r="B371" s="11" t="s">
        <v>17</v>
      </c>
    </row>
    <row r="372" spans="2:2" x14ac:dyDescent="0.35">
      <c r="B372" s="7" t="s">
        <v>148</v>
      </c>
    </row>
    <row r="373" spans="2:2" x14ac:dyDescent="0.35">
      <c r="B373" s="11" t="s">
        <v>58</v>
      </c>
    </row>
    <row r="374" spans="2:2" x14ac:dyDescent="0.35">
      <c r="B374" s="7" t="s">
        <v>142</v>
      </c>
    </row>
    <row r="375" spans="2:2" x14ac:dyDescent="0.35">
      <c r="B375" s="11" t="s">
        <v>17</v>
      </c>
    </row>
    <row r="376" spans="2:2" x14ac:dyDescent="0.35">
      <c r="B376" s="7" t="s">
        <v>157</v>
      </c>
    </row>
    <row r="377" spans="2:2" x14ac:dyDescent="0.35">
      <c r="B377" s="11" t="s">
        <v>17</v>
      </c>
    </row>
    <row r="378" spans="2:2" x14ac:dyDescent="0.35">
      <c r="B378" s="7" t="s">
        <v>69</v>
      </c>
    </row>
    <row r="379" spans="2:2" x14ac:dyDescent="0.35">
      <c r="B379" s="11" t="s">
        <v>67</v>
      </c>
    </row>
    <row r="380" spans="2:2" x14ac:dyDescent="0.35">
      <c r="B380" s="7" t="s">
        <v>60</v>
      </c>
    </row>
    <row r="381" spans="2:2" x14ac:dyDescent="0.35">
      <c r="B381" s="11" t="s">
        <v>17</v>
      </c>
    </row>
    <row r="382" spans="2:2" x14ac:dyDescent="0.35">
      <c r="B382" s="7" t="s">
        <v>29</v>
      </c>
    </row>
    <row r="383" spans="2:2" x14ac:dyDescent="0.35">
      <c r="B383" s="11" t="s">
        <v>13</v>
      </c>
    </row>
    <row r="384" spans="2:2" x14ac:dyDescent="0.35">
      <c r="B384" s="7" t="s">
        <v>175</v>
      </c>
    </row>
    <row r="385" spans="2:2" x14ac:dyDescent="0.35">
      <c r="B385" s="11" t="s">
        <v>67</v>
      </c>
    </row>
    <row r="386" spans="2:2" x14ac:dyDescent="0.35">
      <c r="B386" s="7" t="s">
        <v>172</v>
      </c>
    </row>
    <row r="387" spans="2:2" x14ac:dyDescent="0.35">
      <c r="B387" s="11" t="s">
        <v>67</v>
      </c>
    </row>
    <row r="388" spans="2:2" x14ac:dyDescent="0.35">
      <c r="B388" s="7" t="s">
        <v>194</v>
      </c>
    </row>
    <row r="389" spans="2:2" x14ac:dyDescent="0.35">
      <c r="B389" s="11" t="s">
        <v>47</v>
      </c>
    </row>
    <row r="390" spans="2:2" x14ac:dyDescent="0.35">
      <c r="B390" s="7" t="s">
        <v>101</v>
      </c>
    </row>
    <row r="391" spans="2:2" x14ac:dyDescent="0.35">
      <c r="B391" s="11" t="s">
        <v>32</v>
      </c>
    </row>
    <row r="392" spans="2:2" x14ac:dyDescent="0.35">
      <c r="B392" s="7" t="s">
        <v>93</v>
      </c>
    </row>
    <row r="393" spans="2:2" x14ac:dyDescent="0.35">
      <c r="B393" s="11" t="s">
        <v>17</v>
      </c>
    </row>
    <row r="394" spans="2:2" x14ac:dyDescent="0.35">
      <c r="B394" s="7" t="s">
        <v>189</v>
      </c>
    </row>
    <row r="395" spans="2:2" x14ac:dyDescent="0.35">
      <c r="B395" s="11" t="s">
        <v>17</v>
      </c>
    </row>
    <row r="396" spans="2:2" x14ac:dyDescent="0.35">
      <c r="B396" s="7" t="s">
        <v>181</v>
      </c>
    </row>
    <row r="397" spans="2:2" x14ac:dyDescent="0.35">
      <c r="B397" s="11" t="s">
        <v>17</v>
      </c>
    </row>
    <row r="398" spans="2:2" x14ac:dyDescent="0.35">
      <c r="B398" s="7" t="s">
        <v>105</v>
      </c>
    </row>
    <row r="399" spans="2:2" x14ac:dyDescent="0.35">
      <c r="B399" s="11" t="s">
        <v>58</v>
      </c>
    </row>
    <row r="400" spans="2:2" x14ac:dyDescent="0.35">
      <c r="B400" s="7" t="s">
        <v>112</v>
      </c>
    </row>
    <row r="401" spans="2:2" x14ac:dyDescent="0.35">
      <c r="B401" s="11" t="s">
        <v>67</v>
      </c>
    </row>
    <row r="402" spans="2:2" x14ac:dyDescent="0.35">
      <c r="B402" s="7" t="s">
        <v>145</v>
      </c>
    </row>
    <row r="403" spans="2:2" x14ac:dyDescent="0.35">
      <c r="B403" s="11" t="s">
        <v>32</v>
      </c>
    </row>
    <row r="404" spans="2:2" x14ac:dyDescent="0.35">
      <c r="B404" s="7" t="s">
        <v>38</v>
      </c>
    </row>
    <row r="405" spans="2:2" x14ac:dyDescent="0.35">
      <c r="B405" s="11" t="s">
        <v>17</v>
      </c>
    </row>
    <row r="406" spans="2:2" x14ac:dyDescent="0.35">
      <c r="B406" s="7" t="s">
        <v>221</v>
      </c>
    </row>
  </sheetData>
  <mergeCells count="2">
    <mergeCell ref="L3:M3"/>
    <mergeCell ref="L12:M12"/>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9B36-500F-498B-A3CF-0646F272F945}">
  <sheetPr codeName="Sheet1"/>
  <dimension ref="B1:AI77"/>
  <sheetViews>
    <sheetView tabSelected="1" zoomScaleNormal="100" workbookViewId="0">
      <selection activeCell="B3" sqref="B3"/>
    </sheetView>
  </sheetViews>
  <sheetFormatPr defaultRowHeight="18" x14ac:dyDescent="0.35"/>
  <cols>
    <col min="1" max="1" width="6.75" style="15" customWidth="1"/>
    <col min="2" max="2" width="11.33203125" style="15" bestFit="1" customWidth="1"/>
    <col min="3" max="3" width="12.58203125" style="15" bestFit="1" customWidth="1"/>
    <col min="4" max="4" width="1.08203125" style="15" customWidth="1"/>
    <col min="5" max="5" width="8.6640625" style="15" customWidth="1"/>
    <col min="6" max="6" width="12.33203125" style="15" bestFit="1" customWidth="1"/>
    <col min="7" max="7" width="10" style="15" bestFit="1" customWidth="1"/>
    <col min="8" max="8" width="8.9140625" style="15" bestFit="1" customWidth="1"/>
    <col min="9" max="9" width="8.6640625" style="15"/>
    <col min="10" max="10" width="8.6640625" style="15" customWidth="1"/>
    <col min="11" max="11" width="15.6640625" style="15" bestFit="1" customWidth="1"/>
    <col min="12" max="12" width="8.9140625" style="15" bestFit="1" customWidth="1"/>
    <col min="13" max="13" width="9.08203125" style="15" bestFit="1" customWidth="1"/>
    <col min="14" max="14" width="5.75" style="15" bestFit="1" customWidth="1"/>
    <col min="15" max="15" width="13.75" style="15" customWidth="1"/>
    <col min="16" max="16" width="9.25" style="15" customWidth="1"/>
    <col min="17" max="18" width="8.6640625" style="15" customWidth="1"/>
    <col min="19" max="19" width="8.5" style="15" customWidth="1"/>
    <col min="20" max="20" width="9.58203125" style="15" customWidth="1"/>
    <col min="21" max="21" width="11.25" style="15" bestFit="1" customWidth="1"/>
    <col min="22" max="22" width="10.4140625" style="15" bestFit="1" customWidth="1"/>
    <col min="23" max="23" width="6.9140625" style="15" bestFit="1" customWidth="1"/>
    <col min="24" max="24" width="6.9140625" style="15" customWidth="1"/>
    <col min="25" max="25" width="14.5" style="15" bestFit="1" customWidth="1"/>
    <col min="26" max="26" width="13.9140625" style="15" bestFit="1" customWidth="1"/>
    <col min="27" max="27" width="19.9140625" style="15" bestFit="1" customWidth="1"/>
    <col min="28" max="28" width="10.83203125" style="15" bestFit="1" customWidth="1"/>
    <col min="29" max="29" width="10" style="15" bestFit="1" customWidth="1"/>
    <col min="30" max="30" width="10.1640625" style="15" bestFit="1" customWidth="1"/>
    <col min="31" max="16384" width="8.6640625" style="15"/>
  </cols>
  <sheetData>
    <row r="1" spans="2:24" ht="14.4" customHeight="1" x14ac:dyDescent="0.35"/>
    <row r="2" spans="2:24" ht="14.4" customHeight="1" x14ac:dyDescent="0.35">
      <c r="B2" s="45" t="s">
        <v>241</v>
      </c>
      <c r="C2" s="45"/>
    </row>
    <row r="4" spans="2:24" s="22" customFormat="1" ht="2.4" customHeight="1" x14ac:dyDescent="0.35"/>
    <row r="6" spans="2:24" x14ac:dyDescent="0.35">
      <c r="E6" s="23"/>
      <c r="F6" s="23"/>
      <c r="G6" s="23"/>
      <c r="H6" s="23"/>
      <c r="I6" s="23"/>
      <c r="J6" s="23"/>
      <c r="K6" s="23"/>
      <c r="L6" s="23"/>
      <c r="M6" s="23"/>
      <c r="N6" s="23"/>
      <c r="O6" s="23"/>
      <c r="P6" s="23"/>
    </row>
    <row r="7" spans="2:24" x14ac:dyDescent="0.35">
      <c r="E7" s="23"/>
      <c r="F7" s="23"/>
      <c r="G7" s="23"/>
      <c r="H7" s="23"/>
      <c r="I7" s="23"/>
      <c r="J7" s="23"/>
      <c r="K7" s="23"/>
      <c r="L7" s="23"/>
      <c r="M7" s="23"/>
      <c r="N7" s="23"/>
      <c r="O7" s="23"/>
      <c r="P7" s="23"/>
    </row>
    <row r="8" spans="2:24" ht="18" customHeight="1" x14ac:dyDescent="0.35">
      <c r="E8" s="31"/>
      <c r="F8" s="31"/>
      <c r="G8" s="31"/>
      <c r="H8" s="31"/>
      <c r="I8" s="24"/>
      <c r="J8" s="51"/>
      <c r="K8" s="51"/>
      <c r="L8" s="51"/>
      <c r="M8" s="51"/>
      <c r="N8" s="51"/>
      <c r="O8" s="24"/>
      <c r="P8" s="32"/>
      <c r="Q8" s="30"/>
      <c r="R8" s="30"/>
      <c r="S8" s="30"/>
      <c r="T8" s="16"/>
      <c r="U8" s="46"/>
      <c r="V8" s="46"/>
      <c r="W8" s="46"/>
      <c r="X8" s="46"/>
    </row>
    <row r="9" spans="2:24" ht="18" customHeight="1" x14ac:dyDescent="0.35">
      <c r="E9" s="31"/>
      <c r="F9" s="31"/>
      <c r="G9" s="31"/>
      <c r="H9" s="31"/>
      <c r="I9" s="24"/>
      <c r="J9" s="51"/>
      <c r="K9" s="51"/>
      <c r="L9" s="51"/>
      <c r="M9" s="51"/>
      <c r="N9" s="51"/>
      <c r="O9" s="24"/>
      <c r="P9" s="32"/>
      <c r="Q9" s="30"/>
      <c r="R9" s="30"/>
      <c r="S9" s="30"/>
      <c r="T9" s="16"/>
      <c r="U9" s="46"/>
      <c r="V9" s="46"/>
      <c r="W9" s="46"/>
      <c r="X9" s="46"/>
    </row>
    <row r="10" spans="2:24" ht="18" customHeight="1" x14ac:dyDescent="0.35">
      <c r="E10" s="33"/>
      <c r="F10" s="33"/>
      <c r="G10" s="33"/>
      <c r="H10" s="33"/>
      <c r="I10" s="23"/>
      <c r="J10" s="34"/>
      <c r="K10" s="34"/>
      <c r="L10" s="34"/>
      <c r="M10" s="34"/>
      <c r="N10" s="34"/>
      <c r="O10" s="23"/>
      <c r="P10" s="35"/>
      <c r="Q10" s="17"/>
      <c r="R10" s="17"/>
      <c r="S10" s="17"/>
      <c r="U10" s="47"/>
      <c r="V10" s="47"/>
      <c r="W10" s="47"/>
      <c r="X10" s="47"/>
    </row>
    <row r="11" spans="2:24" ht="18" customHeight="1" x14ac:dyDescent="0.35">
      <c r="E11" s="33"/>
      <c r="F11" s="33"/>
      <c r="G11" s="33"/>
      <c r="H11" s="33"/>
      <c r="I11" s="23"/>
      <c r="J11" s="34"/>
      <c r="K11" s="34"/>
      <c r="L11" s="34"/>
      <c r="M11" s="34"/>
      <c r="N11" s="34"/>
      <c r="O11" s="23"/>
      <c r="P11" s="35"/>
      <c r="Q11" s="17"/>
      <c r="R11" s="17"/>
      <c r="S11" s="17"/>
      <c r="U11" s="47"/>
      <c r="V11" s="47"/>
      <c r="W11" s="47"/>
      <c r="X11" s="47"/>
    </row>
    <row r="12" spans="2:24" ht="18" customHeight="1" x14ac:dyDescent="0.35">
      <c r="E12" s="33"/>
      <c r="F12" s="33"/>
      <c r="G12" s="33"/>
      <c r="H12" s="33"/>
      <c r="I12" s="23"/>
      <c r="J12" s="34"/>
      <c r="K12" s="34"/>
      <c r="L12" s="34"/>
      <c r="M12" s="34"/>
      <c r="N12" s="34"/>
      <c r="O12" s="23"/>
      <c r="P12" s="35"/>
      <c r="Q12" s="17"/>
      <c r="R12" s="17"/>
      <c r="S12" s="17"/>
      <c r="U12" s="47"/>
      <c r="V12" s="47"/>
      <c r="W12" s="47"/>
      <c r="X12" s="47"/>
    </row>
    <row r="13" spans="2:24" ht="18" customHeight="1" x14ac:dyDescent="0.35">
      <c r="E13" s="33"/>
      <c r="F13" s="33"/>
      <c r="G13" s="33"/>
      <c r="H13" s="33"/>
      <c r="I13" s="23"/>
      <c r="J13" s="34"/>
      <c r="K13" s="34"/>
      <c r="L13" s="34"/>
      <c r="M13" s="34"/>
      <c r="N13" s="34"/>
      <c r="O13" s="23"/>
      <c r="P13" s="35"/>
      <c r="Q13" s="17"/>
      <c r="R13" s="17"/>
      <c r="S13" s="17"/>
      <c r="U13" s="47"/>
      <c r="V13" s="47"/>
      <c r="W13" s="47"/>
      <c r="X13" s="47"/>
    </row>
    <row r="14" spans="2:24" ht="18" customHeight="1" x14ac:dyDescent="0.35">
      <c r="E14" s="33"/>
      <c r="F14" s="33"/>
      <c r="G14" s="33"/>
      <c r="H14" s="33"/>
      <c r="I14" s="23"/>
      <c r="J14" s="34"/>
      <c r="K14" s="34"/>
      <c r="L14" s="34"/>
      <c r="M14" s="34"/>
      <c r="N14" s="34"/>
      <c r="O14" s="23"/>
      <c r="P14" s="35"/>
      <c r="Q14" s="17"/>
      <c r="R14" s="17"/>
      <c r="S14" s="17"/>
      <c r="U14" s="47"/>
      <c r="V14" s="47"/>
      <c r="W14" s="47"/>
      <c r="X14" s="47"/>
    </row>
    <row r="15" spans="2:24" x14ac:dyDescent="0.35">
      <c r="E15" s="36"/>
      <c r="F15" s="23"/>
      <c r="G15" s="23"/>
      <c r="H15" s="23"/>
      <c r="I15" s="23"/>
      <c r="J15" s="48"/>
      <c r="K15" s="48"/>
      <c r="L15" s="48"/>
      <c r="M15" s="48"/>
      <c r="N15" s="48"/>
      <c r="O15" s="23"/>
      <c r="P15" s="23"/>
    </row>
    <row r="16" spans="2:24" x14ac:dyDescent="0.35">
      <c r="E16" s="36"/>
      <c r="F16" s="23"/>
      <c r="G16" s="23"/>
      <c r="H16" s="23"/>
      <c r="I16" s="23"/>
      <c r="J16" s="48"/>
      <c r="K16" s="48"/>
      <c r="L16" s="48"/>
      <c r="M16" s="48"/>
      <c r="N16" s="48"/>
      <c r="O16" s="23"/>
      <c r="P16" s="23"/>
    </row>
    <row r="17" spans="5:35" x14ac:dyDescent="0.35">
      <c r="E17" s="23"/>
      <c r="F17" s="23"/>
      <c r="G17" s="23"/>
      <c r="H17" s="23"/>
      <c r="I17" s="23"/>
      <c r="J17" s="23"/>
      <c r="K17" s="23"/>
      <c r="L17" s="23"/>
      <c r="M17" s="23"/>
      <c r="N17" s="23"/>
      <c r="O17" s="23"/>
      <c r="P17" s="23"/>
    </row>
    <row r="18" spans="5:35" x14ac:dyDescent="0.35">
      <c r="E18" s="23"/>
      <c r="F18" s="23"/>
      <c r="G18" s="23"/>
      <c r="H18" s="23"/>
      <c r="I18" s="23"/>
      <c r="J18" s="23"/>
      <c r="K18" s="23"/>
      <c r="L18" s="23"/>
      <c r="M18" s="23"/>
      <c r="N18" s="23"/>
      <c r="O18" s="23"/>
      <c r="P18" s="23"/>
    </row>
    <row r="19" spans="5:35" x14ac:dyDescent="0.35">
      <c r="E19" s="23"/>
      <c r="F19" s="23"/>
      <c r="G19" s="23"/>
      <c r="H19" s="23"/>
      <c r="I19" s="23"/>
      <c r="J19" s="23"/>
      <c r="K19" s="23"/>
      <c r="L19" s="23"/>
      <c r="M19" s="23"/>
      <c r="N19" s="23"/>
      <c r="O19" s="23"/>
      <c r="P19" s="23"/>
    </row>
    <row r="20" spans="5:35" x14ac:dyDescent="0.35">
      <c r="E20" s="23"/>
      <c r="F20" s="23"/>
      <c r="G20" s="23"/>
      <c r="H20" s="23"/>
      <c r="I20" s="23"/>
      <c r="J20" s="23"/>
      <c r="K20" s="23"/>
      <c r="L20" s="23"/>
      <c r="M20" s="23"/>
      <c r="N20" s="23"/>
      <c r="O20" s="23"/>
      <c r="P20" s="23"/>
    </row>
    <row r="21" spans="5:35" x14ac:dyDescent="0.35">
      <c r="E21" s="23"/>
      <c r="F21" s="23"/>
      <c r="G21" s="23"/>
      <c r="H21" s="23"/>
      <c r="I21" s="23"/>
      <c r="J21" s="23"/>
      <c r="K21" s="41" t="s">
        <v>1</v>
      </c>
      <c r="L21" s="41" t="s">
        <v>233</v>
      </c>
      <c r="M21" s="41" t="s">
        <v>234</v>
      </c>
      <c r="N21" s="41" t="s">
        <v>235</v>
      </c>
      <c r="O21" s="23"/>
      <c r="P21" s="23"/>
      <c r="AH21" s="15" t="s">
        <v>12</v>
      </c>
      <c r="AI21" s="19">
        <f>GETPIVOTDATA("Count of User_Type",BAckend!$B$3,"User_Type","Male")/GETPIVOTDATA("Count of User_Type",BAckend!$B$3)</f>
        <v>0.4720812182741117</v>
      </c>
    </row>
    <row r="22" spans="5:35" x14ac:dyDescent="0.35">
      <c r="E22" s="23"/>
      <c r="F22" s="23"/>
      <c r="G22" s="23"/>
      <c r="H22" s="23"/>
      <c r="I22" s="23"/>
      <c r="J22" s="23"/>
      <c r="K22" s="42" t="s">
        <v>31</v>
      </c>
      <c r="L22" s="25">
        <v>22060000</v>
      </c>
      <c r="M22" s="26">
        <v>2050120</v>
      </c>
      <c r="N22" s="27">
        <v>26700</v>
      </c>
      <c r="O22" s="23"/>
      <c r="P22" s="23"/>
      <c r="AH22" s="15" t="s">
        <v>16</v>
      </c>
      <c r="AI22" s="19">
        <f>GETPIVOTDATA("Count of User_Type",BAckend!$B$5,"User_Type","Female")/GETPIVOTDATA("Count of User_Type",BAckend!$B$3)</f>
        <v>0.36548223350253806</v>
      </c>
    </row>
    <row r="23" spans="5:35" x14ac:dyDescent="0.35">
      <c r="E23" s="23"/>
      <c r="F23" s="23"/>
      <c r="G23" s="23"/>
      <c r="H23" s="23"/>
      <c r="I23" s="23"/>
      <c r="J23" s="23"/>
      <c r="K23" s="42" t="s">
        <v>37</v>
      </c>
      <c r="L23" s="25">
        <v>17980000</v>
      </c>
      <c r="M23" s="28">
        <v>821472</v>
      </c>
      <c r="N23" s="29">
        <v>2100</v>
      </c>
      <c r="O23" s="23"/>
      <c r="P23" s="23"/>
      <c r="AH23" s="15" t="s">
        <v>9</v>
      </c>
      <c r="AI23" s="19">
        <f>GETPIVOTDATA("Count of User_Type",BAckend!$B$3,"User_Type","Brand")/GETPIVOTDATA("Count of User_Type",BAckend!$B$3)</f>
        <v>8.1218274111675121E-2</v>
      </c>
    </row>
    <row r="24" spans="5:35" x14ac:dyDescent="0.35">
      <c r="E24" s="23"/>
      <c r="F24" s="23"/>
      <c r="G24" s="23"/>
      <c r="H24" s="23"/>
      <c r="I24" s="23"/>
      <c r="J24" s="23"/>
      <c r="K24" s="42" t="s">
        <v>62</v>
      </c>
      <c r="L24" s="25">
        <v>8020000</v>
      </c>
      <c r="M24" s="28">
        <v>977453</v>
      </c>
      <c r="N24" s="29">
        <v>317</v>
      </c>
      <c r="O24" s="23"/>
      <c r="P24" s="23"/>
      <c r="AH24" s="15" t="s">
        <v>50</v>
      </c>
      <c r="AI24" s="19">
        <f>GETPIVOTDATA("Count of User_Type",BAckend!$B$4,"User_Type","Community")/GETPIVOTDATA("Count of User_Type",BAckend!$B$3)</f>
        <v>8.1218274111675121E-2</v>
      </c>
    </row>
    <row r="25" spans="5:35" x14ac:dyDescent="0.35">
      <c r="E25" s="23"/>
      <c r="F25" s="23"/>
      <c r="G25" s="23"/>
      <c r="H25" s="23"/>
      <c r="I25" s="23"/>
      <c r="J25" s="23"/>
      <c r="K25" s="42" t="s">
        <v>92</v>
      </c>
      <c r="L25" s="25">
        <v>6280000</v>
      </c>
      <c r="M25" s="28">
        <v>1973459</v>
      </c>
      <c r="N25" s="29">
        <v>8200</v>
      </c>
      <c r="O25" s="23"/>
      <c r="P25" s="23"/>
    </row>
    <row r="26" spans="5:35" x14ac:dyDescent="0.35">
      <c r="E26" s="23"/>
      <c r="F26" s="23"/>
      <c r="G26" s="23"/>
      <c r="H26" s="23"/>
      <c r="I26" s="23"/>
      <c r="J26" s="23"/>
      <c r="K26" s="42" t="s">
        <v>101</v>
      </c>
      <c r="L26" s="25">
        <v>5860000</v>
      </c>
      <c r="M26" s="28">
        <v>1920915</v>
      </c>
      <c r="N26" s="29">
        <v>2800</v>
      </c>
      <c r="O26" s="23"/>
      <c r="P26" s="23"/>
    </row>
    <row r="27" spans="5:35" x14ac:dyDescent="0.35">
      <c r="E27" s="23"/>
      <c r="F27" s="23"/>
      <c r="G27" s="23"/>
      <c r="H27" s="23"/>
      <c r="I27" s="23"/>
      <c r="J27" s="23"/>
      <c r="K27" s="37" t="s">
        <v>221</v>
      </c>
      <c r="L27" s="38">
        <v>60200000</v>
      </c>
      <c r="M27" s="39">
        <v>7743419</v>
      </c>
      <c r="N27" s="40">
        <v>40117</v>
      </c>
      <c r="O27" s="23"/>
      <c r="P27" s="23"/>
    </row>
    <row r="28" spans="5:35" ht="23.4" customHeight="1" x14ac:dyDescent="0.35">
      <c r="E28" s="23"/>
      <c r="F28" s="23"/>
      <c r="G28" s="23"/>
      <c r="H28" s="23"/>
      <c r="I28" s="23"/>
      <c r="J28" s="23"/>
      <c r="K28" s="23"/>
      <c r="L28" s="23"/>
      <c r="M28" s="23"/>
      <c r="N28" s="23"/>
      <c r="O28" s="23"/>
      <c r="P28" s="23"/>
    </row>
    <row r="50" spans="2:33" x14ac:dyDescent="0.35">
      <c r="X50" s="50"/>
      <c r="Y50" s="50"/>
    </row>
    <row r="51" spans="2:33" x14ac:dyDescent="0.35">
      <c r="X51" s="49"/>
      <c r="Y51" s="49"/>
    </row>
    <row r="52" spans="2:33" x14ac:dyDescent="0.35">
      <c r="X52" s="49"/>
      <c r="Y52" s="49"/>
    </row>
    <row r="55" spans="2:33" ht="90" x14ac:dyDescent="0.35">
      <c r="G55" s="15" t="s">
        <v>1</v>
      </c>
      <c r="H55" s="15" t="s">
        <v>223</v>
      </c>
      <c r="AF55" s="20" t="s">
        <v>228</v>
      </c>
      <c r="AG55" s="15" t="str">
        <f>BAckend!E12</f>
        <v>Health, Sports &amp; Fitness</v>
      </c>
    </row>
    <row r="56" spans="2:33" x14ac:dyDescent="0.35">
      <c r="G56" s="18" t="s">
        <v>102</v>
      </c>
      <c r="H56" s="21">
        <v>5810000</v>
      </c>
    </row>
    <row r="57" spans="2:33" x14ac:dyDescent="0.35">
      <c r="G57" s="18" t="s">
        <v>221</v>
      </c>
      <c r="H57" s="21">
        <v>5810000</v>
      </c>
    </row>
    <row r="58" spans="2:33" x14ac:dyDescent="0.35">
      <c r="G58"/>
      <c r="H58"/>
    </row>
    <row r="59" spans="2:33" x14ac:dyDescent="0.35">
      <c r="G59"/>
      <c r="H59"/>
    </row>
    <row r="60" spans="2:33" x14ac:dyDescent="0.35">
      <c r="G60"/>
      <c r="H60"/>
    </row>
    <row r="61" spans="2:33" x14ac:dyDescent="0.35">
      <c r="G61"/>
      <c r="H61"/>
    </row>
    <row r="62" spans="2:33" x14ac:dyDescent="0.35">
      <c r="B62" s="15" t="s">
        <v>220</v>
      </c>
      <c r="C62" s="15" t="s">
        <v>227</v>
      </c>
    </row>
    <row r="63" spans="2:33" x14ac:dyDescent="0.35">
      <c r="B63" s="18" t="s">
        <v>9</v>
      </c>
      <c r="C63" s="21">
        <v>1</v>
      </c>
    </row>
    <row r="64" spans="2:33" x14ac:dyDescent="0.35">
      <c r="B64" s="18" t="s">
        <v>50</v>
      </c>
      <c r="C64" s="21">
        <v>1</v>
      </c>
    </row>
    <row r="65" spans="2:29" x14ac:dyDescent="0.35">
      <c r="B65" s="18" t="s">
        <v>16</v>
      </c>
      <c r="C65" s="21">
        <v>3</v>
      </c>
    </row>
    <row r="66" spans="2:29" x14ac:dyDescent="0.35">
      <c r="B66" s="18" t="s">
        <v>12</v>
      </c>
      <c r="C66" s="21">
        <v>3</v>
      </c>
    </row>
    <row r="67" spans="2:29" x14ac:dyDescent="0.35">
      <c r="B67" s="18" t="s">
        <v>221</v>
      </c>
      <c r="C67" s="21">
        <v>8</v>
      </c>
    </row>
    <row r="70" spans="2:29" x14ac:dyDescent="0.35">
      <c r="Y70" s="15" t="s">
        <v>222</v>
      </c>
      <c r="Z70" s="15" t="s">
        <v>226</v>
      </c>
    </row>
    <row r="71" spans="2:29" x14ac:dyDescent="0.35">
      <c r="Y71" s="15" t="s">
        <v>220</v>
      </c>
      <c r="Z71" s="15" t="s">
        <v>17</v>
      </c>
      <c r="AA71" s="15" t="s">
        <v>13</v>
      </c>
      <c r="AB71" s="15" t="s">
        <v>10</v>
      </c>
      <c r="AC71" s="15" t="s">
        <v>221</v>
      </c>
    </row>
    <row r="72" spans="2:29" x14ac:dyDescent="0.35">
      <c r="Y72" s="18" t="s">
        <v>8</v>
      </c>
      <c r="Z72" s="21"/>
      <c r="AA72" s="21"/>
      <c r="AB72" s="21">
        <v>58010000</v>
      </c>
      <c r="AC72" s="21">
        <v>58010000</v>
      </c>
    </row>
    <row r="73" spans="2:29" x14ac:dyDescent="0.35">
      <c r="Y73" s="18" t="s">
        <v>11</v>
      </c>
      <c r="Z73" s="21"/>
      <c r="AA73" s="21">
        <v>51990000</v>
      </c>
      <c r="AB73" s="21"/>
      <c r="AC73" s="21">
        <v>51990000</v>
      </c>
    </row>
    <row r="74" spans="2:29" x14ac:dyDescent="0.35">
      <c r="Y74" s="18" t="s">
        <v>14</v>
      </c>
      <c r="Z74" s="21"/>
      <c r="AA74" s="21">
        <v>40370000</v>
      </c>
      <c r="AB74" s="21"/>
      <c r="AC74" s="21">
        <v>40370000</v>
      </c>
    </row>
    <row r="75" spans="2:29" x14ac:dyDescent="0.35">
      <c r="Y75" s="18" t="s">
        <v>15</v>
      </c>
      <c r="Z75" s="21">
        <v>37590000</v>
      </c>
      <c r="AA75" s="21"/>
      <c r="AB75" s="21"/>
      <c r="AC75" s="21">
        <v>37590000</v>
      </c>
    </row>
    <row r="76" spans="2:29" x14ac:dyDescent="0.35">
      <c r="Y76" s="18" t="s">
        <v>18</v>
      </c>
      <c r="Z76" s="21">
        <v>36530000</v>
      </c>
      <c r="AA76" s="21"/>
      <c r="AB76" s="21"/>
      <c r="AC76" s="21">
        <v>36530000</v>
      </c>
    </row>
    <row r="77" spans="2:29" x14ac:dyDescent="0.35">
      <c r="Y77" s="18" t="s">
        <v>221</v>
      </c>
      <c r="Z77" s="21">
        <v>74120000</v>
      </c>
      <c r="AA77" s="21">
        <v>92360000</v>
      </c>
      <c r="AB77" s="21">
        <v>58010000</v>
      </c>
      <c r="AC77" s="21">
        <v>224490000</v>
      </c>
    </row>
  </sheetData>
  <mergeCells count="7">
    <mergeCell ref="B2:C2"/>
    <mergeCell ref="U8:X9"/>
    <mergeCell ref="U10:X14"/>
    <mergeCell ref="J15:N16"/>
    <mergeCell ref="X51:Y52"/>
    <mergeCell ref="X50:Y50"/>
    <mergeCell ref="J8:N9"/>
  </mergeCells>
  <pageMargins left="0.7" right="0.7" top="0.75" bottom="0.75" header="0.3" footer="0.3"/>
  <pageSetup orientation="portrait" r:id="rId5"/>
  <drawing r:id="rId6"/>
  <tableParts count="1">
    <tablePart r:id="rId7"/>
  </tableParts>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DATA</vt:lpstr>
      <vt:lpstr>BAckend</vt:lpstr>
      <vt:lpstr>DAShbord</vt:lpstr>
      <vt:lpstr>Avg._Likes</vt:lpstr>
      <vt:lpstr>Category</vt:lpstr>
      <vt:lpstr>Eng_Rate</vt:lpstr>
      <vt:lpstr>Followers</vt:lpstr>
      <vt:lpstr>Name</vt:lpstr>
      <vt:lpstr>Posts</vt:lpstr>
      <vt:lpstr>Rank</vt:lpstr>
      <vt:lpstr>Search</vt:lpstr>
      <vt:lpstr>User_Type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cp:lastModifiedBy>
  <dcterms:created xsi:type="dcterms:W3CDTF">2024-07-09T03:13:50Z</dcterms:created>
  <dcterms:modified xsi:type="dcterms:W3CDTF">2024-10-25T05:48:06Z</dcterms:modified>
</cp:coreProperties>
</file>