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4-785 Engineering Optimization Project\"/>
    </mc:Choice>
  </mc:AlternateContent>
  <xr:revisionPtr revIDLastSave="0" documentId="13_ncr:1_{CE8C3B79-C58B-4455-A660-6914A00B380E}" xr6:coauthVersionLast="47" xr6:coauthVersionMax="47" xr10:uidLastSave="{00000000-0000-0000-0000-000000000000}"/>
  <bookViews>
    <workbookView xWindow="-108" yWindow="-108" windowWidth="23256" windowHeight="12456" xr2:uid="{0E616581-C362-4A0D-8501-6260A50CE891}"/>
  </bookViews>
  <sheets>
    <sheet name="Sheet2" sheetId="3" r:id="rId1"/>
    <sheet name="Sheet2 Sensitivity" sheetId="4" r:id="rId2"/>
  </sheets>
  <definedNames>
    <definedName name="OpenSolver_ChosenSolver" localSheetId="0" hidden="1">CBC</definedName>
    <definedName name="OpenSolver_DualsNewSheet" localSheetId="0" hidden="1">1</definedName>
    <definedName name="OpenSolver_LinearityCheck" localSheetId="0" hidden="1">1</definedName>
    <definedName name="OpenSolver_UpdateSensitivity" localSheetId="0" hidden="1">1</definedName>
    <definedName name="solver_adj" localSheetId="0" hidden="1">Sheet2!$Q$2:$T$21,Sheet2!$V$2:$Y$21,Sheet2!$L$2:$O$21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Sheet2!$D$25</definedName>
    <definedName name="solver_lhs10" localSheetId="0" hidden="1">Sheet2!$Q$2:$T$21</definedName>
    <definedName name="solver_lhs11" localSheetId="0" hidden="1">Sheet2!$D$58</definedName>
    <definedName name="solver_lhs12" localSheetId="0" hidden="1">Sheet2!$D$57</definedName>
    <definedName name="solver_lhs13" localSheetId="0" hidden="1">Sheet2!$D$56</definedName>
    <definedName name="solver_lhs14" localSheetId="0" hidden="1">Sheet2!$D$55</definedName>
    <definedName name="solver_lhs15" localSheetId="0" hidden="1">Sheet2!$D$54</definedName>
    <definedName name="solver_lhs16" localSheetId="0" hidden="1">Sheet2!$D$53</definedName>
    <definedName name="solver_lhs17" localSheetId="0" hidden="1">Sheet2!$D$52</definedName>
    <definedName name="solver_lhs18" localSheetId="0" hidden="1">Sheet2!$D$51</definedName>
    <definedName name="solver_lhs19" localSheetId="0" hidden="1">Sheet2!$D$50</definedName>
    <definedName name="solver_lhs2" localSheetId="0" hidden="1">Sheet2!$D$26</definedName>
    <definedName name="solver_lhs20" localSheetId="0" hidden="1">Sheet2!$D$49</definedName>
    <definedName name="solver_lhs21" localSheetId="0" hidden="1">Sheet2!$D$48</definedName>
    <definedName name="solver_lhs22" localSheetId="0" hidden="1">Sheet2!$D$47</definedName>
    <definedName name="solver_lhs23" localSheetId="0" hidden="1">Sheet2!$D$46</definedName>
    <definedName name="solver_lhs24" localSheetId="0" hidden="1">Sheet2!$D$45</definedName>
    <definedName name="solver_lhs25" localSheetId="0" hidden="1">Sheet2!$D$44</definedName>
    <definedName name="solver_lhs26" localSheetId="0" hidden="1">Sheet2!$D$43</definedName>
    <definedName name="solver_lhs27" localSheetId="0" hidden="1">Sheet2!$D$42</definedName>
    <definedName name="solver_lhs28" localSheetId="0" hidden="1">Sheet2!$D$41</definedName>
    <definedName name="solver_lhs29" localSheetId="0" hidden="1">Sheet2!$D$40</definedName>
    <definedName name="solver_lhs3" localSheetId="0" hidden="1">Sheet2!$D$27</definedName>
    <definedName name="solver_lhs30" localSheetId="0" hidden="1">Sheet2!$D$39</definedName>
    <definedName name="solver_lhs31" localSheetId="0" hidden="1">Sheet2!$D$38</definedName>
    <definedName name="solver_lhs32" localSheetId="0" hidden="1">Sheet2!$D$37</definedName>
    <definedName name="solver_lhs33" localSheetId="0" hidden="1">Sheet2!$D$36</definedName>
    <definedName name="solver_lhs34" localSheetId="0" hidden="1">Sheet2!$D$35</definedName>
    <definedName name="solver_lhs35" localSheetId="0" hidden="1">Sheet2!$D$32</definedName>
    <definedName name="solver_lhs36" localSheetId="0" hidden="1">Sheet2!$D$31</definedName>
    <definedName name="solver_lhs37" localSheetId="0" hidden="1">Sheet2!$D$33</definedName>
    <definedName name="solver_lhs38" localSheetId="0" hidden="1">Sheet2!$D$34</definedName>
    <definedName name="solver_lhs4" localSheetId="0" hidden="1">Sheet2!$D$28</definedName>
    <definedName name="solver_lhs5" localSheetId="0" hidden="1">Sheet2!$D$29</definedName>
    <definedName name="solver_lhs6" localSheetId="0" hidden="1">Sheet2!$D$30</definedName>
    <definedName name="solver_lhs7" localSheetId="0" hidden="1">Sheet2!$I$25:$I$44</definedName>
    <definedName name="solver_lhs8" localSheetId="0" hidden="1">Sheet2!$L$2:$O$21</definedName>
    <definedName name="solver_lhs9" localSheetId="0" hidden="1">Sheet2!$V$2:$Y$21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38</definedName>
    <definedName name="solver_nwt" localSheetId="0" hidden="1">1</definedName>
    <definedName name="solver_opt" localSheetId="0" hidden="1">Sheet2!$A$25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1</definedName>
    <definedName name="solver_rel31" localSheetId="0" hidden="1">1</definedName>
    <definedName name="solver_rel32" localSheetId="0" hidden="1">3</definedName>
    <definedName name="solver_rel33" localSheetId="0" hidden="1">1</definedName>
    <definedName name="solver_rel34" localSheetId="0" hidden="1">3</definedName>
    <definedName name="solver_rel35" localSheetId="0" hidden="1">2</definedName>
    <definedName name="solver_rel36" localSheetId="0" hidden="1">2</definedName>
    <definedName name="solver_rel37" localSheetId="0" hidden="1">3</definedName>
    <definedName name="solver_rel38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3</definedName>
    <definedName name="solver_rel9" localSheetId="0" hidden="1">3</definedName>
    <definedName name="solver_rhs1" localSheetId="0" hidden="1">Sheet2!$E$25</definedName>
    <definedName name="solver_rhs10" localSheetId="0" hidden="1">0</definedName>
    <definedName name="solver_rhs11" localSheetId="0" hidden="1">Sheet2!$E$58</definedName>
    <definedName name="solver_rhs12" localSheetId="0" hidden="1">Sheet2!$E$57</definedName>
    <definedName name="solver_rhs13" localSheetId="0" hidden="1">Sheet2!$E$56</definedName>
    <definedName name="solver_rhs14" localSheetId="0" hidden="1">Sheet2!$E$55</definedName>
    <definedName name="solver_rhs15" localSheetId="0" hidden="1">Sheet2!$E$54</definedName>
    <definedName name="solver_rhs16" localSheetId="0" hidden="1">Sheet2!$E$53</definedName>
    <definedName name="solver_rhs17" localSheetId="0" hidden="1">Sheet2!$E$52</definedName>
    <definedName name="solver_rhs18" localSheetId="0" hidden="1">Sheet2!$E$51</definedName>
    <definedName name="solver_rhs19" localSheetId="0" hidden="1">Sheet2!$E$50</definedName>
    <definedName name="solver_rhs2" localSheetId="0" hidden="1">Sheet2!$E$26</definedName>
    <definedName name="solver_rhs20" localSheetId="0" hidden="1">Sheet2!$E$49</definedName>
    <definedName name="solver_rhs21" localSheetId="0" hidden="1">Sheet2!$E$48</definedName>
    <definedName name="solver_rhs22" localSheetId="0" hidden="1">Sheet2!$E$47</definedName>
    <definedName name="solver_rhs23" localSheetId="0" hidden="1">Sheet2!$E$46</definedName>
    <definedName name="solver_rhs24" localSheetId="0" hidden="1">Sheet2!$E$45</definedName>
    <definedName name="solver_rhs25" localSheetId="0" hidden="1">Sheet2!$E$44</definedName>
    <definedName name="solver_rhs26" localSheetId="0" hidden="1">Sheet2!$E$43</definedName>
    <definedName name="solver_rhs27" localSheetId="0" hidden="1">Sheet2!$E$42</definedName>
    <definedName name="solver_rhs28" localSheetId="0" hidden="1">Sheet2!$E$41</definedName>
    <definedName name="solver_rhs29" localSheetId="0" hidden="1">Sheet2!$E$40</definedName>
    <definedName name="solver_rhs3" localSheetId="0" hidden="1">Sheet2!$E$27</definedName>
    <definedName name="solver_rhs30" localSheetId="0" hidden="1">Sheet2!$E$39</definedName>
    <definedName name="solver_rhs31" localSheetId="0" hidden="1">Sheet2!$E$38</definedName>
    <definedName name="solver_rhs32" localSheetId="0" hidden="1">Sheet2!$E$37</definedName>
    <definedName name="solver_rhs33" localSheetId="0" hidden="1">Sheet2!$E$36</definedName>
    <definedName name="solver_rhs34" localSheetId="0" hidden="1">Sheet2!$E$35</definedName>
    <definedName name="solver_rhs35" localSheetId="0" hidden="1">Sheet2!$E$32</definedName>
    <definedName name="solver_rhs36" localSheetId="0" hidden="1">Sheet2!$E$31</definedName>
    <definedName name="solver_rhs37" localSheetId="0" hidden="1">Sheet2!$E$33</definedName>
    <definedName name="solver_rhs38" localSheetId="0" hidden="1">Sheet2!$E$34</definedName>
    <definedName name="solver_rhs4" localSheetId="0" hidden="1">Sheet2!$E$28</definedName>
    <definedName name="solver_rhs5" localSheetId="0" hidden="1">Sheet2!$E$29</definedName>
    <definedName name="solver_rhs6" localSheetId="0" hidden="1">Sheet2!$E$30</definedName>
    <definedName name="solver_rhs7" localSheetId="0" hidden="1">Sheet2!$J$25:$J$44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N2" i="3"/>
  <c r="M2" i="3"/>
  <c r="L2" i="3"/>
  <c r="Q32" i="3"/>
  <c r="Q31" i="3"/>
  <c r="Q30" i="3"/>
  <c r="N32" i="3"/>
  <c r="N31" i="3"/>
  <c r="N30" i="3"/>
  <c r="A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5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B76F41-1116-4E83-80F2-3FD686E0D0C6}" keepAlive="1" name="Query - FPL_database" description="Connection to the 'FPL_database' query in the workbook." type="5" refreshedVersion="0" background="1">
    <dbPr connection="Provider=Microsoft.Mashup.OleDb.1;Data Source=$Workbook$;Location=FPL_database;Extended Properties=&quot;&quot;" command="SELECT * FROM [FPL_database]"/>
  </connection>
</connections>
</file>

<file path=xl/sharedStrings.xml><?xml version="1.0" encoding="utf-8"?>
<sst xmlns="http://schemas.openxmlformats.org/spreadsheetml/2006/main" count="866" uniqueCount="571">
  <si>
    <t>Arsenal</t>
  </si>
  <si>
    <t>Newcastle</t>
  </si>
  <si>
    <t>Aston Villa</t>
  </si>
  <si>
    <t>Man City</t>
  </si>
  <si>
    <t>Brighton</t>
  </si>
  <si>
    <t>Brentford</t>
  </si>
  <si>
    <t>Burnley</t>
  </si>
  <si>
    <t>Chelsea</t>
  </si>
  <si>
    <t>West Ham</t>
  </si>
  <si>
    <t>Crystal Palace</t>
  </si>
  <si>
    <t>Norwich</t>
  </si>
  <si>
    <t>Everton</t>
  </si>
  <si>
    <t>Leeds</t>
  </si>
  <si>
    <t>Leicester</t>
  </si>
  <si>
    <t>Liverpool</t>
  </si>
  <si>
    <t>Man Utd</t>
  </si>
  <si>
    <t>Southampton</t>
  </si>
  <si>
    <t>Spurs</t>
  </si>
  <si>
    <t>Watford</t>
  </si>
  <si>
    <t>Wolves</t>
  </si>
  <si>
    <t>GK</t>
  </si>
  <si>
    <t>DEF</t>
  </si>
  <si>
    <t>MID</t>
  </si>
  <si>
    <t>FWD</t>
  </si>
  <si>
    <t>Club\Position</t>
  </si>
  <si>
    <t>Cost</t>
  </si>
  <si>
    <t>Objective function</t>
  </si>
  <si>
    <t>Constraints</t>
  </si>
  <si>
    <t>Bench</t>
  </si>
  <si>
    <t>Starting XI</t>
  </si>
  <si>
    <t>Players in squad</t>
  </si>
  <si>
    <t>Inequality</t>
  </si>
  <si>
    <t>Equality</t>
  </si>
  <si>
    <t>Players in XI</t>
  </si>
  <si>
    <t>GK in squad</t>
  </si>
  <si>
    <t>DEF in squad</t>
  </si>
  <si>
    <t>MID in squad</t>
  </si>
  <si>
    <t>FWD in squad</t>
  </si>
  <si>
    <t>GK in XI</t>
  </si>
  <si>
    <t>DEF in XI min</t>
  </si>
  <si>
    <t>DEF in XI max</t>
  </si>
  <si>
    <t>MID in XI min</t>
  </si>
  <si>
    <t>MID in XI max</t>
  </si>
  <si>
    <t>FWD in XI min</t>
  </si>
  <si>
    <t>FWD in XI max</t>
  </si>
  <si>
    <t>OpenSolver Sensitivity Report - CBC</t>
  </si>
  <si>
    <t>Worksheet: [Excel_solver.xlsx] Sheet2 Sensitivity</t>
  </si>
  <si>
    <t>Decision Variables</t>
  </si>
  <si>
    <t>Cells</t>
  </si>
  <si>
    <t>Name</t>
  </si>
  <si>
    <t>Final Value</t>
  </si>
  <si>
    <t>Reduced Costs</t>
  </si>
  <si>
    <t>Objective Value</t>
  </si>
  <si>
    <t>Allowable Increase</t>
  </si>
  <si>
    <t>Allowable Decrease</t>
  </si>
  <si>
    <t>L2</t>
  </si>
  <si>
    <t>Arsenal GK</t>
  </si>
  <si>
    <t>M2</t>
  </si>
  <si>
    <t>Arsenal DEF</t>
  </si>
  <si>
    <t>N2</t>
  </si>
  <si>
    <t>Arsenal MID</t>
  </si>
  <si>
    <t>O2</t>
  </si>
  <si>
    <t>Arsenal FWD</t>
  </si>
  <si>
    <t>L3</t>
  </si>
  <si>
    <t>Newcastle GK</t>
  </si>
  <si>
    <t>M3</t>
  </si>
  <si>
    <t>Newcastle DEF</t>
  </si>
  <si>
    <t>N3</t>
  </si>
  <si>
    <t>Newcastle MID</t>
  </si>
  <si>
    <t>O3</t>
  </si>
  <si>
    <t>Newcastle FWD</t>
  </si>
  <si>
    <t>L4</t>
  </si>
  <si>
    <t>Aston Villa GK</t>
  </si>
  <si>
    <t>M4</t>
  </si>
  <si>
    <t>Aston Villa DEF</t>
  </si>
  <si>
    <t>N4</t>
  </si>
  <si>
    <t>Aston Villa MID</t>
  </si>
  <si>
    <t>O4</t>
  </si>
  <si>
    <t>Aston Villa FWD</t>
  </si>
  <si>
    <t>L5</t>
  </si>
  <si>
    <t>Man City GK</t>
  </si>
  <si>
    <t>M5</t>
  </si>
  <si>
    <t>Man City DEF</t>
  </si>
  <si>
    <t>N5</t>
  </si>
  <si>
    <t>Man City MID</t>
  </si>
  <si>
    <t>O5</t>
  </si>
  <si>
    <t>Man City FWD</t>
  </si>
  <si>
    <t>L6</t>
  </si>
  <si>
    <t>Brighton GK</t>
  </si>
  <si>
    <t>M6</t>
  </si>
  <si>
    <t>Brighton DEF</t>
  </si>
  <si>
    <t>N6</t>
  </si>
  <si>
    <t>Brighton MID</t>
  </si>
  <si>
    <t>O6</t>
  </si>
  <si>
    <t>Brighton FWD</t>
  </si>
  <si>
    <t>L7</t>
  </si>
  <si>
    <t>Brentford GK</t>
  </si>
  <si>
    <t>M7</t>
  </si>
  <si>
    <t>Brentford DEF</t>
  </si>
  <si>
    <t>N7</t>
  </si>
  <si>
    <t>Brentford MID</t>
  </si>
  <si>
    <t>O7</t>
  </si>
  <si>
    <t>Brentford FWD</t>
  </si>
  <si>
    <t>L8</t>
  </si>
  <si>
    <t>Burnley GK</t>
  </si>
  <si>
    <t>M8</t>
  </si>
  <si>
    <t>Burnley DEF</t>
  </si>
  <si>
    <t>N8</t>
  </si>
  <si>
    <t>Burnley MID</t>
  </si>
  <si>
    <t>O8</t>
  </si>
  <si>
    <t>Burnley FWD</t>
  </si>
  <si>
    <t>L9</t>
  </si>
  <si>
    <t>Chelsea GK</t>
  </si>
  <si>
    <t>M9</t>
  </si>
  <si>
    <t>Chelsea DEF</t>
  </si>
  <si>
    <t>N9</t>
  </si>
  <si>
    <t>Chelsea MID</t>
  </si>
  <si>
    <t>O9</t>
  </si>
  <si>
    <t>Chelsea FWD</t>
  </si>
  <si>
    <t>L10</t>
  </si>
  <si>
    <t>West Ham GK</t>
  </si>
  <si>
    <t>M10</t>
  </si>
  <si>
    <t>West Ham DEF</t>
  </si>
  <si>
    <t>N10</t>
  </si>
  <si>
    <t>West Ham MID</t>
  </si>
  <si>
    <t>O10</t>
  </si>
  <si>
    <t>West Ham FWD</t>
  </si>
  <si>
    <t>L11</t>
  </si>
  <si>
    <t>Crystal Palace GK</t>
  </si>
  <si>
    <t>M11</t>
  </si>
  <si>
    <t>Crystal Palace DEF</t>
  </si>
  <si>
    <t>N11</t>
  </si>
  <si>
    <t>Crystal Palace MID</t>
  </si>
  <si>
    <t>O11</t>
  </si>
  <si>
    <t>Crystal Palace FWD</t>
  </si>
  <si>
    <t>L12</t>
  </si>
  <si>
    <t>Norwich GK</t>
  </si>
  <si>
    <t>M12</t>
  </si>
  <si>
    <t>Norwich DEF</t>
  </si>
  <si>
    <t>N12</t>
  </si>
  <si>
    <t>Norwich MID</t>
  </si>
  <si>
    <t>O12</t>
  </si>
  <si>
    <t>Norwich FWD</t>
  </si>
  <si>
    <t>L13</t>
  </si>
  <si>
    <t>Everton GK</t>
  </si>
  <si>
    <t>M13</t>
  </si>
  <si>
    <t>Everton DEF</t>
  </si>
  <si>
    <t>N13</t>
  </si>
  <si>
    <t>Everton MID</t>
  </si>
  <si>
    <t>O13</t>
  </si>
  <si>
    <t>Everton FWD</t>
  </si>
  <si>
    <t>L14</t>
  </si>
  <si>
    <t>Leeds GK</t>
  </si>
  <si>
    <t>M14</t>
  </si>
  <si>
    <t>Leeds DEF</t>
  </si>
  <si>
    <t>N14</t>
  </si>
  <si>
    <t>Leeds MID</t>
  </si>
  <si>
    <t>O14</t>
  </si>
  <si>
    <t>Leeds FWD</t>
  </si>
  <si>
    <t>L15</t>
  </si>
  <si>
    <t>Leicester GK</t>
  </si>
  <si>
    <t>M15</t>
  </si>
  <si>
    <t>Leicester DEF</t>
  </si>
  <si>
    <t>N15</t>
  </si>
  <si>
    <t>Leicester MID</t>
  </si>
  <si>
    <t>O15</t>
  </si>
  <si>
    <t>Leicester FWD</t>
  </si>
  <si>
    <t>L16</t>
  </si>
  <si>
    <t>Liverpool GK</t>
  </si>
  <si>
    <t>M16</t>
  </si>
  <si>
    <t>Liverpool DEF</t>
  </si>
  <si>
    <t>N16</t>
  </si>
  <si>
    <t>Liverpool MID</t>
  </si>
  <si>
    <t>O16</t>
  </si>
  <si>
    <t>Liverpool FWD</t>
  </si>
  <si>
    <t>L17</t>
  </si>
  <si>
    <t>Man Utd GK</t>
  </si>
  <si>
    <t>M17</t>
  </si>
  <si>
    <t>Man Utd DEF</t>
  </si>
  <si>
    <t>N17</t>
  </si>
  <si>
    <t>Man Utd MID</t>
  </si>
  <si>
    <t>O17</t>
  </si>
  <si>
    <t>Man Utd FWD</t>
  </si>
  <si>
    <t>L18</t>
  </si>
  <si>
    <t>Southampton GK</t>
  </si>
  <si>
    <t>M18</t>
  </si>
  <si>
    <t>Southampton DEF</t>
  </si>
  <si>
    <t>N18</t>
  </si>
  <si>
    <t>Southampton MID</t>
  </si>
  <si>
    <t>O18</t>
  </si>
  <si>
    <t>Southampton FWD</t>
  </si>
  <si>
    <t>L19</t>
  </si>
  <si>
    <t>Spurs GK</t>
  </si>
  <si>
    <t>M19</t>
  </si>
  <si>
    <t>Spurs DEF</t>
  </si>
  <si>
    <t>N19</t>
  </si>
  <si>
    <t>Spurs MID</t>
  </si>
  <si>
    <t>O19</t>
  </si>
  <si>
    <t>Spurs FWD</t>
  </si>
  <si>
    <t>L20</t>
  </si>
  <si>
    <t>Watford GK</t>
  </si>
  <si>
    <t>M20</t>
  </si>
  <si>
    <t>Watford DEF</t>
  </si>
  <si>
    <t>N20</t>
  </si>
  <si>
    <t>Watford MID</t>
  </si>
  <si>
    <t>O20</t>
  </si>
  <si>
    <t>Watford FWD</t>
  </si>
  <si>
    <t>L21</t>
  </si>
  <si>
    <t>Wolves GK</t>
  </si>
  <si>
    <t>M21</t>
  </si>
  <si>
    <t>Wolves DEF</t>
  </si>
  <si>
    <t>N21</t>
  </si>
  <si>
    <t>Wolves MID</t>
  </si>
  <si>
    <t>O21</t>
  </si>
  <si>
    <t>Wolves FWD</t>
  </si>
  <si>
    <t>Q2</t>
  </si>
  <si>
    <t>R2</t>
  </si>
  <si>
    <t>S2</t>
  </si>
  <si>
    <t>T2</t>
  </si>
  <si>
    <t>Q3</t>
  </si>
  <si>
    <t>R3</t>
  </si>
  <si>
    <t>S3</t>
  </si>
  <si>
    <t>T3</t>
  </si>
  <si>
    <t>Q4</t>
  </si>
  <si>
    <t>R4</t>
  </si>
  <si>
    <t>S4</t>
  </si>
  <si>
    <t>T4</t>
  </si>
  <si>
    <t>Q5</t>
  </si>
  <si>
    <t>R5</t>
  </si>
  <si>
    <t>S5</t>
  </si>
  <si>
    <t>T5</t>
  </si>
  <si>
    <t>Q6</t>
  </si>
  <si>
    <t>R6</t>
  </si>
  <si>
    <t>S6</t>
  </si>
  <si>
    <t>T6</t>
  </si>
  <si>
    <t>Q7</t>
  </si>
  <si>
    <t>R7</t>
  </si>
  <si>
    <t>S7</t>
  </si>
  <si>
    <t>T7</t>
  </si>
  <si>
    <t>Q8</t>
  </si>
  <si>
    <t>R8</t>
  </si>
  <si>
    <t>S8</t>
  </si>
  <si>
    <t>T8</t>
  </si>
  <si>
    <t>Q9</t>
  </si>
  <si>
    <t>R9</t>
  </si>
  <si>
    <t>S9</t>
  </si>
  <si>
    <t>T9</t>
  </si>
  <si>
    <t>Q10</t>
  </si>
  <si>
    <t>R10</t>
  </si>
  <si>
    <t>S10</t>
  </si>
  <si>
    <t>T10</t>
  </si>
  <si>
    <t>Q11</t>
  </si>
  <si>
    <t>R11</t>
  </si>
  <si>
    <t>S11</t>
  </si>
  <si>
    <t>T11</t>
  </si>
  <si>
    <t>Q12</t>
  </si>
  <si>
    <t>R12</t>
  </si>
  <si>
    <t>S12</t>
  </si>
  <si>
    <t>T12</t>
  </si>
  <si>
    <t>Q13</t>
  </si>
  <si>
    <t>R13</t>
  </si>
  <si>
    <t>S13</t>
  </si>
  <si>
    <t>T13</t>
  </si>
  <si>
    <t>Q14</t>
  </si>
  <si>
    <t>R14</t>
  </si>
  <si>
    <t>S14</t>
  </si>
  <si>
    <t>T14</t>
  </si>
  <si>
    <t>Q15</t>
  </si>
  <si>
    <t>R15</t>
  </si>
  <si>
    <t>S15</t>
  </si>
  <si>
    <t>T15</t>
  </si>
  <si>
    <t>Q16</t>
  </si>
  <si>
    <t>R16</t>
  </si>
  <si>
    <t>S16</t>
  </si>
  <si>
    <t>T16</t>
  </si>
  <si>
    <t>Q17</t>
  </si>
  <si>
    <t>R17</t>
  </si>
  <si>
    <t>S17</t>
  </si>
  <si>
    <t>T17</t>
  </si>
  <si>
    <t>Q18</t>
  </si>
  <si>
    <t>R18</t>
  </si>
  <si>
    <t>S18</t>
  </si>
  <si>
    <t>T18</t>
  </si>
  <si>
    <t>Q19</t>
  </si>
  <si>
    <t>R19</t>
  </si>
  <si>
    <t>S19</t>
  </si>
  <si>
    <t>T19</t>
  </si>
  <si>
    <t>Q20</t>
  </si>
  <si>
    <t>R20</t>
  </si>
  <si>
    <t>S20</t>
  </si>
  <si>
    <t>T20</t>
  </si>
  <si>
    <t>Q21</t>
  </si>
  <si>
    <t>R21</t>
  </si>
  <si>
    <t>S21</t>
  </si>
  <si>
    <t>T21</t>
  </si>
  <si>
    <t>Shadow Price</t>
  </si>
  <si>
    <t>RHS Value</t>
  </si>
  <si>
    <t>D25&lt;=E25</t>
  </si>
  <si>
    <t>Cost MID</t>
  </si>
  <si>
    <t>D26=E26</t>
  </si>
  <si>
    <t>Players in squad MID</t>
  </si>
  <si>
    <t>D27=E27</t>
  </si>
  <si>
    <t>Players in XI MID</t>
  </si>
  <si>
    <t>D28=E28</t>
  </si>
  <si>
    <t>GK in squad MID</t>
  </si>
  <si>
    <t>D29=E29</t>
  </si>
  <si>
    <t>DEF in squad MID</t>
  </si>
  <si>
    <t>D30=E30</t>
  </si>
  <si>
    <t>MID in squad MID</t>
  </si>
  <si>
    <t>D31=E31</t>
  </si>
  <si>
    <t>FWD in squad MID</t>
  </si>
  <si>
    <t>D33&gt;=E33</t>
  </si>
  <si>
    <t>DEF in XI min MID</t>
  </si>
  <si>
    <t>D34&lt;=E34</t>
  </si>
  <si>
    <t>DEF in XI max MID</t>
  </si>
  <si>
    <t>D32=E32</t>
  </si>
  <si>
    <t>GK in XI MID</t>
  </si>
  <si>
    <t>D35&gt;=E35</t>
  </si>
  <si>
    <t>MID in XI min MID</t>
  </si>
  <si>
    <t>D36&lt;=E36</t>
  </si>
  <si>
    <t>MID in XI max MID</t>
  </si>
  <si>
    <t>D37&gt;=E37</t>
  </si>
  <si>
    <t>FWD in XI min MID</t>
  </si>
  <si>
    <t>D38&lt;=E38</t>
  </si>
  <si>
    <t>FWD in XI max MID</t>
  </si>
  <si>
    <t>D39&lt;=E39</t>
  </si>
  <si>
    <t>D40&lt;=E40</t>
  </si>
  <si>
    <t>D41&lt;=E41</t>
  </si>
  <si>
    <t>D42&lt;=E42</t>
  </si>
  <si>
    <t>D43&lt;=E43</t>
  </si>
  <si>
    <t>D44&lt;=E44</t>
  </si>
  <si>
    <t>D45&lt;=E45</t>
  </si>
  <si>
    <t>D46&lt;=E46</t>
  </si>
  <si>
    <t>D47&lt;=E47</t>
  </si>
  <si>
    <t>D48&lt;=E48</t>
  </si>
  <si>
    <t>D49&lt;=E49</t>
  </si>
  <si>
    <t>D50&lt;=E50</t>
  </si>
  <si>
    <t>D51&lt;=E51</t>
  </si>
  <si>
    <t>D52&lt;=E52</t>
  </si>
  <si>
    <t>D53&lt;=E53</t>
  </si>
  <si>
    <t>D54&lt;=E54</t>
  </si>
  <si>
    <t>D55&lt;=E55</t>
  </si>
  <si>
    <t>D56&lt;=E56</t>
  </si>
  <si>
    <t>D57&lt;=E57</t>
  </si>
  <si>
    <t>D58&lt;=E58</t>
  </si>
  <si>
    <t>L2&gt;=0</t>
  </si>
  <si>
    <t>M2&gt;=0</t>
  </si>
  <si>
    <t>N2&gt;=0</t>
  </si>
  <si>
    <t>O2&gt;=0</t>
  </si>
  <si>
    <t>L3&gt;=0</t>
  </si>
  <si>
    <t>M3&gt;=0</t>
  </si>
  <si>
    <t>N3&gt;=0</t>
  </si>
  <si>
    <t>O3&gt;=0</t>
  </si>
  <si>
    <t>L4&gt;=0</t>
  </si>
  <si>
    <t>M4&gt;=0</t>
  </si>
  <si>
    <t>N4&gt;=0</t>
  </si>
  <si>
    <t>O4&gt;=0</t>
  </si>
  <si>
    <t>L5&gt;=0</t>
  </si>
  <si>
    <t>M5&gt;=0</t>
  </si>
  <si>
    <t>N5&gt;=0</t>
  </si>
  <si>
    <t>O5&gt;=0</t>
  </si>
  <si>
    <t>L6&gt;=0</t>
  </si>
  <si>
    <t>M6&gt;=0</t>
  </si>
  <si>
    <t>N6&gt;=0</t>
  </si>
  <si>
    <t>O6&gt;=0</t>
  </si>
  <si>
    <t>L7&gt;=0</t>
  </si>
  <si>
    <t>M7&gt;=0</t>
  </si>
  <si>
    <t>N7&gt;=0</t>
  </si>
  <si>
    <t>O7&gt;=0</t>
  </si>
  <si>
    <t>L8&gt;=0</t>
  </si>
  <si>
    <t>M8&gt;=0</t>
  </si>
  <si>
    <t>N8&gt;=0</t>
  </si>
  <si>
    <t>O8&gt;=0</t>
  </si>
  <si>
    <t>L9&gt;=0</t>
  </si>
  <si>
    <t>M9&gt;=0</t>
  </si>
  <si>
    <t>N9&gt;=0</t>
  </si>
  <si>
    <t>O9&gt;=0</t>
  </si>
  <si>
    <t>L10&gt;=0</t>
  </si>
  <si>
    <t>M10&gt;=0</t>
  </si>
  <si>
    <t>N10&gt;=0</t>
  </si>
  <si>
    <t>O10&gt;=0</t>
  </si>
  <si>
    <t>L11&gt;=0</t>
  </si>
  <si>
    <t>M11&gt;=0</t>
  </si>
  <si>
    <t>N11&gt;=0</t>
  </si>
  <si>
    <t>O11&gt;=0</t>
  </si>
  <si>
    <t>L12&gt;=0</t>
  </si>
  <si>
    <t>M12&gt;=0</t>
  </si>
  <si>
    <t>N12&gt;=0</t>
  </si>
  <si>
    <t>O12&gt;=0</t>
  </si>
  <si>
    <t>L13&gt;=0</t>
  </si>
  <si>
    <t>M13&gt;=0</t>
  </si>
  <si>
    <t>N13&gt;=0</t>
  </si>
  <si>
    <t>O13&gt;=0</t>
  </si>
  <si>
    <t>L14&gt;=0</t>
  </si>
  <si>
    <t>M14&gt;=0</t>
  </si>
  <si>
    <t>N14&gt;=0</t>
  </si>
  <si>
    <t>O14&gt;=0</t>
  </si>
  <si>
    <t>L15&gt;=0</t>
  </si>
  <si>
    <t>M15&gt;=0</t>
  </si>
  <si>
    <t>N15&gt;=0</t>
  </si>
  <si>
    <t>O15&gt;=0</t>
  </si>
  <si>
    <t>L16&gt;=0</t>
  </si>
  <si>
    <t>M16&gt;=0</t>
  </si>
  <si>
    <t>N16&gt;=0</t>
  </si>
  <si>
    <t>O16&gt;=0</t>
  </si>
  <si>
    <t>L17&gt;=0</t>
  </si>
  <si>
    <t>M17&gt;=0</t>
  </si>
  <si>
    <t>N17&gt;=0</t>
  </si>
  <si>
    <t>O17&gt;=0</t>
  </si>
  <si>
    <t>L18&gt;=0</t>
  </si>
  <si>
    <t>M18&gt;=0</t>
  </si>
  <si>
    <t>N18&gt;=0</t>
  </si>
  <si>
    <t>O18&gt;=0</t>
  </si>
  <si>
    <t>L19&gt;=0</t>
  </si>
  <si>
    <t>M19&gt;=0</t>
  </si>
  <si>
    <t>N19&gt;=0</t>
  </si>
  <si>
    <t>O19&gt;=0</t>
  </si>
  <si>
    <t>L20&gt;=0</t>
  </si>
  <si>
    <t>M20&gt;=0</t>
  </si>
  <si>
    <t>N20&gt;=0</t>
  </si>
  <si>
    <t>O20&gt;=0</t>
  </si>
  <si>
    <t>L21&gt;=0</t>
  </si>
  <si>
    <t>M21&gt;=0</t>
  </si>
  <si>
    <t>N21&gt;=0</t>
  </si>
  <si>
    <t>O21&gt;=0</t>
  </si>
  <si>
    <t>Q2&gt;=0</t>
  </si>
  <si>
    <t>R2&gt;=0</t>
  </si>
  <si>
    <t>S2&gt;=0</t>
  </si>
  <si>
    <t>T2&gt;=0</t>
  </si>
  <si>
    <t>Q3&gt;=0</t>
  </si>
  <si>
    <t>R3&gt;=0</t>
  </si>
  <si>
    <t>S3&gt;=0</t>
  </si>
  <si>
    <t>T3&gt;=0</t>
  </si>
  <si>
    <t>Q4&gt;=0</t>
  </si>
  <si>
    <t>R4&gt;=0</t>
  </si>
  <si>
    <t>S4&gt;=0</t>
  </si>
  <si>
    <t>T4&gt;=0</t>
  </si>
  <si>
    <t>Q5&gt;=0</t>
  </si>
  <si>
    <t>R5&gt;=0</t>
  </si>
  <si>
    <t>S5&gt;=0</t>
  </si>
  <si>
    <t>T5&gt;=0</t>
  </si>
  <si>
    <t>Q6&gt;=0</t>
  </si>
  <si>
    <t>R6&gt;=0</t>
  </si>
  <si>
    <t>S6&gt;=0</t>
  </si>
  <si>
    <t>T6&gt;=0</t>
  </si>
  <si>
    <t>Q7&gt;=0</t>
  </si>
  <si>
    <t>R7&gt;=0</t>
  </si>
  <si>
    <t>S7&gt;=0</t>
  </si>
  <si>
    <t>T7&gt;=0</t>
  </si>
  <si>
    <t>Q8&gt;=0</t>
  </si>
  <si>
    <t>R8&gt;=0</t>
  </si>
  <si>
    <t>S8&gt;=0</t>
  </si>
  <si>
    <t>T8&gt;=0</t>
  </si>
  <si>
    <t>Q9&gt;=0</t>
  </si>
  <si>
    <t>R9&gt;=0</t>
  </si>
  <si>
    <t>S9&gt;=0</t>
  </si>
  <si>
    <t>T9&gt;=0</t>
  </si>
  <si>
    <t>Q10&gt;=0</t>
  </si>
  <si>
    <t>R10&gt;=0</t>
  </si>
  <si>
    <t>S10&gt;=0</t>
  </si>
  <si>
    <t>T10&gt;=0</t>
  </si>
  <si>
    <t>Q11&gt;=0</t>
  </si>
  <si>
    <t>R11&gt;=0</t>
  </si>
  <si>
    <t>S11&gt;=0</t>
  </si>
  <si>
    <t>T11&gt;=0</t>
  </si>
  <si>
    <t>Q12&gt;=0</t>
  </si>
  <si>
    <t>R12&gt;=0</t>
  </si>
  <si>
    <t>S12&gt;=0</t>
  </si>
  <si>
    <t>T12&gt;=0</t>
  </si>
  <si>
    <t>Q13&gt;=0</t>
  </si>
  <si>
    <t>R13&gt;=0</t>
  </si>
  <si>
    <t>S13&gt;=0</t>
  </si>
  <si>
    <t>T13&gt;=0</t>
  </si>
  <si>
    <t>Q14&gt;=0</t>
  </si>
  <si>
    <t>R14&gt;=0</t>
  </si>
  <si>
    <t>S14&gt;=0</t>
  </si>
  <si>
    <t>T14&gt;=0</t>
  </si>
  <si>
    <t>Q15&gt;=0</t>
  </si>
  <si>
    <t>R15&gt;=0</t>
  </si>
  <si>
    <t>S15&gt;=0</t>
  </si>
  <si>
    <t>T15&gt;=0</t>
  </si>
  <si>
    <t>Q16&gt;=0</t>
  </si>
  <si>
    <t>R16&gt;=0</t>
  </si>
  <si>
    <t>S16&gt;=0</t>
  </si>
  <si>
    <t>T16&gt;=0</t>
  </si>
  <si>
    <t>Q17&gt;=0</t>
  </si>
  <si>
    <t>R17&gt;=0</t>
  </si>
  <si>
    <t>S17&gt;=0</t>
  </si>
  <si>
    <t>T17&gt;=0</t>
  </si>
  <si>
    <t>Q18&gt;=0</t>
  </si>
  <si>
    <t>R18&gt;=0</t>
  </si>
  <si>
    <t>S18&gt;=0</t>
  </si>
  <si>
    <t>T18&gt;=0</t>
  </si>
  <si>
    <t>Q19&gt;=0</t>
  </si>
  <si>
    <t>R19&gt;=0</t>
  </si>
  <si>
    <t>S19&gt;=0</t>
  </si>
  <si>
    <t>T19&gt;=0</t>
  </si>
  <si>
    <t>Q20&gt;=0</t>
  </si>
  <si>
    <t>R20&gt;=0</t>
  </si>
  <si>
    <t>S20&gt;=0</t>
  </si>
  <si>
    <t>T20&gt;=0</t>
  </si>
  <si>
    <t>Q21&gt;=0</t>
  </si>
  <si>
    <t>R21&gt;=0</t>
  </si>
  <si>
    <t>S21&gt;=0</t>
  </si>
  <si>
    <t>T21&gt;=0</t>
  </si>
  <si>
    <t>Arsenal Club limit</t>
  </si>
  <si>
    <t>Newcastle Club limit</t>
  </si>
  <si>
    <t>Aston Villa Club limit</t>
  </si>
  <si>
    <t>Man City Club limit</t>
  </si>
  <si>
    <t>Brighton Club limit</t>
  </si>
  <si>
    <t>Brentford Club limit</t>
  </si>
  <si>
    <t>Burnley Club limit</t>
  </si>
  <si>
    <t>Chelsea Club limit</t>
  </si>
  <si>
    <t>West Ham Club limit</t>
  </si>
  <si>
    <t>Crystal Palace Club limit</t>
  </si>
  <si>
    <t>Norwich Club limit</t>
  </si>
  <si>
    <t>Everton Club limit</t>
  </si>
  <si>
    <t>Leeds Club limit</t>
  </si>
  <si>
    <t>Leicester Club limit</t>
  </si>
  <si>
    <t>Liverpool Club limit</t>
  </si>
  <si>
    <t>Man Utd Club limit</t>
  </si>
  <si>
    <t>Southampton Club limit</t>
  </si>
  <si>
    <t>Spurs Club limit</t>
  </si>
  <si>
    <t>Watford Club limit</t>
  </si>
  <si>
    <t>Wolves Club limit</t>
  </si>
  <si>
    <t>Arsenal Club limit MID</t>
  </si>
  <si>
    <t>Newcastle Club limit MID</t>
  </si>
  <si>
    <t>Aston Villa Club limit MID</t>
  </si>
  <si>
    <t>Man City Club limit MID</t>
  </si>
  <si>
    <t>Brighton Club limit MID</t>
  </si>
  <si>
    <t>Brentford Club limit MID</t>
  </si>
  <si>
    <t>Burnley Club limit MID</t>
  </si>
  <si>
    <t>Chelsea Club limit MID</t>
  </si>
  <si>
    <t>West Ham Club limit MID</t>
  </si>
  <si>
    <t>Crystal Palace Club limit MID</t>
  </si>
  <si>
    <t>Norwich Club limit MID</t>
  </si>
  <si>
    <t>Everton Club limit MID</t>
  </si>
  <si>
    <t>Leeds Club limit MID</t>
  </si>
  <si>
    <t>Leicester Club limit MID</t>
  </si>
  <si>
    <t>Liverpool Club limit MID</t>
  </si>
  <si>
    <t>Man Utd Club limit MID</t>
  </si>
  <si>
    <t>Southampton Club limit MID</t>
  </si>
  <si>
    <t>Spurs Club limit MID</t>
  </si>
  <si>
    <t>Watford Club limit MID</t>
  </si>
  <si>
    <t>Wolves Club limit MID</t>
  </si>
  <si>
    <t>Report Created: 16-11-2021 15:56:16</t>
  </si>
  <si>
    <t>Min.</t>
  </si>
  <si>
    <t>Arsenal Club xMin</t>
  </si>
  <si>
    <t>Newcastle Club xMin</t>
  </si>
  <si>
    <t>Aston Villa Club xMin</t>
  </si>
  <si>
    <t>Man City Club xMin</t>
  </si>
  <si>
    <t>Brighton Club xMin</t>
  </si>
  <si>
    <t>Brentford Club xMin</t>
  </si>
  <si>
    <t>Burnley Club xMin</t>
  </si>
  <si>
    <t>Chelsea Club xMin</t>
  </si>
  <si>
    <t>West Ham Club xMin</t>
  </si>
  <si>
    <t>Crystal Palace Club xMin</t>
  </si>
  <si>
    <t>Norwich Club xMin</t>
  </si>
  <si>
    <t>Everton Club xMin</t>
  </si>
  <si>
    <t>Leeds Club xMin</t>
  </si>
  <si>
    <t>Leicester Club xMin</t>
  </si>
  <si>
    <t>Liverpool Club xMin</t>
  </si>
  <si>
    <t>Man Utd Club xMin</t>
  </si>
  <si>
    <t>Southampton Club xMin</t>
  </si>
  <si>
    <t>Spurs Club xMin</t>
  </si>
  <si>
    <t>Watford Club xMin</t>
  </si>
  <si>
    <t>Wolves Club xMin</t>
  </si>
  <si>
    <t>gk</t>
  </si>
  <si>
    <t>def</t>
  </si>
  <si>
    <t>mid</t>
  </si>
  <si>
    <t>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</si>
</sst>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1" xfId="0" applyNumberFormat="1" applyFont="1" applyBorder="1"/>
    <xf numFmtId="0" fontId="0" fillId="0" borderId="1" xfId="0" applyNumberFormat="1" applyBorder="1"/>
    <xf numFmtId="0" fontId="0" fillId="0" borderId="1" xfId="0" applyBorder="1" applyAlignment="1">
      <alignment vertical="center"/>
    </xf>
    <xf numFmtId="0" fontId="1" fillId="0" borderId="0" xfId="0" applyNumberFormat="1" applyFont="1" applyBorder="1"/>
    <xf numFmtId="0" fontId="0" fillId="2" borderId="0" xfId="0" applyNumberFormat="1" applyFill="1"/>
    <xf numFmtId="0" fontId="0" fillId="0" borderId="0" xfId="0" applyNumberFormat="1" applyBorder="1"/>
    <xf numFmtId="0" fontId="0" fillId="0" borderId="0" xfId="0" applyNumberFormat="1" applyFill="1" applyBorder="1"/>
    <xf numFmtId="0" fontId="1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20</xdr:col>
      <xdr:colOff>0</xdr:colOff>
      <xdr:row>21</xdr:row>
      <xdr:rowOff>0</xdr:rowOff>
    </xdr:to>
    <xdr:sp macro="" textlink="">
      <xdr:nvSpPr>
        <xdr:cNvPr id="1037" name="OpenSolver1">
          <a:extLst>
            <a:ext uri="{FF2B5EF4-FFF2-40B4-BE49-F238E27FC236}">
              <a16:creationId xmlns:a16="http://schemas.microsoft.com/office/drawing/2014/main" id="{56490A2E-18D9-4C28-BEDA-235BDB33DBC5}"/>
            </a:ext>
          </a:extLst>
        </xdr:cNvPr>
        <xdr:cNvSpPr/>
      </xdr:nvSpPr>
      <xdr:spPr>
        <a:xfrm>
          <a:off x="12268200" y="182880"/>
          <a:ext cx="2438400" cy="3657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25</xdr:col>
      <xdr:colOff>0</xdr:colOff>
      <xdr:row>21</xdr:row>
      <xdr:rowOff>0</xdr:rowOff>
    </xdr:to>
    <xdr:sp macro="" textlink="">
      <xdr:nvSpPr>
        <xdr:cNvPr id="1038" name="OpenSolver2">
          <a:extLst>
            <a:ext uri="{FF2B5EF4-FFF2-40B4-BE49-F238E27FC236}">
              <a16:creationId xmlns:a16="http://schemas.microsoft.com/office/drawing/2014/main" id="{E495B35A-BFCE-4A5B-9D8F-89CEA9859CFD}"/>
            </a:ext>
          </a:extLst>
        </xdr:cNvPr>
        <xdr:cNvSpPr/>
      </xdr:nvSpPr>
      <xdr:spPr>
        <a:xfrm>
          <a:off x="15316200" y="182880"/>
          <a:ext cx="2438400" cy="3657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15</xdr:col>
      <xdr:colOff>0</xdr:colOff>
      <xdr:row>21</xdr:row>
      <xdr:rowOff>0</xdr:rowOff>
    </xdr:to>
    <xdr:sp macro="" textlink="">
      <xdr:nvSpPr>
        <xdr:cNvPr id="1039" name="OpenSolver3">
          <a:extLst>
            <a:ext uri="{FF2B5EF4-FFF2-40B4-BE49-F238E27FC236}">
              <a16:creationId xmlns:a16="http://schemas.microsoft.com/office/drawing/2014/main" id="{748CB49A-A475-47A0-B633-54BFC09E98EB}"/>
            </a:ext>
          </a:extLst>
        </xdr:cNvPr>
        <xdr:cNvSpPr/>
      </xdr:nvSpPr>
      <xdr:spPr>
        <a:xfrm>
          <a:off x="9166860" y="182880"/>
          <a:ext cx="2438400" cy="3657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040" name="OpenSolver4">
          <a:extLst>
            <a:ext uri="{FF2B5EF4-FFF2-40B4-BE49-F238E27FC236}">
              <a16:creationId xmlns:a16="http://schemas.microsoft.com/office/drawing/2014/main" id="{F694FA21-BAAA-4FA8-B52B-FC24A90D8909}"/>
            </a:ext>
          </a:extLst>
        </xdr:cNvPr>
        <xdr:cNvSpPr/>
      </xdr:nvSpPr>
      <xdr:spPr>
        <a:xfrm>
          <a:off x="0" y="4389120"/>
          <a:ext cx="85344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23</xdr:row>
      <xdr:rowOff>111760</xdr:rowOff>
    </xdr:from>
    <xdr:to>
      <xdr:col>0</xdr:col>
      <xdr:colOff>231089</xdr:colOff>
      <xdr:row>24</xdr:row>
      <xdr:rowOff>55880</xdr:rowOff>
    </xdr:to>
    <xdr:sp macro="" textlink="">
      <xdr:nvSpPr>
        <xdr:cNvPr id="1041" name="OpenSolver5">
          <a:extLst>
            <a:ext uri="{FF2B5EF4-FFF2-40B4-BE49-F238E27FC236}">
              <a16:creationId xmlns:a16="http://schemas.microsoft.com/office/drawing/2014/main" id="{A0A7FE82-92B9-46E8-ABCF-F39429592343}"/>
            </a:ext>
          </a:extLst>
        </xdr:cNvPr>
        <xdr:cNvSpPr/>
      </xdr:nvSpPr>
      <xdr:spPr>
        <a:xfrm>
          <a:off x="0" y="4318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042" name="OpenSolver6">
          <a:extLst>
            <a:ext uri="{FF2B5EF4-FFF2-40B4-BE49-F238E27FC236}">
              <a16:creationId xmlns:a16="http://schemas.microsoft.com/office/drawing/2014/main" id="{FF946D92-0322-42D2-ADEE-A8EA650CE34F}"/>
            </a:ext>
          </a:extLst>
        </xdr:cNvPr>
        <xdr:cNvSpPr/>
      </xdr:nvSpPr>
      <xdr:spPr>
        <a:xfrm>
          <a:off x="3086100" y="438912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1043" name="OpenSolver7">
          <a:extLst>
            <a:ext uri="{FF2B5EF4-FFF2-40B4-BE49-F238E27FC236}">
              <a16:creationId xmlns:a16="http://schemas.microsoft.com/office/drawing/2014/main" id="{D2633F9A-C6B4-430C-AF1E-B93143EAE26C}"/>
            </a:ext>
          </a:extLst>
        </xdr:cNvPr>
        <xdr:cNvSpPr/>
      </xdr:nvSpPr>
      <xdr:spPr>
        <a:xfrm>
          <a:off x="3909060" y="438912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24</xdr:row>
      <xdr:rowOff>91440</xdr:rowOff>
    </xdr:from>
    <xdr:to>
      <xdr:col>4</xdr:col>
      <xdr:colOff>0</xdr:colOff>
      <xdr:row>24</xdr:row>
      <xdr:rowOff>91440</xdr:rowOff>
    </xdr:to>
    <xdr:cxnSp macro="">
      <xdr:nvCxnSpPr>
        <xdr:cNvPr id="1044" name="OpenSolver8">
          <a:extLst>
            <a:ext uri="{FF2B5EF4-FFF2-40B4-BE49-F238E27FC236}">
              <a16:creationId xmlns:a16="http://schemas.microsoft.com/office/drawing/2014/main" id="{AA506A8E-38BB-4554-B663-4552F7A6D1FF}"/>
            </a:ext>
          </a:extLst>
        </xdr:cNvPr>
        <xdr:cNvCxnSpPr>
          <a:stCxn id="1042" idx="3"/>
          <a:endCxn id="1043" idx="1"/>
        </xdr:cNvCxnSpPr>
      </xdr:nvCxnSpPr>
      <xdr:spPr>
        <a:xfrm>
          <a:off x="3909060" y="448056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23</xdr:row>
      <xdr:rowOff>147320</xdr:rowOff>
    </xdr:from>
    <xdr:to>
      <xdr:col>4</xdr:col>
      <xdr:colOff>190500</xdr:colOff>
      <xdr:row>25</xdr:row>
      <xdr:rowOff>35560</xdr:rowOff>
    </xdr:to>
    <xdr:sp macro="" textlink="">
      <xdr:nvSpPr>
        <xdr:cNvPr id="1045" name="OpenSolver9">
          <a:extLst>
            <a:ext uri="{FF2B5EF4-FFF2-40B4-BE49-F238E27FC236}">
              <a16:creationId xmlns:a16="http://schemas.microsoft.com/office/drawing/2014/main" id="{EAD72A9E-59B4-4A9F-862B-4A1F59AE1BF7}"/>
            </a:ext>
          </a:extLst>
        </xdr:cNvPr>
        <xdr:cNvSpPr/>
      </xdr:nvSpPr>
      <xdr:spPr>
        <a:xfrm>
          <a:off x="3718560" y="4353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046" name="OpenSolver10">
          <a:extLst>
            <a:ext uri="{FF2B5EF4-FFF2-40B4-BE49-F238E27FC236}">
              <a16:creationId xmlns:a16="http://schemas.microsoft.com/office/drawing/2014/main" id="{0894FB69-31D8-4A66-BD57-7C6FDD323A5F}"/>
            </a:ext>
          </a:extLst>
        </xdr:cNvPr>
        <xdr:cNvSpPr/>
      </xdr:nvSpPr>
      <xdr:spPr>
        <a:xfrm>
          <a:off x="3086100" y="457200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047" name="OpenSolver11">
          <a:extLst>
            <a:ext uri="{FF2B5EF4-FFF2-40B4-BE49-F238E27FC236}">
              <a16:creationId xmlns:a16="http://schemas.microsoft.com/office/drawing/2014/main" id="{A13F44E0-8853-418C-9F7B-261720BEA21E}"/>
            </a:ext>
          </a:extLst>
        </xdr:cNvPr>
        <xdr:cNvSpPr/>
      </xdr:nvSpPr>
      <xdr:spPr>
        <a:xfrm>
          <a:off x="3909060" y="457200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25</xdr:row>
      <xdr:rowOff>91440</xdr:rowOff>
    </xdr:from>
    <xdr:to>
      <xdr:col>4</xdr:col>
      <xdr:colOff>0</xdr:colOff>
      <xdr:row>25</xdr:row>
      <xdr:rowOff>91440</xdr:rowOff>
    </xdr:to>
    <xdr:cxnSp macro="">
      <xdr:nvCxnSpPr>
        <xdr:cNvPr id="1048" name="OpenSolver12">
          <a:extLst>
            <a:ext uri="{FF2B5EF4-FFF2-40B4-BE49-F238E27FC236}">
              <a16:creationId xmlns:a16="http://schemas.microsoft.com/office/drawing/2014/main" id="{8F9409E1-AA4E-4D17-A071-C0699F5C1E78}"/>
            </a:ext>
          </a:extLst>
        </xdr:cNvPr>
        <xdr:cNvCxnSpPr>
          <a:stCxn id="1046" idx="3"/>
          <a:endCxn id="1047" idx="1"/>
        </xdr:cNvCxnSpPr>
      </xdr:nvCxnSpPr>
      <xdr:spPr>
        <a:xfrm>
          <a:off x="3909060" y="466344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24</xdr:row>
      <xdr:rowOff>147320</xdr:rowOff>
    </xdr:from>
    <xdr:to>
      <xdr:col>4</xdr:col>
      <xdr:colOff>190500</xdr:colOff>
      <xdr:row>26</xdr:row>
      <xdr:rowOff>35560</xdr:rowOff>
    </xdr:to>
    <xdr:sp macro="" textlink="">
      <xdr:nvSpPr>
        <xdr:cNvPr id="1049" name="OpenSolver13">
          <a:extLst>
            <a:ext uri="{FF2B5EF4-FFF2-40B4-BE49-F238E27FC236}">
              <a16:creationId xmlns:a16="http://schemas.microsoft.com/office/drawing/2014/main" id="{11174EC4-90E8-4579-8548-983A6CC2D857}"/>
            </a:ext>
          </a:extLst>
        </xdr:cNvPr>
        <xdr:cNvSpPr/>
      </xdr:nvSpPr>
      <xdr:spPr>
        <a:xfrm>
          <a:off x="3718560" y="45364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1050" name="OpenSolver14">
          <a:extLst>
            <a:ext uri="{FF2B5EF4-FFF2-40B4-BE49-F238E27FC236}">
              <a16:creationId xmlns:a16="http://schemas.microsoft.com/office/drawing/2014/main" id="{2E6E9AA2-C834-406C-B430-879997E5C29D}"/>
            </a:ext>
          </a:extLst>
        </xdr:cNvPr>
        <xdr:cNvSpPr/>
      </xdr:nvSpPr>
      <xdr:spPr>
        <a:xfrm>
          <a:off x="3086100" y="475488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051" name="OpenSolver15">
          <a:extLst>
            <a:ext uri="{FF2B5EF4-FFF2-40B4-BE49-F238E27FC236}">
              <a16:creationId xmlns:a16="http://schemas.microsoft.com/office/drawing/2014/main" id="{682F6E42-ABF3-43B1-AEEC-998EF6E3C1D5}"/>
            </a:ext>
          </a:extLst>
        </xdr:cNvPr>
        <xdr:cNvSpPr/>
      </xdr:nvSpPr>
      <xdr:spPr>
        <a:xfrm>
          <a:off x="3909060" y="475488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26</xdr:row>
      <xdr:rowOff>91440</xdr:rowOff>
    </xdr:from>
    <xdr:to>
      <xdr:col>4</xdr:col>
      <xdr:colOff>0</xdr:colOff>
      <xdr:row>26</xdr:row>
      <xdr:rowOff>91440</xdr:rowOff>
    </xdr:to>
    <xdr:cxnSp macro="">
      <xdr:nvCxnSpPr>
        <xdr:cNvPr id="1052" name="OpenSolver16">
          <a:extLst>
            <a:ext uri="{FF2B5EF4-FFF2-40B4-BE49-F238E27FC236}">
              <a16:creationId xmlns:a16="http://schemas.microsoft.com/office/drawing/2014/main" id="{D4B9F1E7-665A-499E-B9A6-9D36C97373B4}"/>
            </a:ext>
          </a:extLst>
        </xdr:cNvPr>
        <xdr:cNvCxnSpPr>
          <a:stCxn id="1050" idx="3"/>
          <a:endCxn id="1051" idx="1"/>
        </xdr:cNvCxnSpPr>
      </xdr:nvCxnSpPr>
      <xdr:spPr>
        <a:xfrm>
          <a:off x="3909060" y="484632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25</xdr:row>
      <xdr:rowOff>147320</xdr:rowOff>
    </xdr:from>
    <xdr:to>
      <xdr:col>4</xdr:col>
      <xdr:colOff>190500</xdr:colOff>
      <xdr:row>27</xdr:row>
      <xdr:rowOff>35560</xdr:rowOff>
    </xdr:to>
    <xdr:sp macro="" textlink="">
      <xdr:nvSpPr>
        <xdr:cNvPr id="1053" name="OpenSolver17">
          <a:extLst>
            <a:ext uri="{FF2B5EF4-FFF2-40B4-BE49-F238E27FC236}">
              <a16:creationId xmlns:a16="http://schemas.microsoft.com/office/drawing/2014/main" id="{7A258811-2F83-4F4B-B99E-70A4D6E70A0A}"/>
            </a:ext>
          </a:extLst>
        </xdr:cNvPr>
        <xdr:cNvSpPr/>
      </xdr:nvSpPr>
      <xdr:spPr>
        <a:xfrm>
          <a:off x="3718560" y="47193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054" name="OpenSolver18">
          <a:extLst>
            <a:ext uri="{FF2B5EF4-FFF2-40B4-BE49-F238E27FC236}">
              <a16:creationId xmlns:a16="http://schemas.microsoft.com/office/drawing/2014/main" id="{407C0D71-AC39-4326-B29E-ABDDE5C63243}"/>
            </a:ext>
          </a:extLst>
        </xdr:cNvPr>
        <xdr:cNvSpPr/>
      </xdr:nvSpPr>
      <xdr:spPr>
        <a:xfrm>
          <a:off x="3086100" y="493776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055" name="OpenSolver19">
          <a:extLst>
            <a:ext uri="{FF2B5EF4-FFF2-40B4-BE49-F238E27FC236}">
              <a16:creationId xmlns:a16="http://schemas.microsoft.com/office/drawing/2014/main" id="{F51767D7-3A89-4F30-826D-C87F40A431B4}"/>
            </a:ext>
          </a:extLst>
        </xdr:cNvPr>
        <xdr:cNvSpPr/>
      </xdr:nvSpPr>
      <xdr:spPr>
        <a:xfrm>
          <a:off x="3909060" y="493776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27</xdr:row>
      <xdr:rowOff>91440</xdr:rowOff>
    </xdr:from>
    <xdr:to>
      <xdr:col>4</xdr:col>
      <xdr:colOff>0</xdr:colOff>
      <xdr:row>27</xdr:row>
      <xdr:rowOff>91440</xdr:rowOff>
    </xdr:to>
    <xdr:cxnSp macro="">
      <xdr:nvCxnSpPr>
        <xdr:cNvPr id="1056" name="OpenSolver20">
          <a:extLst>
            <a:ext uri="{FF2B5EF4-FFF2-40B4-BE49-F238E27FC236}">
              <a16:creationId xmlns:a16="http://schemas.microsoft.com/office/drawing/2014/main" id="{7CAF59AA-20A2-4F0A-941B-64D5003990CF}"/>
            </a:ext>
          </a:extLst>
        </xdr:cNvPr>
        <xdr:cNvCxnSpPr>
          <a:stCxn id="1054" idx="3"/>
          <a:endCxn id="1055" idx="1"/>
        </xdr:cNvCxnSpPr>
      </xdr:nvCxnSpPr>
      <xdr:spPr>
        <a:xfrm>
          <a:off x="3909060" y="502920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26</xdr:row>
      <xdr:rowOff>147320</xdr:rowOff>
    </xdr:from>
    <xdr:to>
      <xdr:col>4</xdr:col>
      <xdr:colOff>190500</xdr:colOff>
      <xdr:row>28</xdr:row>
      <xdr:rowOff>35560</xdr:rowOff>
    </xdr:to>
    <xdr:sp macro="" textlink="">
      <xdr:nvSpPr>
        <xdr:cNvPr id="1057" name="OpenSolver21">
          <a:extLst>
            <a:ext uri="{FF2B5EF4-FFF2-40B4-BE49-F238E27FC236}">
              <a16:creationId xmlns:a16="http://schemas.microsoft.com/office/drawing/2014/main" id="{A8454EA8-E134-4E41-B7F8-91A8DE55D089}"/>
            </a:ext>
          </a:extLst>
        </xdr:cNvPr>
        <xdr:cNvSpPr/>
      </xdr:nvSpPr>
      <xdr:spPr>
        <a:xfrm>
          <a:off x="3718560" y="4902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1058" name="OpenSolver22">
          <a:extLst>
            <a:ext uri="{FF2B5EF4-FFF2-40B4-BE49-F238E27FC236}">
              <a16:creationId xmlns:a16="http://schemas.microsoft.com/office/drawing/2014/main" id="{62A83D35-38EC-47EA-BFFC-89B39E77067C}"/>
            </a:ext>
          </a:extLst>
        </xdr:cNvPr>
        <xdr:cNvSpPr/>
      </xdr:nvSpPr>
      <xdr:spPr>
        <a:xfrm>
          <a:off x="3086100" y="512064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28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059" name="OpenSolver23">
          <a:extLst>
            <a:ext uri="{FF2B5EF4-FFF2-40B4-BE49-F238E27FC236}">
              <a16:creationId xmlns:a16="http://schemas.microsoft.com/office/drawing/2014/main" id="{9A3E171E-4FF3-4914-AF18-9CD5A18137F0}"/>
            </a:ext>
          </a:extLst>
        </xdr:cNvPr>
        <xdr:cNvSpPr/>
      </xdr:nvSpPr>
      <xdr:spPr>
        <a:xfrm>
          <a:off x="3909060" y="512064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28</xdr:row>
      <xdr:rowOff>91440</xdr:rowOff>
    </xdr:from>
    <xdr:to>
      <xdr:col>4</xdr:col>
      <xdr:colOff>0</xdr:colOff>
      <xdr:row>28</xdr:row>
      <xdr:rowOff>91440</xdr:rowOff>
    </xdr:to>
    <xdr:cxnSp macro="">
      <xdr:nvCxnSpPr>
        <xdr:cNvPr id="1060" name="OpenSolver24">
          <a:extLst>
            <a:ext uri="{FF2B5EF4-FFF2-40B4-BE49-F238E27FC236}">
              <a16:creationId xmlns:a16="http://schemas.microsoft.com/office/drawing/2014/main" id="{CD50CA4F-0932-4298-B3E8-5C29011749BA}"/>
            </a:ext>
          </a:extLst>
        </xdr:cNvPr>
        <xdr:cNvCxnSpPr>
          <a:stCxn id="1058" idx="3"/>
          <a:endCxn id="1059" idx="1"/>
        </xdr:cNvCxnSpPr>
      </xdr:nvCxnSpPr>
      <xdr:spPr>
        <a:xfrm>
          <a:off x="3909060" y="521208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27</xdr:row>
      <xdr:rowOff>147320</xdr:rowOff>
    </xdr:from>
    <xdr:to>
      <xdr:col>4</xdr:col>
      <xdr:colOff>190500</xdr:colOff>
      <xdr:row>29</xdr:row>
      <xdr:rowOff>35560</xdr:rowOff>
    </xdr:to>
    <xdr:sp macro="" textlink="">
      <xdr:nvSpPr>
        <xdr:cNvPr id="1061" name="OpenSolver25">
          <a:extLst>
            <a:ext uri="{FF2B5EF4-FFF2-40B4-BE49-F238E27FC236}">
              <a16:creationId xmlns:a16="http://schemas.microsoft.com/office/drawing/2014/main" id="{3A62AC6F-1468-4DCE-8516-CA44AFC1F9C1}"/>
            </a:ext>
          </a:extLst>
        </xdr:cNvPr>
        <xdr:cNvSpPr/>
      </xdr:nvSpPr>
      <xdr:spPr>
        <a:xfrm>
          <a:off x="3718560" y="50850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062" name="OpenSolver26">
          <a:extLst>
            <a:ext uri="{FF2B5EF4-FFF2-40B4-BE49-F238E27FC236}">
              <a16:creationId xmlns:a16="http://schemas.microsoft.com/office/drawing/2014/main" id="{3335ECE9-3660-426D-8719-85E39CEB913B}"/>
            </a:ext>
          </a:extLst>
        </xdr:cNvPr>
        <xdr:cNvSpPr/>
      </xdr:nvSpPr>
      <xdr:spPr>
        <a:xfrm>
          <a:off x="3086100" y="530352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063" name="OpenSolver27">
          <a:extLst>
            <a:ext uri="{FF2B5EF4-FFF2-40B4-BE49-F238E27FC236}">
              <a16:creationId xmlns:a16="http://schemas.microsoft.com/office/drawing/2014/main" id="{4FAC781F-0320-48B1-A5D2-87E661ED69C3}"/>
            </a:ext>
          </a:extLst>
        </xdr:cNvPr>
        <xdr:cNvSpPr/>
      </xdr:nvSpPr>
      <xdr:spPr>
        <a:xfrm>
          <a:off x="3909060" y="530352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29</xdr:row>
      <xdr:rowOff>91440</xdr:rowOff>
    </xdr:from>
    <xdr:to>
      <xdr:col>4</xdr:col>
      <xdr:colOff>0</xdr:colOff>
      <xdr:row>29</xdr:row>
      <xdr:rowOff>91440</xdr:rowOff>
    </xdr:to>
    <xdr:cxnSp macro="">
      <xdr:nvCxnSpPr>
        <xdr:cNvPr id="1064" name="OpenSolver28">
          <a:extLst>
            <a:ext uri="{FF2B5EF4-FFF2-40B4-BE49-F238E27FC236}">
              <a16:creationId xmlns:a16="http://schemas.microsoft.com/office/drawing/2014/main" id="{7731BA73-9893-4A69-9AF6-CFE7C45A36CE}"/>
            </a:ext>
          </a:extLst>
        </xdr:cNvPr>
        <xdr:cNvCxnSpPr>
          <a:stCxn id="1062" idx="3"/>
          <a:endCxn id="1063" idx="1"/>
        </xdr:cNvCxnSpPr>
      </xdr:nvCxnSpPr>
      <xdr:spPr>
        <a:xfrm>
          <a:off x="3909060" y="539496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28</xdr:row>
      <xdr:rowOff>147320</xdr:rowOff>
    </xdr:from>
    <xdr:to>
      <xdr:col>4</xdr:col>
      <xdr:colOff>190500</xdr:colOff>
      <xdr:row>30</xdr:row>
      <xdr:rowOff>35560</xdr:rowOff>
    </xdr:to>
    <xdr:sp macro="" textlink="">
      <xdr:nvSpPr>
        <xdr:cNvPr id="1065" name="OpenSolver29">
          <a:extLst>
            <a:ext uri="{FF2B5EF4-FFF2-40B4-BE49-F238E27FC236}">
              <a16:creationId xmlns:a16="http://schemas.microsoft.com/office/drawing/2014/main" id="{4D50617E-ABF5-4AAE-A81A-EEC4C22F7247}"/>
            </a:ext>
          </a:extLst>
        </xdr:cNvPr>
        <xdr:cNvSpPr/>
      </xdr:nvSpPr>
      <xdr:spPr>
        <a:xfrm>
          <a:off x="3718560" y="52679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4</xdr:col>
      <xdr:colOff>0</xdr:colOff>
      <xdr:row>31</xdr:row>
      <xdr:rowOff>0</xdr:rowOff>
    </xdr:to>
    <xdr:sp macro="" textlink="">
      <xdr:nvSpPr>
        <xdr:cNvPr id="1066" name="OpenSolver30">
          <a:extLst>
            <a:ext uri="{FF2B5EF4-FFF2-40B4-BE49-F238E27FC236}">
              <a16:creationId xmlns:a16="http://schemas.microsoft.com/office/drawing/2014/main" id="{AB823B9C-151D-4DC4-82BA-452DBB8A5708}"/>
            </a:ext>
          </a:extLst>
        </xdr:cNvPr>
        <xdr:cNvSpPr/>
      </xdr:nvSpPr>
      <xdr:spPr>
        <a:xfrm>
          <a:off x="3086100" y="548640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30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67" name="OpenSolver31">
          <a:extLst>
            <a:ext uri="{FF2B5EF4-FFF2-40B4-BE49-F238E27FC236}">
              <a16:creationId xmlns:a16="http://schemas.microsoft.com/office/drawing/2014/main" id="{5005EE9A-5A85-4C92-AA68-8585B904B0BB}"/>
            </a:ext>
          </a:extLst>
        </xdr:cNvPr>
        <xdr:cNvSpPr/>
      </xdr:nvSpPr>
      <xdr:spPr>
        <a:xfrm>
          <a:off x="3909060" y="548640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30</xdr:row>
      <xdr:rowOff>91440</xdr:rowOff>
    </xdr:from>
    <xdr:to>
      <xdr:col>4</xdr:col>
      <xdr:colOff>0</xdr:colOff>
      <xdr:row>30</xdr:row>
      <xdr:rowOff>91440</xdr:rowOff>
    </xdr:to>
    <xdr:cxnSp macro="">
      <xdr:nvCxnSpPr>
        <xdr:cNvPr id="1068" name="OpenSolver32">
          <a:extLst>
            <a:ext uri="{FF2B5EF4-FFF2-40B4-BE49-F238E27FC236}">
              <a16:creationId xmlns:a16="http://schemas.microsoft.com/office/drawing/2014/main" id="{692BED04-FCF5-4078-BD87-F59D7818BC59}"/>
            </a:ext>
          </a:extLst>
        </xdr:cNvPr>
        <xdr:cNvCxnSpPr>
          <a:stCxn id="1066" idx="3"/>
          <a:endCxn id="1067" idx="1"/>
        </xdr:cNvCxnSpPr>
      </xdr:nvCxnSpPr>
      <xdr:spPr>
        <a:xfrm>
          <a:off x="3909060" y="557784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29</xdr:row>
      <xdr:rowOff>147320</xdr:rowOff>
    </xdr:from>
    <xdr:to>
      <xdr:col>4</xdr:col>
      <xdr:colOff>190500</xdr:colOff>
      <xdr:row>31</xdr:row>
      <xdr:rowOff>35560</xdr:rowOff>
    </xdr:to>
    <xdr:sp macro="" textlink="">
      <xdr:nvSpPr>
        <xdr:cNvPr id="1069" name="OpenSolver33">
          <a:extLst>
            <a:ext uri="{FF2B5EF4-FFF2-40B4-BE49-F238E27FC236}">
              <a16:creationId xmlns:a16="http://schemas.microsoft.com/office/drawing/2014/main" id="{B9AA7554-AB9A-4D58-B1D6-2777B6F7ED57}"/>
            </a:ext>
          </a:extLst>
        </xdr:cNvPr>
        <xdr:cNvSpPr/>
      </xdr:nvSpPr>
      <xdr:spPr>
        <a:xfrm>
          <a:off x="3718560" y="54508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070" name="OpenSolver34">
          <a:extLst>
            <a:ext uri="{FF2B5EF4-FFF2-40B4-BE49-F238E27FC236}">
              <a16:creationId xmlns:a16="http://schemas.microsoft.com/office/drawing/2014/main" id="{1AD7B0B8-525D-4B54-95A1-5278B7DE3944}"/>
            </a:ext>
          </a:extLst>
        </xdr:cNvPr>
        <xdr:cNvSpPr/>
      </xdr:nvSpPr>
      <xdr:spPr>
        <a:xfrm>
          <a:off x="3086100" y="585216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71" name="OpenSolver35">
          <a:extLst>
            <a:ext uri="{FF2B5EF4-FFF2-40B4-BE49-F238E27FC236}">
              <a16:creationId xmlns:a16="http://schemas.microsoft.com/office/drawing/2014/main" id="{DD7BC4D0-BB22-42E4-A176-E880AF00C766}"/>
            </a:ext>
          </a:extLst>
        </xdr:cNvPr>
        <xdr:cNvSpPr/>
      </xdr:nvSpPr>
      <xdr:spPr>
        <a:xfrm>
          <a:off x="3909060" y="585216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32</xdr:row>
      <xdr:rowOff>91440</xdr:rowOff>
    </xdr:from>
    <xdr:to>
      <xdr:col>4</xdr:col>
      <xdr:colOff>0</xdr:colOff>
      <xdr:row>32</xdr:row>
      <xdr:rowOff>91440</xdr:rowOff>
    </xdr:to>
    <xdr:cxnSp macro="">
      <xdr:nvCxnSpPr>
        <xdr:cNvPr id="1072" name="OpenSolver36">
          <a:extLst>
            <a:ext uri="{FF2B5EF4-FFF2-40B4-BE49-F238E27FC236}">
              <a16:creationId xmlns:a16="http://schemas.microsoft.com/office/drawing/2014/main" id="{CAB4420B-986A-4201-81EE-3A4D216803CB}"/>
            </a:ext>
          </a:extLst>
        </xdr:cNvPr>
        <xdr:cNvCxnSpPr>
          <a:stCxn id="1070" idx="3"/>
          <a:endCxn id="1071" idx="1"/>
        </xdr:cNvCxnSpPr>
      </xdr:nvCxnSpPr>
      <xdr:spPr>
        <a:xfrm>
          <a:off x="3909060" y="59436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31</xdr:row>
      <xdr:rowOff>147320</xdr:rowOff>
    </xdr:from>
    <xdr:to>
      <xdr:col>4</xdr:col>
      <xdr:colOff>190500</xdr:colOff>
      <xdr:row>33</xdr:row>
      <xdr:rowOff>35560</xdr:rowOff>
    </xdr:to>
    <xdr:sp macro="" textlink="">
      <xdr:nvSpPr>
        <xdr:cNvPr id="1073" name="OpenSolver37">
          <a:extLst>
            <a:ext uri="{FF2B5EF4-FFF2-40B4-BE49-F238E27FC236}">
              <a16:creationId xmlns:a16="http://schemas.microsoft.com/office/drawing/2014/main" id="{C62EC679-5E26-4B6D-99C1-CD57EACB5FCB}"/>
            </a:ext>
          </a:extLst>
        </xdr:cNvPr>
        <xdr:cNvSpPr/>
      </xdr:nvSpPr>
      <xdr:spPr>
        <a:xfrm>
          <a:off x="3718560" y="58166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34</xdr:row>
      <xdr:rowOff>0</xdr:rowOff>
    </xdr:to>
    <xdr:sp macro="" textlink="">
      <xdr:nvSpPr>
        <xdr:cNvPr id="1074" name="OpenSolver38">
          <a:extLst>
            <a:ext uri="{FF2B5EF4-FFF2-40B4-BE49-F238E27FC236}">
              <a16:creationId xmlns:a16="http://schemas.microsoft.com/office/drawing/2014/main" id="{AF923E7F-D1F1-4093-9669-3B67E51BFFFB}"/>
            </a:ext>
          </a:extLst>
        </xdr:cNvPr>
        <xdr:cNvSpPr/>
      </xdr:nvSpPr>
      <xdr:spPr>
        <a:xfrm>
          <a:off x="3086100" y="603504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33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75" name="OpenSolver39">
          <a:extLst>
            <a:ext uri="{FF2B5EF4-FFF2-40B4-BE49-F238E27FC236}">
              <a16:creationId xmlns:a16="http://schemas.microsoft.com/office/drawing/2014/main" id="{439AF275-F48B-486D-B349-9FC2829E65A4}"/>
            </a:ext>
          </a:extLst>
        </xdr:cNvPr>
        <xdr:cNvSpPr/>
      </xdr:nvSpPr>
      <xdr:spPr>
        <a:xfrm>
          <a:off x="3909060" y="603504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33</xdr:row>
      <xdr:rowOff>91440</xdr:rowOff>
    </xdr:from>
    <xdr:to>
      <xdr:col>4</xdr:col>
      <xdr:colOff>0</xdr:colOff>
      <xdr:row>33</xdr:row>
      <xdr:rowOff>91440</xdr:rowOff>
    </xdr:to>
    <xdr:cxnSp macro="">
      <xdr:nvCxnSpPr>
        <xdr:cNvPr id="1076" name="OpenSolver40">
          <a:extLst>
            <a:ext uri="{FF2B5EF4-FFF2-40B4-BE49-F238E27FC236}">
              <a16:creationId xmlns:a16="http://schemas.microsoft.com/office/drawing/2014/main" id="{454D9BCD-54B6-4B2D-9D9A-9B9294DFBC32}"/>
            </a:ext>
          </a:extLst>
        </xdr:cNvPr>
        <xdr:cNvCxnSpPr>
          <a:stCxn id="1074" idx="3"/>
          <a:endCxn id="1075" idx="1"/>
        </xdr:cNvCxnSpPr>
      </xdr:nvCxnSpPr>
      <xdr:spPr>
        <a:xfrm>
          <a:off x="3909060" y="612648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32</xdr:row>
      <xdr:rowOff>147320</xdr:rowOff>
    </xdr:from>
    <xdr:to>
      <xdr:col>4</xdr:col>
      <xdr:colOff>190500</xdr:colOff>
      <xdr:row>34</xdr:row>
      <xdr:rowOff>35560</xdr:rowOff>
    </xdr:to>
    <xdr:sp macro="" textlink="">
      <xdr:nvSpPr>
        <xdr:cNvPr id="1077" name="OpenSolver41">
          <a:extLst>
            <a:ext uri="{FF2B5EF4-FFF2-40B4-BE49-F238E27FC236}">
              <a16:creationId xmlns:a16="http://schemas.microsoft.com/office/drawing/2014/main" id="{2652F8A4-461E-495E-B804-31AD701E07EB}"/>
            </a:ext>
          </a:extLst>
        </xdr:cNvPr>
        <xdr:cNvSpPr/>
      </xdr:nvSpPr>
      <xdr:spPr>
        <a:xfrm>
          <a:off x="3718560" y="59994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1078" name="OpenSolver42">
          <a:extLst>
            <a:ext uri="{FF2B5EF4-FFF2-40B4-BE49-F238E27FC236}">
              <a16:creationId xmlns:a16="http://schemas.microsoft.com/office/drawing/2014/main" id="{D8E50DCE-A059-4D32-A390-1907DB47B25A}"/>
            </a:ext>
          </a:extLst>
        </xdr:cNvPr>
        <xdr:cNvSpPr/>
      </xdr:nvSpPr>
      <xdr:spPr>
        <a:xfrm>
          <a:off x="3086100" y="566928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79" name="OpenSolver43">
          <a:extLst>
            <a:ext uri="{FF2B5EF4-FFF2-40B4-BE49-F238E27FC236}">
              <a16:creationId xmlns:a16="http://schemas.microsoft.com/office/drawing/2014/main" id="{8D39C59E-A676-436F-B438-ECBB7AD08D3A}"/>
            </a:ext>
          </a:extLst>
        </xdr:cNvPr>
        <xdr:cNvSpPr/>
      </xdr:nvSpPr>
      <xdr:spPr>
        <a:xfrm>
          <a:off x="3909060" y="566928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31</xdr:row>
      <xdr:rowOff>91440</xdr:rowOff>
    </xdr:from>
    <xdr:to>
      <xdr:col>4</xdr:col>
      <xdr:colOff>0</xdr:colOff>
      <xdr:row>31</xdr:row>
      <xdr:rowOff>91440</xdr:rowOff>
    </xdr:to>
    <xdr:cxnSp macro="">
      <xdr:nvCxnSpPr>
        <xdr:cNvPr id="1080" name="OpenSolver44">
          <a:extLst>
            <a:ext uri="{FF2B5EF4-FFF2-40B4-BE49-F238E27FC236}">
              <a16:creationId xmlns:a16="http://schemas.microsoft.com/office/drawing/2014/main" id="{DAF3E4D4-510B-4939-8759-1ABFB245E1B4}"/>
            </a:ext>
          </a:extLst>
        </xdr:cNvPr>
        <xdr:cNvCxnSpPr>
          <a:stCxn id="1078" idx="3"/>
          <a:endCxn id="1079" idx="1"/>
        </xdr:cNvCxnSpPr>
      </xdr:nvCxnSpPr>
      <xdr:spPr>
        <a:xfrm>
          <a:off x="3909060" y="576072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30</xdr:row>
      <xdr:rowOff>147320</xdr:rowOff>
    </xdr:from>
    <xdr:to>
      <xdr:col>4</xdr:col>
      <xdr:colOff>190500</xdr:colOff>
      <xdr:row>32</xdr:row>
      <xdr:rowOff>35560</xdr:rowOff>
    </xdr:to>
    <xdr:sp macro="" textlink="">
      <xdr:nvSpPr>
        <xdr:cNvPr id="1081" name="OpenSolver45">
          <a:extLst>
            <a:ext uri="{FF2B5EF4-FFF2-40B4-BE49-F238E27FC236}">
              <a16:creationId xmlns:a16="http://schemas.microsoft.com/office/drawing/2014/main" id="{7002422E-0BA9-4680-A145-DFDF31DB2F24}"/>
            </a:ext>
          </a:extLst>
        </xdr:cNvPr>
        <xdr:cNvSpPr/>
      </xdr:nvSpPr>
      <xdr:spPr>
        <a:xfrm>
          <a:off x="3718560" y="56337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082" name="OpenSolver46">
          <a:extLst>
            <a:ext uri="{FF2B5EF4-FFF2-40B4-BE49-F238E27FC236}">
              <a16:creationId xmlns:a16="http://schemas.microsoft.com/office/drawing/2014/main" id="{C482B3B7-67C4-4626-AF62-1EE25C319624}"/>
            </a:ext>
          </a:extLst>
        </xdr:cNvPr>
        <xdr:cNvSpPr/>
      </xdr:nvSpPr>
      <xdr:spPr>
        <a:xfrm>
          <a:off x="3086100" y="621792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083" name="OpenSolver47">
          <a:extLst>
            <a:ext uri="{FF2B5EF4-FFF2-40B4-BE49-F238E27FC236}">
              <a16:creationId xmlns:a16="http://schemas.microsoft.com/office/drawing/2014/main" id="{D9EEA13A-BAC4-4824-BEB4-35A69B44884C}"/>
            </a:ext>
          </a:extLst>
        </xdr:cNvPr>
        <xdr:cNvSpPr/>
      </xdr:nvSpPr>
      <xdr:spPr>
        <a:xfrm>
          <a:off x="3909060" y="621792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34</xdr:row>
      <xdr:rowOff>91440</xdr:rowOff>
    </xdr:from>
    <xdr:to>
      <xdr:col>4</xdr:col>
      <xdr:colOff>0</xdr:colOff>
      <xdr:row>34</xdr:row>
      <xdr:rowOff>91440</xdr:rowOff>
    </xdr:to>
    <xdr:cxnSp macro="">
      <xdr:nvCxnSpPr>
        <xdr:cNvPr id="1084" name="OpenSolver48">
          <a:extLst>
            <a:ext uri="{FF2B5EF4-FFF2-40B4-BE49-F238E27FC236}">
              <a16:creationId xmlns:a16="http://schemas.microsoft.com/office/drawing/2014/main" id="{209FF9E1-8164-4D3E-A74E-49DB64B7CFEC}"/>
            </a:ext>
          </a:extLst>
        </xdr:cNvPr>
        <xdr:cNvCxnSpPr>
          <a:stCxn id="1082" idx="3"/>
          <a:endCxn id="1083" idx="1"/>
        </xdr:cNvCxnSpPr>
      </xdr:nvCxnSpPr>
      <xdr:spPr>
        <a:xfrm>
          <a:off x="3909060" y="630936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33</xdr:row>
      <xdr:rowOff>147320</xdr:rowOff>
    </xdr:from>
    <xdr:to>
      <xdr:col>4</xdr:col>
      <xdr:colOff>190500</xdr:colOff>
      <xdr:row>35</xdr:row>
      <xdr:rowOff>35560</xdr:rowOff>
    </xdr:to>
    <xdr:sp macro="" textlink="">
      <xdr:nvSpPr>
        <xdr:cNvPr id="1085" name="OpenSolver49">
          <a:extLst>
            <a:ext uri="{FF2B5EF4-FFF2-40B4-BE49-F238E27FC236}">
              <a16:creationId xmlns:a16="http://schemas.microsoft.com/office/drawing/2014/main" id="{20177126-A625-461E-8D31-C6A7852D25F9}"/>
            </a:ext>
          </a:extLst>
        </xdr:cNvPr>
        <xdr:cNvSpPr/>
      </xdr:nvSpPr>
      <xdr:spPr>
        <a:xfrm>
          <a:off x="3718560" y="61823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35</xdr:row>
      <xdr:rowOff>0</xdr:rowOff>
    </xdr:from>
    <xdr:to>
      <xdr:col>4</xdr:col>
      <xdr:colOff>0</xdr:colOff>
      <xdr:row>36</xdr:row>
      <xdr:rowOff>0</xdr:rowOff>
    </xdr:to>
    <xdr:sp macro="" textlink="">
      <xdr:nvSpPr>
        <xdr:cNvPr id="1086" name="OpenSolver50">
          <a:extLst>
            <a:ext uri="{FF2B5EF4-FFF2-40B4-BE49-F238E27FC236}">
              <a16:creationId xmlns:a16="http://schemas.microsoft.com/office/drawing/2014/main" id="{5C75A894-81D6-43C2-8044-E5151D31B8A2}"/>
            </a:ext>
          </a:extLst>
        </xdr:cNvPr>
        <xdr:cNvSpPr/>
      </xdr:nvSpPr>
      <xdr:spPr>
        <a:xfrm>
          <a:off x="3086100" y="640080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35</xdr:row>
      <xdr:rowOff>0</xdr:rowOff>
    </xdr:from>
    <xdr:to>
      <xdr:col>5</xdr:col>
      <xdr:colOff>0</xdr:colOff>
      <xdr:row>36</xdr:row>
      <xdr:rowOff>0</xdr:rowOff>
    </xdr:to>
    <xdr:sp macro="" textlink="">
      <xdr:nvSpPr>
        <xdr:cNvPr id="1087" name="OpenSolver51">
          <a:extLst>
            <a:ext uri="{FF2B5EF4-FFF2-40B4-BE49-F238E27FC236}">
              <a16:creationId xmlns:a16="http://schemas.microsoft.com/office/drawing/2014/main" id="{C540214F-CEFD-4C47-BF0D-F2F049A5D85F}"/>
            </a:ext>
          </a:extLst>
        </xdr:cNvPr>
        <xdr:cNvSpPr/>
      </xdr:nvSpPr>
      <xdr:spPr>
        <a:xfrm>
          <a:off x="3909060" y="640080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35</xdr:row>
      <xdr:rowOff>91440</xdr:rowOff>
    </xdr:from>
    <xdr:to>
      <xdr:col>4</xdr:col>
      <xdr:colOff>0</xdr:colOff>
      <xdr:row>35</xdr:row>
      <xdr:rowOff>91440</xdr:rowOff>
    </xdr:to>
    <xdr:cxnSp macro="">
      <xdr:nvCxnSpPr>
        <xdr:cNvPr id="1088" name="OpenSolver52">
          <a:extLst>
            <a:ext uri="{FF2B5EF4-FFF2-40B4-BE49-F238E27FC236}">
              <a16:creationId xmlns:a16="http://schemas.microsoft.com/office/drawing/2014/main" id="{5C83C7BB-00EA-4777-B49F-87D8E9E49E83}"/>
            </a:ext>
          </a:extLst>
        </xdr:cNvPr>
        <xdr:cNvCxnSpPr>
          <a:stCxn id="1086" idx="3"/>
          <a:endCxn id="1087" idx="1"/>
        </xdr:cNvCxnSpPr>
      </xdr:nvCxnSpPr>
      <xdr:spPr>
        <a:xfrm>
          <a:off x="3909060" y="649224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34</xdr:row>
      <xdr:rowOff>147320</xdr:rowOff>
    </xdr:from>
    <xdr:to>
      <xdr:col>4</xdr:col>
      <xdr:colOff>190500</xdr:colOff>
      <xdr:row>36</xdr:row>
      <xdr:rowOff>35560</xdr:rowOff>
    </xdr:to>
    <xdr:sp macro="" textlink="">
      <xdr:nvSpPr>
        <xdr:cNvPr id="1089" name="OpenSolver53">
          <a:extLst>
            <a:ext uri="{FF2B5EF4-FFF2-40B4-BE49-F238E27FC236}">
              <a16:creationId xmlns:a16="http://schemas.microsoft.com/office/drawing/2014/main" id="{7363EAD6-84D9-4732-A225-51231DD7C01F}"/>
            </a:ext>
          </a:extLst>
        </xdr:cNvPr>
        <xdr:cNvSpPr/>
      </xdr:nvSpPr>
      <xdr:spPr>
        <a:xfrm>
          <a:off x="3718560" y="63652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37</xdr:row>
      <xdr:rowOff>1</xdr:rowOff>
    </xdr:to>
    <xdr:sp macro="" textlink="">
      <xdr:nvSpPr>
        <xdr:cNvPr id="1090" name="OpenSolver54">
          <a:extLst>
            <a:ext uri="{FF2B5EF4-FFF2-40B4-BE49-F238E27FC236}">
              <a16:creationId xmlns:a16="http://schemas.microsoft.com/office/drawing/2014/main" id="{719B4296-14E3-4653-9EE4-017C865B33B8}"/>
            </a:ext>
          </a:extLst>
        </xdr:cNvPr>
        <xdr:cNvSpPr/>
      </xdr:nvSpPr>
      <xdr:spPr>
        <a:xfrm>
          <a:off x="3086100" y="6583680"/>
          <a:ext cx="822960" cy="182881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36</xdr:row>
      <xdr:rowOff>0</xdr:rowOff>
    </xdr:from>
    <xdr:to>
      <xdr:col>5</xdr:col>
      <xdr:colOff>0</xdr:colOff>
      <xdr:row>37</xdr:row>
      <xdr:rowOff>1</xdr:rowOff>
    </xdr:to>
    <xdr:sp macro="" textlink="">
      <xdr:nvSpPr>
        <xdr:cNvPr id="1091" name="OpenSolver55">
          <a:extLst>
            <a:ext uri="{FF2B5EF4-FFF2-40B4-BE49-F238E27FC236}">
              <a16:creationId xmlns:a16="http://schemas.microsoft.com/office/drawing/2014/main" id="{8996C442-56F1-407D-A427-4F21EF0317B7}"/>
            </a:ext>
          </a:extLst>
        </xdr:cNvPr>
        <xdr:cNvSpPr/>
      </xdr:nvSpPr>
      <xdr:spPr>
        <a:xfrm>
          <a:off x="3909060" y="6583680"/>
          <a:ext cx="822960" cy="182881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36</xdr:row>
      <xdr:rowOff>91441</xdr:rowOff>
    </xdr:from>
    <xdr:to>
      <xdr:col>4</xdr:col>
      <xdr:colOff>0</xdr:colOff>
      <xdr:row>36</xdr:row>
      <xdr:rowOff>91441</xdr:rowOff>
    </xdr:to>
    <xdr:cxnSp macro="">
      <xdr:nvCxnSpPr>
        <xdr:cNvPr id="1092" name="OpenSolver56">
          <a:extLst>
            <a:ext uri="{FF2B5EF4-FFF2-40B4-BE49-F238E27FC236}">
              <a16:creationId xmlns:a16="http://schemas.microsoft.com/office/drawing/2014/main" id="{68532044-77FF-4119-A2EB-B7F684F5D352}"/>
            </a:ext>
          </a:extLst>
        </xdr:cNvPr>
        <xdr:cNvCxnSpPr>
          <a:stCxn id="1090" idx="3"/>
          <a:endCxn id="1091" idx="1"/>
        </xdr:cNvCxnSpPr>
      </xdr:nvCxnSpPr>
      <xdr:spPr>
        <a:xfrm>
          <a:off x="3909060" y="6675121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35</xdr:row>
      <xdr:rowOff>147321</xdr:rowOff>
    </xdr:from>
    <xdr:to>
      <xdr:col>4</xdr:col>
      <xdr:colOff>190500</xdr:colOff>
      <xdr:row>37</xdr:row>
      <xdr:rowOff>35561</xdr:rowOff>
    </xdr:to>
    <xdr:sp macro="" textlink="">
      <xdr:nvSpPr>
        <xdr:cNvPr id="1093" name="OpenSolver57">
          <a:extLst>
            <a:ext uri="{FF2B5EF4-FFF2-40B4-BE49-F238E27FC236}">
              <a16:creationId xmlns:a16="http://schemas.microsoft.com/office/drawing/2014/main" id="{1D62C904-BEFA-41C7-A58D-69FE6D52964B}"/>
            </a:ext>
          </a:extLst>
        </xdr:cNvPr>
        <xdr:cNvSpPr/>
      </xdr:nvSpPr>
      <xdr:spPr>
        <a:xfrm>
          <a:off x="3718560" y="65481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4</xdr:col>
      <xdr:colOff>0</xdr:colOff>
      <xdr:row>38</xdr:row>
      <xdr:rowOff>0</xdr:rowOff>
    </xdr:to>
    <xdr:sp macro="" textlink="">
      <xdr:nvSpPr>
        <xdr:cNvPr id="1094" name="OpenSolver58">
          <a:extLst>
            <a:ext uri="{FF2B5EF4-FFF2-40B4-BE49-F238E27FC236}">
              <a16:creationId xmlns:a16="http://schemas.microsoft.com/office/drawing/2014/main" id="{37177BE1-6F47-4DAB-9DD5-AF79759DFFC4}"/>
            </a:ext>
          </a:extLst>
        </xdr:cNvPr>
        <xdr:cNvSpPr/>
      </xdr:nvSpPr>
      <xdr:spPr>
        <a:xfrm>
          <a:off x="3086100" y="676656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37</xdr:row>
      <xdr:rowOff>0</xdr:rowOff>
    </xdr:from>
    <xdr:to>
      <xdr:col>5</xdr:col>
      <xdr:colOff>0</xdr:colOff>
      <xdr:row>38</xdr:row>
      <xdr:rowOff>0</xdr:rowOff>
    </xdr:to>
    <xdr:sp macro="" textlink="">
      <xdr:nvSpPr>
        <xdr:cNvPr id="1095" name="OpenSolver59">
          <a:extLst>
            <a:ext uri="{FF2B5EF4-FFF2-40B4-BE49-F238E27FC236}">
              <a16:creationId xmlns:a16="http://schemas.microsoft.com/office/drawing/2014/main" id="{1ADD6F5B-B9B0-4AF3-92A6-577931FF82CB}"/>
            </a:ext>
          </a:extLst>
        </xdr:cNvPr>
        <xdr:cNvSpPr/>
      </xdr:nvSpPr>
      <xdr:spPr>
        <a:xfrm>
          <a:off x="3909060" y="676656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37</xdr:row>
      <xdr:rowOff>91440</xdr:rowOff>
    </xdr:from>
    <xdr:to>
      <xdr:col>4</xdr:col>
      <xdr:colOff>0</xdr:colOff>
      <xdr:row>37</xdr:row>
      <xdr:rowOff>91440</xdr:rowOff>
    </xdr:to>
    <xdr:cxnSp macro="">
      <xdr:nvCxnSpPr>
        <xdr:cNvPr id="1096" name="OpenSolver60">
          <a:extLst>
            <a:ext uri="{FF2B5EF4-FFF2-40B4-BE49-F238E27FC236}">
              <a16:creationId xmlns:a16="http://schemas.microsoft.com/office/drawing/2014/main" id="{99260286-43C2-4553-9C3F-E9F5805CC4C6}"/>
            </a:ext>
          </a:extLst>
        </xdr:cNvPr>
        <xdr:cNvCxnSpPr>
          <a:stCxn id="1094" idx="3"/>
          <a:endCxn id="1095" idx="1"/>
        </xdr:cNvCxnSpPr>
      </xdr:nvCxnSpPr>
      <xdr:spPr>
        <a:xfrm>
          <a:off x="3909060" y="685800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36</xdr:row>
      <xdr:rowOff>147320</xdr:rowOff>
    </xdr:from>
    <xdr:to>
      <xdr:col>4</xdr:col>
      <xdr:colOff>190500</xdr:colOff>
      <xdr:row>38</xdr:row>
      <xdr:rowOff>35560</xdr:rowOff>
    </xdr:to>
    <xdr:sp macro="" textlink="">
      <xdr:nvSpPr>
        <xdr:cNvPr id="1097" name="OpenSolver61">
          <a:extLst>
            <a:ext uri="{FF2B5EF4-FFF2-40B4-BE49-F238E27FC236}">
              <a16:creationId xmlns:a16="http://schemas.microsoft.com/office/drawing/2014/main" id="{E93BE217-183C-41F8-9F3D-555B67A12E08}"/>
            </a:ext>
          </a:extLst>
        </xdr:cNvPr>
        <xdr:cNvSpPr/>
      </xdr:nvSpPr>
      <xdr:spPr>
        <a:xfrm>
          <a:off x="3718560" y="6731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39</xdr:row>
      <xdr:rowOff>0</xdr:rowOff>
    </xdr:to>
    <xdr:sp macro="" textlink="">
      <xdr:nvSpPr>
        <xdr:cNvPr id="1098" name="OpenSolver62">
          <a:extLst>
            <a:ext uri="{FF2B5EF4-FFF2-40B4-BE49-F238E27FC236}">
              <a16:creationId xmlns:a16="http://schemas.microsoft.com/office/drawing/2014/main" id="{0D4DEC50-1F5F-45C5-8224-2186D3547712}"/>
            </a:ext>
          </a:extLst>
        </xdr:cNvPr>
        <xdr:cNvSpPr/>
      </xdr:nvSpPr>
      <xdr:spPr>
        <a:xfrm>
          <a:off x="3086100" y="694944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5</xdr:col>
      <xdr:colOff>0</xdr:colOff>
      <xdr:row>39</xdr:row>
      <xdr:rowOff>0</xdr:rowOff>
    </xdr:to>
    <xdr:sp macro="" textlink="">
      <xdr:nvSpPr>
        <xdr:cNvPr id="1099" name="OpenSolver63">
          <a:extLst>
            <a:ext uri="{FF2B5EF4-FFF2-40B4-BE49-F238E27FC236}">
              <a16:creationId xmlns:a16="http://schemas.microsoft.com/office/drawing/2014/main" id="{452EBEDF-39BB-4C75-81F6-8412A96A603E}"/>
            </a:ext>
          </a:extLst>
        </xdr:cNvPr>
        <xdr:cNvSpPr/>
      </xdr:nvSpPr>
      <xdr:spPr>
        <a:xfrm>
          <a:off x="3909060" y="694944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38</xdr:row>
      <xdr:rowOff>91440</xdr:rowOff>
    </xdr:from>
    <xdr:to>
      <xdr:col>4</xdr:col>
      <xdr:colOff>0</xdr:colOff>
      <xdr:row>38</xdr:row>
      <xdr:rowOff>91440</xdr:rowOff>
    </xdr:to>
    <xdr:cxnSp macro="">
      <xdr:nvCxnSpPr>
        <xdr:cNvPr id="1100" name="OpenSolver64">
          <a:extLst>
            <a:ext uri="{FF2B5EF4-FFF2-40B4-BE49-F238E27FC236}">
              <a16:creationId xmlns:a16="http://schemas.microsoft.com/office/drawing/2014/main" id="{FA98B9D4-4D02-4089-A55C-185BEE5BC580}"/>
            </a:ext>
          </a:extLst>
        </xdr:cNvPr>
        <xdr:cNvCxnSpPr>
          <a:stCxn id="1098" idx="3"/>
          <a:endCxn id="1099" idx="1"/>
        </xdr:cNvCxnSpPr>
      </xdr:nvCxnSpPr>
      <xdr:spPr>
        <a:xfrm>
          <a:off x="3909060" y="704088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37</xdr:row>
      <xdr:rowOff>147320</xdr:rowOff>
    </xdr:from>
    <xdr:to>
      <xdr:col>4</xdr:col>
      <xdr:colOff>190500</xdr:colOff>
      <xdr:row>39</xdr:row>
      <xdr:rowOff>35560</xdr:rowOff>
    </xdr:to>
    <xdr:sp macro="" textlink="">
      <xdr:nvSpPr>
        <xdr:cNvPr id="1101" name="OpenSolver65">
          <a:extLst>
            <a:ext uri="{FF2B5EF4-FFF2-40B4-BE49-F238E27FC236}">
              <a16:creationId xmlns:a16="http://schemas.microsoft.com/office/drawing/2014/main" id="{981B02C0-C142-4551-BF63-5EB5DF0F7363}"/>
            </a:ext>
          </a:extLst>
        </xdr:cNvPr>
        <xdr:cNvSpPr/>
      </xdr:nvSpPr>
      <xdr:spPr>
        <a:xfrm>
          <a:off x="3718560" y="69138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4</xdr:col>
      <xdr:colOff>0</xdr:colOff>
      <xdr:row>40</xdr:row>
      <xdr:rowOff>0</xdr:rowOff>
    </xdr:to>
    <xdr:sp macro="" textlink="">
      <xdr:nvSpPr>
        <xdr:cNvPr id="1102" name="OpenSolver66">
          <a:extLst>
            <a:ext uri="{FF2B5EF4-FFF2-40B4-BE49-F238E27FC236}">
              <a16:creationId xmlns:a16="http://schemas.microsoft.com/office/drawing/2014/main" id="{18938A38-49B2-4546-9739-CAE85BBDA377}"/>
            </a:ext>
          </a:extLst>
        </xdr:cNvPr>
        <xdr:cNvSpPr/>
      </xdr:nvSpPr>
      <xdr:spPr>
        <a:xfrm>
          <a:off x="3086100" y="713232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39</xdr:row>
      <xdr:rowOff>0</xdr:rowOff>
    </xdr:from>
    <xdr:to>
      <xdr:col>5</xdr:col>
      <xdr:colOff>0</xdr:colOff>
      <xdr:row>40</xdr:row>
      <xdr:rowOff>0</xdr:rowOff>
    </xdr:to>
    <xdr:sp macro="" textlink="">
      <xdr:nvSpPr>
        <xdr:cNvPr id="1103" name="OpenSolver67">
          <a:extLst>
            <a:ext uri="{FF2B5EF4-FFF2-40B4-BE49-F238E27FC236}">
              <a16:creationId xmlns:a16="http://schemas.microsoft.com/office/drawing/2014/main" id="{2E85FFF5-1FBA-44A4-8C49-068FB9EB9EAF}"/>
            </a:ext>
          </a:extLst>
        </xdr:cNvPr>
        <xdr:cNvSpPr/>
      </xdr:nvSpPr>
      <xdr:spPr>
        <a:xfrm>
          <a:off x="3909060" y="713232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39</xdr:row>
      <xdr:rowOff>91440</xdr:rowOff>
    </xdr:from>
    <xdr:to>
      <xdr:col>4</xdr:col>
      <xdr:colOff>0</xdr:colOff>
      <xdr:row>39</xdr:row>
      <xdr:rowOff>91440</xdr:rowOff>
    </xdr:to>
    <xdr:cxnSp macro="">
      <xdr:nvCxnSpPr>
        <xdr:cNvPr id="1104" name="OpenSolver68">
          <a:extLst>
            <a:ext uri="{FF2B5EF4-FFF2-40B4-BE49-F238E27FC236}">
              <a16:creationId xmlns:a16="http://schemas.microsoft.com/office/drawing/2014/main" id="{6F115F91-3A5E-434A-B88D-1160722F2C5C}"/>
            </a:ext>
          </a:extLst>
        </xdr:cNvPr>
        <xdr:cNvCxnSpPr>
          <a:stCxn id="1102" idx="3"/>
          <a:endCxn id="1103" idx="1"/>
        </xdr:cNvCxnSpPr>
      </xdr:nvCxnSpPr>
      <xdr:spPr>
        <a:xfrm>
          <a:off x="3909060" y="722376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38</xdr:row>
      <xdr:rowOff>147320</xdr:rowOff>
    </xdr:from>
    <xdr:to>
      <xdr:col>4</xdr:col>
      <xdr:colOff>190500</xdr:colOff>
      <xdr:row>40</xdr:row>
      <xdr:rowOff>35560</xdr:rowOff>
    </xdr:to>
    <xdr:sp macro="" textlink="">
      <xdr:nvSpPr>
        <xdr:cNvPr id="1105" name="OpenSolver69">
          <a:extLst>
            <a:ext uri="{FF2B5EF4-FFF2-40B4-BE49-F238E27FC236}">
              <a16:creationId xmlns:a16="http://schemas.microsoft.com/office/drawing/2014/main" id="{D94B874F-A3F4-444A-9A92-DD5288496331}"/>
            </a:ext>
          </a:extLst>
        </xdr:cNvPr>
        <xdr:cNvSpPr/>
      </xdr:nvSpPr>
      <xdr:spPr>
        <a:xfrm>
          <a:off x="3718560" y="70967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1106" name="OpenSolver70">
          <a:extLst>
            <a:ext uri="{FF2B5EF4-FFF2-40B4-BE49-F238E27FC236}">
              <a16:creationId xmlns:a16="http://schemas.microsoft.com/office/drawing/2014/main" id="{2AAD88DB-32A6-4C34-A578-2FAC1235C796}"/>
            </a:ext>
          </a:extLst>
        </xdr:cNvPr>
        <xdr:cNvSpPr/>
      </xdr:nvSpPr>
      <xdr:spPr>
        <a:xfrm>
          <a:off x="3086100" y="731520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40</xdr:row>
      <xdr:rowOff>0</xdr:rowOff>
    </xdr:from>
    <xdr:to>
      <xdr:col>5</xdr:col>
      <xdr:colOff>0</xdr:colOff>
      <xdr:row>41</xdr:row>
      <xdr:rowOff>0</xdr:rowOff>
    </xdr:to>
    <xdr:sp macro="" textlink="">
      <xdr:nvSpPr>
        <xdr:cNvPr id="1107" name="OpenSolver71">
          <a:extLst>
            <a:ext uri="{FF2B5EF4-FFF2-40B4-BE49-F238E27FC236}">
              <a16:creationId xmlns:a16="http://schemas.microsoft.com/office/drawing/2014/main" id="{014AC193-9B4B-4571-9A0B-C12BBABC80A2}"/>
            </a:ext>
          </a:extLst>
        </xdr:cNvPr>
        <xdr:cNvSpPr/>
      </xdr:nvSpPr>
      <xdr:spPr>
        <a:xfrm>
          <a:off x="3909060" y="731520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40</xdr:row>
      <xdr:rowOff>91440</xdr:rowOff>
    </xdr:from>
    <xdr:to>
      <xdr:col>4</xdr:col>
      <xdr:colOff>0</xdr:colOff>
      <xdr:row>40</xdr:row>
      <xdr:rowOff>91440</xdr:rowOff>
    </xdr:to>
    <xdr:cxnSp macro="">
      <xdr:nvCxnSpPr>
        <xdr:cNvPr id="1108" name="OpenSolver72">
          <a:extLst>
            <a:ext uri="{FF2B5EF4-FFF2-40B4-BE49-F238E27FC236}">
              <a16:creationId xmlns:a16="http://schemas.microsoft.com/office/drawing/2014/main" id="{81D05F37-2FED-4C3B-9D49-2E6D15A1EB54}"/>
            </a:ext>
          </a:extLst>
        </xdr:cNvPr>
        <xdr:cNvCxnSpPr>
          <a:stCxn id="1106" idx="3"/>
          <a:endCxn id="1107" idx="1"/>
        </xdr:cNvCxnSpPr>
      </xdr:nvCxnSpPr>
      <xdr:spPr>
        <a:xfrm>
          <a:off x="3909060" y="740664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39</xdr:row>
      <xdr:rowOff>147320</xdr:rowOff>
    </xdr:from>
    <xdr:to>
      <xdr:col>4</xdr:col>
      <xdr:colOff>190500</xdr:colOff>
      <xdr:row>41</xdr:row>
      <xdr:rowOff>35560</xdr:rowOff>
    </xdr:to>
    <xdr:sp macro="" textlink="">
      <xdr:nvSpPr>
        <xdr:cNvPr id="1109" name="OpenSolver73">
          <a:extLst>
            <a:ext uri="{FF2B5EF4-FFF2-40B4-BE49-F238E27FC236}">
              <a16:creationId xmlns:a16="http://schemas.microsoft.com/office/drawing/2014/main" id="{DF123275-CBD0-4F51-9643-F212507392D9}"/>
            </a:ext>
          </a:extLst>
        </xdr:cNvPr>
        <xdr:cNvSpPr/>
      </xdr:nvSpPr>
      <xdr:spPr>
        <a:xfrm>
          <a:off x="3718560" y="72796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41</xdr:row>
      <xdr:rowOff>0</xdr:rowOff>
    </xdr:from>
    <xdr:to>
      <xdr:col>4</xdr:col>
      <xdr:colOff>0</xdr:colOff>
      <xdr:row>42</xdr:row>
      <xdr:rowOff>1</xdr:rowOff>
    </xdr:to>
    <xdr:sp macro="" textlink="">
      <xdr:nvSpPr>
        <xdr:cNvPr id="1110" name="OpenSolver74">
          <a:extLst>
            <a:ext uri="{FF2B5EF4-FFF2-40B4-BE49-F238E27FC236}">
              <a16:creationId xmlns:a16="http://schemas.microsoft.com/office/drawing/2014/main" id="{65A8308A-B69F-46FE-947B-69904DA609FD}"/>
            </a:ext>
          </a:extLst>
        </xdr:cNvPr>
        <xdr:cNvSpPr/>
      </xdr:nvSpPr>
      <xdr:spPr>
        <a:xfrm>
          <a:off x="3086100" y="7498080"/>
          <a:ext cx="822960" cy="182881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5</xdr:col>
      <xdr:colOff>0</xdr:colOff>
      <xdr:row>42</xdr:row>
      <xdr:rowOff>1</xdr:rowOff>
    </xdr:to>
    <xdr:sp macro="" textlink="">
      <xdr:nvSpPr>
        <xdr:cNvPr id="1111" name="OpenSolver75">
          <a:extLst>
            <a:ext uri="{FF2B5EF4-FFF2-40B4-BE49-F238E27FC236}">
              <a16:creationId xmlns:a16="http://schemas.microsoft.com/office/drawing/2014/main" id="{7CA374D9-FE71-4632-92D4-A8D7CD84D947}"/>
            </a:ext>
          </a:extLst>
        </xdr:cNvPr>
        <xdr:cNvSpPr/>
      </xdr:nvSpPr>
      <xdr:spPr>
        <a:xfrm>
          <a:off x="3909060" y="7498080"/>
          <a:ext cx="822960" cy="182881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41</xdr:row>
      <xdr:rowOff>91441</xdr:rowOff>
    </xdr:from>
    <xdr:to>
      <xdr:col>4</xdr:col>
      <xdr:colOff>0</xdr:colOff>
      <xdr:row>41</xdr:row>
      <xdr:rowOff>91441</xdr:rowOff>
    </xdr:to>
    <xdr:cxnSp macro="">
      <xdr:nvCxnSpPr>
        <xdr:cNvPr id="1112" name="OpenSolver76">
          <a:extLst>
            <a:ext uri="{FF2B5EF4-FFF2-40B4-BE49-F238E27FC236}">
              <a16:creationId xmlns:a16="http://schemas.microsoft.com/office/drawing/2014/main" id="{91938239-9D00-4CB5-BC51-BB526B998665}"/>
            </a:ext>
          </a:extLst>
        </xdr:cNvPr>
        <xdr:cNvCxnSpPr>
          <a:stCxn id="1110" idx="3"/>
          <a:endCxn id="1111" idx="1"/>
        </xdr:cNvCxnSpPr>
      </xdr:nvCxnSpPr>
      <xdr:spPr>
        <a:xfrm>
          <a:off x="3909060" y="7589521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40</xdr:row>
      <xdr:rowOff>147321</xdr:rowOff>
    </xdr:from>
    <xdr:to>
      <xdr:col>4</xdr:col>
      <xdr:colOff>190500</xdr:colOff>
      <xdr:row>42</xdr:row>
      <xdr:rowOff>35561</xdr:rowOff>
    </xdr:to>
    <xdr:sp macro="" textlink="">
      <xdr:nvSpPr>
        <xdr:cNvPr id="1113" name="OpenSolver77">
          <a:extLst>
            <a:ext uri="{FF2B5EF4-FFF2-40B4-BE49-F238E27FC236}">
              <a16:creationId xmlns:a16="http://schemas.microsoft.com/office/drawing/2014/main" id="{85A31D3F-B404-4689-A8C4-804CC824214C}"/>
            </a:ext>
          </a:extLst>
        </xdr:cNvPr>
        <xdr:cNvSpPr/>
      </xdr:nvSpPr>
      <xdr:spPr>
        <a:xfrm>
          <a:off x="3718560" y="74625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42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1114" name="OpenSolver78">
          <a:extLst>
            <a:ext uri="{FF2B5EF4-FFF2-40B4-BE49-F238E27FC236}">
              <a16:creationId xmlns:a16="http://schemas.microsoft.com/office/drawing/2014/main" id="{D3C706C9-4BF3-4727-AB21-59A4F0E7E1A5}"/>
            </a:ext>
          </a:extLst>
        </xdr:cNvPr>
        <xdr:cNvSpPr/>
      </xdr:nvSpPr>
      <xdr:spPr>
        <a:xfrm>
          <a:off x="3086100" y="768096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5</xdr:col>
      <xdr:colOff>0</xdr:colOff>
      <xdr:row>43</xdr:row>
      <xdr:rowOff>0</xdr:rowOff>
    </xdr:to>
    <xdr:sp macro="" textlink="">
      <xdr:nvSpPr>
        <xdr:cNvPr id="1115" name="OpenSolver79">
          <a:extLst>
            <a:ext uri="{FF2B5EF4-FFF2-40B4-BE49-F238E27FC236}">
              <a16:creationId xmlns:a16="http://schemas.microsoft.com/office/drawing/2014/main" id="{03F8E815-1C04-47FE-84DC-298FC9A10FEB}"/>
            </a:ext>
          </a:extLst>
        </xdr:cNvPr>
        <xdr:cNvSpPr/>
      </xdr:nvSpPr>
      <xdr:spPr>
        <a:xfrm>
          <a:off x="3909060" y="768096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42</xdr:row>
      <xdr:rowOff>91440</xdr:rowOff>
    </xdr:from>
    <xdr:to>
      <xdr:col>4</xdr:col>
      <xdr:colOff>0</xdr:colOff>
      <xdr:row>42</xdr:row>
      <xdr:rowOff>91440</xdr:rowOff>
    </xdr:to>
    <xdr:cxnSp macro="">
      <xdr:nvCxnSpPr>
        <xdr:cNvPr id="1116" name="OpenSolver80">
          <a:extLst>
            <a:ext uri="{FF2B5EF4-FFF2-40B4-BE49-F238E27FC236}">
              <a16:creationId xmlns:a16="http://schemas.microsoft.com/office/drawing/2014/main" id="{173A8481-39B1-4803-816E-F547D45B72E0}"/>
            </a:ext>
          </a:extLst>
        </xdr:cNvPr>
        <xdr:cNvCxnSpPr>
          <a:stCxn id="1114" idx="3"/>
          <a:endCxn id="1115" idx="1"/>
        </xdr:cNvCxnSpPr>
      </xdr:nvCxnSpPr>
      <xdr:spPr>
        <a:xfrm>
          <a:off x="3909060" y="777240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41</xdr:row>
      <xdr:rowOff>147320</xdr:rowOff>
    </xdr:from>
    <xdr:to>
      <xdr:col>4</xdr:col>
      <xdr:colOff>190500</xdr:colOff>
      <xdr:row>43</xdr:row>
      <xdr:rowOff>35560</xdr:rowOff>
    </xdr:to>
    <xdr:sp macro="" textlink="">
      <xdr:nvSpPr>
        <xdr:cNvPr id="1117" name="OpenSolver81">
          <a:extLst>
            <a:ext uri="{FF2B5EF4-FFF2-40B4-BE49-F238E27FC236}">
              <a16:creationId xmlns:a16="http://schemas.microsoft.com/office/drawing/2014/main" id="{BEE06DB7-563C-45AC-A45D-4DEBD5C54DC7}"/>
            </a:ext>
          </a:extLst>
        </xdr:cNvPr>
        <xdr:cNvSpPr/>
      </xdr:nvSpPr>
      <xdr:spPr>
        <a:xfrm>
          <a:off x="3718560" y="76454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0</xdr:rowOff>
    </xdr:to>
    <xdr:sp macro="" textlink="">
      <xdr:nvSpPr>
        <xdr:cNvPr id="1118" name="OpenSolver82">
          <a:extLst>
            <a:ext uri="{FF2B5EF4-FFF2-40B4-BE49-F238E27FC236}">
              <a16:creationId xmlns:a16="http://schemas.microsoft.com/office/drawing/2014/main" id="{0A98AE6B-979A-47AF-949C-897D52CB68D9}"/>
            </a:ext>
          </a:extLst>
        </xdr:cNvPr>
        <xdr:cNvSpPr/>
      </xdr:nvSpPr>
      <xdr:spPr>
        <a:xfrm>
          <a:off x="3086100" y="786384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43</xdr:row>
      <xdr:rowOff>0</xdr:rowOff>
    </xdr:from>
    <xdr:to>
      <xdr:col>5</xdr:col>
      <xdr:colOff>0</xdr:colOff>
      <xdr:row>44</xdr:row>
      <xdr:rowOff>0</xdr:rowOff>
    </xdr:to>
    <xdr:sp macro="" textlink="">
      <xdr:nvSpPr>
        <xdr:cNvPr id="1119" name="OpenSolver83">
          <a:extLst>
            <a:ext uri="{FF2B5EF4-FFF2-40B4-BE49-F238E27FC236}">
              <a16:creationId xmlns:a16="http://schemas.microsoft.com/office/drawing/2014/main" id="{9FB00A4F-9132-4161-A87F-0BCB22F6310A}"/>
            </a:ext>
          </a:extLst>
        </xdr:cNvPr>
        <xdr:cNvSpPr/>
      </xdr:nvSpPr>
      <xdr:spPr>
        <a:xfrm>
          <a:off x="3909060" y="786384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43</xdr:row>
      <xdr:rowOff>91440</xdr:rowOff>
    </xdr:from>
    <xdr:to>
      <xdr:col>4</xdr:col>
      <xdr:colOff>0</xdr:colOff>
      <xdr:row>43</xdr:row>
      <xdr:rowOff>91440</xdr:rowOff>
    </xdr:to>
    <xdr:cxnSp macro="">
      <xdr:nvCxnSpPr>
        <xdr:cNvPr id="1120" name="OpenSolver84">
          <a:extLst>
            <a:ext uri="{FF2B5EF4-FFF2-40B4-BE49-F238E27FC236}">
              <a16:creationId xmlns:a16="http://schemas.microsoft.com/office/drawing/2014/main" id="{F7193610-9446-47AC-B946-84CE02A4C9A7}"/>
            </a:ext>
          </a:extLst>
        </xdr:cNvPr>
        <xdr:cNvCxnSpPr>
          <a:stCxn id="1118" idx="3"/>
          <a:endCxn id="1119" idx="1"/>
        </xdr:cNvCxnSpPr>
      </xdr:nvCxnSpPr>
      <xdr:spPr>
        <a:xfrm>
          <a:off x="3909060" y="795528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42</xdr:row>
      <xdr:rowOff>147320</xdr:rowOff>
    </xdr:from>
    <xdr:to>
      <xdr:col>4</xdr:col>
      <xdr:colOff>190500</xdr:colOff>
      <xdr:row>44</xdr:row>
      <xdr:rowOff>35560</xdr:rowOff>
    </xdr:to>
    <xdr:sp macro="" textlink="">
      <xdr:nvSpPr>
        <xdr:cNvPr id="1121" name="OpenSolver85">
          <a:extLst>
            <a:ext uri="{FF2B5EF4-FFF2-40B4-BE49-F238E27FC236}">
              <a16:creationId xmlns:a16="http://schemas.microsoft.com/office/drawing/2014/main" id="{68AAC365-9660-4BA6-A62B-5842C7A304AD}"/>
            </a:ext>
          </a:extLst>
        </xdr:cNvPr>
        <xdr:cNvSpPr/>
      </xdr:nvSpPr>
      <xdr:spPr>
        <a:xfrm>
          <a:off x="3718560" y="78282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44</xdr:row>
      <xdr:rowOff>0</xdr:rowOff>
    </xdr:from>
    <xdr:to>
      <xdr:col>4</xdr:col>
      <xdr:colOff>0</xdr:colOff>
      <xdr:row>45</xdr:row>
      <xdr:rowOff>0</xdr:rowOff>
    </xdr:to>
    <xdr:sp macro="" textlink="">
      <xdr:nvSpPr>
        <xdr:cNvPr id="1122" name="OpenSolver86">
          <a:extLst>
            <a:ext uri="{FF2B5EF4-FFF2-40B4-BE49-F238E27FC236}">
              <a16:creationId xmlns:a16="http://schemas.microsoft.com/office/drawing/2014/main" id="{910DD901-48EC-485D-A2C0-D32C68C5BA10}"/>
            </a:ext>
          </a:extLst>
        </xdr:cNvPr>
        <xdr:cNvSpPr/>
      </xdr:nvSpPr>
      <xdr:spPr>
        <a:xfrm>
          <a:off x="3086100" y="804672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44</xdr:row>
      <xdr:rowOff>0</xdr:rowOff>
    </xdr:from>
    <xdr:to>
      <xdr:col>5</xdr:col>
      <xdr:colOff>0</xdr:colOff>
      <xdr:row>45</xdr:row>
      <xdr:rowOff>0</xdr:rowOff>
    </xdr:to>
    <xdr:sp macro="" textlink="">
      <xdr:nvSpPr>
        <xdr:cNvPr id="1123" name="OpenSolver87">
          <a:extLst>
            <a:ext uri="{FF2B5EF4-FFF2-40B4-BE49-F238E27FC236}">
              <a16:creationId xmlns:a16="http://schemas.microsoft.com/office/drawing/2014/main" id="{F5E2A20A-D51A-446E-A171-E5BF6014AF6C}"/>
            </a:ext>
          </a:extLst>
        </xdr:cNvPr>
        <xdr:cNvSpPr/>
      </xdr:nvSpPr>
      <xdr:spPr>
        <a:xfrm>
          <a:off x="3909060" y="804672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44</xdr:row>
      <xdr:rowOff>91440</xdr:rowOff>
    </xdr:from>
    <xdr:to>
      <xdr:col>4</xdr:col>
      <xdr:colOff>0</xdr:colOff>
      <xdr:row>44</xdr:row>
      <xdr:rowOff>91440</xdr:rowOff>
    </xdr:to>
    <xdr:cxnSp macro="">
      <xdr:nvCxnSpPr>
        <xdr:cNvPr id="1124" name="OpenSolver88">
          <a:extLst>
            <a:ext uri="{FF2B5EF4-FFF2-40B4-BE49-F238E27FC236}">
              <a16:creationId xmlns:a16="http://schemas.microsoft.com/office/drawing/2014/main" id="{77A55269-6F8B-482A-994C-31BC63F9B801}"/>
            </a:ext>
          </a:extLst>
        </xdr:cNvPr>
        <xdr:cNvCxnSpPr>
          <a:stCxn id="1122" idx="3"/>
          <a:endCxn id="1123" idx="1"/>
        </xdr:cNvCxnSpPr>
      </xdr:nvCxnSpPr>
      <xdr:spPr>
        <a:xfrm>
          <a:off x="3909060" y="813816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43</xdr:row>
      <xdr:rowOff>147320</xdr:rowOff>
    </xdr:from>
    <xdr:to>
      <xdr:col>4</xdr:col>
      <xdr:colOff>190500</xdr:colOff>
      <xdr:row>45</xdr:row>
      <xdr:rowOff>35560</xdr:rowOff>
    </xdr:to>
    <xdr:sp macro="" textlink="">
      <xdr:nvSpPr>
        <xdr:cNvPr id="1125" name="OpenSolver89">
          <a:extLst>
            <a:ext uri="{FF2B5EF4-FFF2-40B4-BE49-F238E27FC236}">
              <a16:creationId xmlns:a16="http://schemas.microsoft.com/office/drawing/2014/main" id="{BA23375C-DC2F-47C0-925E-22CD97A86266}"/>
            </a:ext>
          </a:extLst>
        </xdr:cNvPr>
        <xdr:cNvSpPr/>
      </xdr:nvSpPr>
      <xdr:spPr>
        <a:xfrm>
          <a:off x="3718560" y="80111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46</xdr:row>
      <xdr:rowOff>0</xdr:rowOff>
    </xdr:to>
    <xdr:sp macro="" textlink="">
      <xdr:nvSpPr>
        <xdr:cNvPr id="1126" name="OpenSolver90">
          <a:extLst>
            <a:ext uri="{FF2B5EF4-FFF2-40B4-BE49-F238E27FC236}">
              <a16:creationId xmlns:a16="http://schemas.microsoft.com/office/drawing/2014/main" id="{461CE0FB-36B3-4802-8C37-A40E8222ED35}"/>
            </a:ext>
          </a:extLst>
        </xdr:cNvPr>
        <xdr:cNvSpPr/>
      </xdr:nvSpPr>
      <xdr:spPr>
        <a:xfrm>
          <a:off x="3086100" y="822960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45</xdr:row>
      <xdr:rowOff>0</xdr:rowOff>
    </xdr:from>
    <xdr:to>
      <xdr:col>5</xdr:col>
      <xdr:colOff>0</xdr:colOff>
      <xdr:row>46</xdr:row>
      <xdr:rowOff>0</xdr:rowOff>
    </xdr:to>
    <xdr:sp macro="" textlink="">
      <xdr:nvSpPr>
        <xdr:cNvPr id="1127" name="OpenSolver91">
          <a:extLst>
            <a:ext uri="{FF2B5EF4-FFF2-40B4-BE49-F238E27FC236}">
              <a16:creationId xmlns:a16="http://schemas.microsoft.com/office/drawing/2014/main" id="{35AE5CE7-05BA-46E9-ADCB-16A33EBD3EB5}"/>
            </a:ext>
          </a:extLst>
        </xdr:cNvPr>
        <xdr:cNvSpPr/>
      </xdr:nvSpPr>
      <xdr:spPr>
        <a:xfrm>
          <a:off x="3909060" y="822960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45</xdr:row>
      <xdr:rowOff>91440</xdr:rowOff>
    </xdr:from>
    <xdr:to>
      <xdr:col>4</xdr:col>
      <xdr:colOff>0</xdr:colOff>
      <xdr:row>45</xdr:row>
      <xdr:rowOff>91440</xdr:rowOff>
    </xdr:to>
    <xdr:cxnSp macro="">
      <xdr:nvCxnSpPr>
        <xdr:cNvPr id="1128" name="OpenSolver92">
          <a:extLst>
            <a:ext uri="{FF2B5EF4-FFF2-40B4-BE49-F238E27FC236}">
              <a16:creationId xmlns:a16="http://schemas.microsoft.com/office/drawing/2014/main" id="{F5461EDB-74C9-4C99-AEA3-EDD487633547}"/>
            </a:ext>
          </a:extLst>
        </xdr:cNvPr>
        <xdr:cNvCxnSpPr>
          <a:stCxn id="1126" idx="3"/>
          <a:endCxn id="1127" idx="1"/>
        </xdr:cNvCxnSpPr>
      </xdr:nvCxnSpPr>
      <xdr:spPr>
        <a:xfrm>
          <a:off x="3909060" y="832104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44</xdr:row>
      <xdr:rowOff>147320</xdr:rowOff>
    </xdr:from>
    <xdr:to>
      <xdr:col>4</xdr:col>
      <xdr:colOff>190500</xdr:colOff>
      <xdr:row>46</xdr:row>
      <xdr:rowOff>35560</xdr:rowOff>
    </xdr:to>
    <xdr:sp macro="" textlink="">
      <xdr:nvSpPr>
        <xdr:cNvPr id="1129" name="OpenSolver93">
          <a:extLst>
            <a:ext uri="{FF2B5EF4-FFF2-40B4-BE49-F238E27FC236}">
              <a16:creationId xmlns:a16="http://schemas.microsoft.com/office/drawing/2014/main" id="{00A0138D-5B5E-4022-A1AB-EB5A80541CF9}"/>
            </a:ext>
          </a:extLst>
        </xdr:cNvPr>
        <xdr:cNvSpPr/>
      </xdr:nvSpPr>
      <xdr:spPr>
        <a:xfrm>
          <a:off x="3718560" y="81940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47</xdr:row>
      <xdr:rowOff>1</xdr:rowOff>
    </xdr:to>
    <xdr:sp macro="" textlink="">
      <xdr:nvSpPr>
        <xdr:cNvPr id="1130" name="OpenSolver94">
          <a:extLst>
            <a:ext uri="{FF2B5EF4-FFF2-40B4-BE49-F238E27FC236}">
              <a16:creationId xmlns:a16="http://schemas.microsoft.com/office/drawing/2014/main" id="{5D71DD58-C383-426D-851F-DCC483A58196}"/>
            </a:ext>
          </a:extLst>
        </xdr:cNvPr>
        <xdr:cNvSpPr/>
      </xdr:nvSpPr>
      <xdr:spPr>
        <a:xfrm>
          <a:off x="3086100" y="8412480"/>
          <a:ext cx="822960" cy="1828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46</xdr:row>
      <xdr:rowOff>0</xdr:rowOff>
    </xdr:from>
    <xdr:to>
      <xdr:col>5</xdr:col>
      <xdr:colOff>0</xdr:colOff>
      <xdr:row>47</xdr:row>
      <xdr:rowOff>1</xdr:rowOff>
    </xdr:to>
    <xdr:sp macro="" textlink="">
      <xdr:nvSpPr>
        <xdr:cNvPr id="1131" name="OpenSolver95">
          <a:extLst>
            <a:ext uri="{FF2B5EF4-FFF2-40B4-BE49-F238E27FC236}">
              <a16:creationId xmlns:a16="http://schemas.microsoft.com/office/drawing/2014/main" id="{CEAD661A-2FB6-4DE8-B627-D6BC68CCFC31}"/>
            </a:ext>
          </a:extLst>
        </xdr:cNvPr>
        <xdr:cNvSpPr/>
      </xdr:nvSpPr>
      <xdr:spPr>
        <a:xfrm>
          <a:off x="3909060" y="8412480"/>
          <a:ext cx="822960" cy="1828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46</xdr:row>
      <xdr:rowOff>91441</xdr:rowOff>
    </xdr:from>
    <xdr:to>
      <xdr:col>4</xdr:col>
      <xdr:colOff>0</xdr:colOff>
      <xdr:row>46</xdr:row>
      <xdr:rowOff>91441</xdr:rowOff>
    </xdr:to>
    <xdr:cxnSp macro="">
      <xdr:nvCxnSpPr>
        <xdr:cNvPr id="1132" name="OpenSolver96">
          <a:extLst>
            <a:ext uri="{FF2B5EF4-FFF2-40B4-BE49-F238E27FC236}">
              <a16:creationId xmlns:a16="http://schemas.microsoft.com/office/drawing/2014/main" id="{852E5A88-1D69-4CC3-BC6F-050C9CEEDBAC}"/>
            </a:ext>
          </a:extLst>
        </xdr:cNvPr>
        <xdr:cNvCxnSpPr>
          <a:stCxn id="1130" idx="3"/>
          <a:endCxn id="1131" idx="1"/>
        </xdr:cNvCxnSpPr>
      </xdr:nvCxnSpPr>
      <xdr:spPr>
        <a:xfrm>
          <a:off x="3909060" y="8503921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45</xdr:row>
      <xdr:rowOff>147321</xdr:rowOff>
    </xdr:from>
    <xdr:to>
      <xdr:col>4</xdr:col>
      <xdr:colOff>190500</xdr:colOff>
      <xdr:row>47</xdr:row>
      <xdr:rowOff>35561</xdr:rowOff>
    </xdr:to>
    <xdr:sp macro="" textlink="">
      <xdr:nvSpPr>
        <xdr:cNvPr id="1133" name="OpenSolver97">
          <a:extLst>
            <a:ext uri="{FF2B5EF4-FFF2-40B4-BE49-F238E27FC236}">
              <a16:creationId xmlns:a16="http://schemas.microsoft.com/office/drawing/2014/main" id="{4ACADBC7-147F-4328-AF7A-5D5191D07B19}"/>
            </a:ext>
          </a:extLst>
        </xdr:cNvPr>
        <xdr:cNvSpPr/>
      </xdr:nvSpPr>
      <xdr:spPr>
        <a:xfrm>
          <a:off x="3718560" y="83769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47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134" name="OpenSolver98">
          <a:extLst>
            <a:ext uri="{FF2B5EF4-FFF2-40B4-BE49-F238E27FC236}">
              <a16:creationId xmlns:a16="http://schemas.microsoft.com/office/drawing/2014/main" id="{8178EAC7-B9E3-4D99-871C-4C9D7139D4EB}"/>
            </a:ext>
          </a:extLst>
        </xdr:cNvPr>
        <xdr:cNvSpPr/>
      </xdr:nvSpPr>
      <xdr:spPr>
        <a:xfrm>
          <a:off x="3086100" y="859536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47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1135" name="OpenSolver99">
          <a:extLst>
            <a:ext uri="{FF2B5EF4-FFF2-40B4-BE49-F238E27FC236}">
              <a16:creationId xmlns:a16="http://schemas.microsoft.com/office/drawing/2014/main" id="{8101E580-37BB-4097-B842-C356045065F2}"/>
            </a:ext>
          </a:extLst>
        </xdr:cNvPr>
        <xdr:cNvSpPr/>
      </xdr:nvSpPr>
      <xdr:spPr>
        <a:xfrm>
          <a:off x="3909060" y="859536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47</xdr:row>
      <xdr:rowOff>91440</xdr:rowOff>
    </xdr:from>
    <xdr:to>
      <xdr:col>4</xdr:col>
      <xdr:colOff>0</xdr:colOff>
      <xdr:row>47</xdr:row>
      <xdr:rowOff>91440</xdr:rowOff>
    </xdr:to>
    <xdr:cxnSp macro="">
      <xdr:nvCxnSpPr>
        <xdr:cNvPr id="1136" name="OpenSolver100">
          <a:extLst>
            <a:ext uri="{FF2B5EF4-FFF2-40B4-BE49-F238E27FC236}">
              <a16:creationId xmlns:a16="http://schemas.microsoft.com/office/drawing/2014/main" id="{F87BBBA8-5D93-4E37-B18E-7962B3501602}"/>
            </a:ext>
          </a:extLst>
        </xdr:cNvPr>
        <xdr:cNvCxnSpPr>
          <a:stCxn id="1134" idx="3"/>
          <a:endCxn id="1135" idx="1"/>
        </xdr:cNvCxnSpPr>
      </xdr:nvCxnSpPr>
      <xdr:spPr>
        <a:xfrm>
          <a:off x="3909060" y="868680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46</xdr:row>
      <xdr:rowOff>147320</xdr:rowOff>
    </xdr:from>
    <xdr:to>
      <xdr:col>4</xdr:col>
      <xdr:colOff>190500</xdr:colOff>
      <xdr:row>48</xdr:row>
      <xdr:rowOff>35560</xdr:rowOff>
    </xdr:to>
    <xdr:sp macro="" textlink="">
      <xdr:nvSpPr>
        <xdr:cNvPr id="1137" name="OpenSolver101">
          <a:extLst>
            <a:ext uri="{FF2B5EF4-FFF2-40B4-BE49-F238E27FC236}">
              <a16:creationId xmlns:a16="http://schemas.microsoft.com/office/drawing/2014/main" id="{1CCA2A07-859F-4C2D-B82F-A53BA42AD184}"/>
            </a:ext>
          </a:extLst>
        </xdr:cNvPr>
        <xdr:cNvSpPr/>
      </xdr:nvSpPr>
      <xdr:spPr>
        <a:xfrm>
          <a:off x="3718560" y="8559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138" name="OpenSolver102">
          <a:extLst>
            <a:ext uri="{FF2B5EF4-FFF2-40B4-BE49-F238E27FC236}">
              <a16:creationId xmlns:a16="http://schemas.microsoft.com/office/drawing/2014/main" id="{B8259B31-42FB-4141-9DA9-9A9FE589023E}"/>
            </a:ext>
          </a:extLst>
        </xdr:cNvPr>
        <xdr:cNvSpPr/>
      </xdr:nvSpPr>
      <xdr:spPr>
        <a:xfrm>
          <a:off x="3086100" y="877824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5</xdr:col>
      <xdr:colOff>0</xdr:colOff>
      <xdr:row>49</xdr:row>
      <xdr:rowOff>0</xdr:rowOff>
    </xdr:to>
    <xdr:sp macro="" textlink="">
      <xdr:nvSpPr>
        <xdr:cNvPr id="1139" name="OpenSolver103">
          <a:extLst>
            <a:ext uri="{FF2B5EF4-FFF2-40B4-BE49-F238E27FC236}">
              <a16:creationId xmlns:a16="http://schemas.microsoft.com/office/drawing/2014/main" id="{054A4528-CEC5-4CC3-9A9A-68702343BC4E}"/>
            </a:ext>
          </a:extLst>
        </xdr:cNvPr>
        <xdr:cNvSpPr/>
      </xdr:nvSpPr>
      <xdr:spPr>
        <a:xfrm>
          <a:off x="3909060" y="877824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48</xdr:row>
      <xdr:rowOff>91440</xdr:rowOff>
    </xdr:from>
    <xdr:to>
      <xdr:col>4</xdr:col>
      <xdr:colOff>0</xdr:colOff>
      <xdr:row>48</xdr:row>
      <xdr:rowOff>91440</xdr:rowOff>
    </xdr:to>
    <xdr:cxnSp macro="">
      <xdr:nvCxnSpPr>
        <xdr:cNvPr id="1140" name="OpenSolver104">
          <a:extLst>
            <a:ext uri="{FF2B5EF4-FFF2-40B4-BE49-F238E27FC236}">
              <a16:creationId xmlns:a16="http://schemas.microsoft.com/office/drawing/2014/main" id="{2FA6DE9D-70D7-46ED-A419-8B31CA212BE3}"/>
            </a:ext>
          </a:extLst>
        </xdr:cNvPr>
        <xdr:cNvCxnSpPr>
          <a:stCxn id="1138" idx="3"/>
          <a:endCxn id="1139" idx="1"/>
        </xdr:cNvCxnSpPr>
      </xdr:nvCxnSpPr>
      <xdr:spPr>
        <a:xfrm>
          <a:off x="3909060" y="886968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47</xdr:row>
      <xdr:rowOff>147320</xdr:rowOff>
    </xdr:from>
    <xdr:to>
      <xdr:col>4</xdr:col>
      <xdr:colOff>190500</xdr:colOff>
      <xdr:row>49</xdr:row>
      <xdr:rowOff>35560</xdr:rowOff>
    </xdr:to>
    <xdr:sp macro="" textlink="">
      <xdr:nvSpPr>
        <xdr:cNvPr id="1141" name="OpenSolver105">
          <a:extLst>
            <a:ext uri="{FF2B5EF4-FFF2-40B4-BE49-F238E27FC236}">
              <a16:creationId xmlns:a16="http://schemas.microsoft.com/office/drawing/2014/main" id="{8BBBBD66-9492-49A4-8A7A-FCB3E13B6F06}"/>
            </a:ext>
          </a:extLst>
        </xdr:cNvPr>
        <xdr:cNvSpPr/>
      </xdr:nvSpPr>
      <xdr:spPr>
        <a:xfrm>
          <a:off x="3718560" y="87426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50</xdr:row>
      <xdr:rowOff>0</xdr:rowOff>
    </xdr:to>
    <xdr:sp macro="" textlink="">
      <xdr:nvSpPr>
        <xdr:cNvPr id="1142" name="OpenSolver106">
          <a:extLst>
            <a:ext uri="{FF2B5EF4-FFF2-40B4-BE49-F238E27FC236}">
              <a16:creationId xmlns:a16="http://schemas.microsoft.com/office/drawing/2014/main" id="{95D78AD3-A761-4625-B81B-449AE07EFB20}"/>
            </a:ext>
          </a:extLst>
        </xdr:cNvPr>
        <xdr:cNvSpPr/>
      </xdr:nvSpPr>
      <xdr:spPr>
        <a:xfrm>
          <a:off x="3086100" y="896112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49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143" name="OpenSolver107">
          <a:extLst>
            <a:ext uri="{FF2B5EF4-FFF2-40B4-BE49-F238E27FC236}">
              <a16:creationId xmlns:a16="http://schemas.microsoft.com/office/drawing/2014/main" id="{BBB203BD-4B4E-4AC6-B4AA-5EFB97D1C0FE}"/>
            </a:ext>
          </a:extLst>
        </xdr:cNvPr>
        <xdr:cNvSpPr/>
      </xdr:nvSpPr>
      <xdr:spPr>
        <a:xfrm>
          <a:off x="3909060" y="896112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49</xdr:row>
      <xdr:rowOff>91440</xdr:rowOff>
    </xdr:from>
    <xdr:to>
      <xdr:col>4</xdr:col>
      <xdr:colOff>0</xdr:colOff>
      <xdr:row>49</xdr:row>
      <xdr:rowOff>91440</xdr:rowOff>
    </xdr:to>
    <xdr:cxnSp macro="">
      <xdr:nvCxnSpPr>
        <xdr:cNvPr id="1144" name="OpenSolver108">
          <a:extLst>
            <a:ext uri="{FF2B5EF4-FFF2-40B4-BE49-F238E27FC236}">
              <a16:creationId xmlns:a16="http://schemas.microsoft.com/office/drawing/2014/main" id="{01912CD2-9BC4-4A2D-9048-CEC802BD5688}"/>
            </a:ext>
          </a:extLst>
        </xdr:cNvPr>
        <xdr:cNvCxnSpPr>
          <a:stCxn id="1142" idx="3"/>
          <a:endCxn id="1143" idx="1"/>
        </xdr:cNvCxnSpPr>
      </xdr:nvCxnSpPr>
      <xdr:spPr>
        <a:xfrm>
          <a:off x="3909060" y="905256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48</xdr:row>
      <xdr:rowOff>147320</xdr:rowOff>
    </xdr:from>
    <xdr:to>
      <xdr:col>4</xdr:col>
      <xdr:colOff>190500</xdr:colOff>
      <xdr:row>50</xdr:row>
      <xdr:rowOff>35560</xdr:rowOff>
    </xdr:to>
    <xdr:sp macro="" textlink="">
      <xdr:nvSpPr>
        <xdr:cNvPr id="1145" name="OpenSolver109">
          <a:extLst>
            <a:ext uri="{FF2B5EF4-FFF2-40B4-BE49-F238E27FC236}">
              <a16:creationId xmlns:a16="http://schemas.microsoft.com/office/drawing/2014/main" id="{718B426F-9654-47DA-8DAD-67CC6D01A8CA}"/>
            </a:ext>
          </a:extLst>
        </xdr:cNvPr>
        <xdr:cNvSpPr/>
      </xdr:nvSpPr>
      <xdr:spPr>
        <a:xfrm>
          <a:off x="3718560" y="8925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1146" name="OpenSolver110">
          <a:extLst>
            <a:ext uri="{FF2B5EF4-FFF2-40B4-BE49-F238E27FC236}">
              <a16:creationId xmlns:a16="http://schemas.microsoft.com/office/drawing/2014/main" id="{4C8D8226-EC6B-4759-84D3-BF0861F889A8}"/>
            </a:ext>
          </a:extLst>
        </xdr:cNvPr>
        <xdr:cNvSpPr/>
      </xdr:nvSpPr>
      <xdr:spPr>
        <a:xfrm>
          <a:off x="3086100" y="914400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50</xdr:row>
      <xdr:rowOff>0</xdr:rowOff>
    </xdr:from>
    <xdr:to>
      <xdr:col>5</xdr:col>
      <xdr:colOff>0</xdr:colOff>
      <xdr:row>51</xdr:row>
      <xdr:rowOff>0</xdr:rowOff>
    </xdr:to>
    <xdr:sp macro="" textlink="">
      <xdr:nvSpPr>
        <xdr:cNvPr id="1147" name="OpenSolver111">
          <a:extLst>
            <a:ext uri="{FF2B5EF4-FFF2-40B4-BE49-F238E27FC236}">
              <a16:creationId xmlns:a16="http://schemas.microsoft.com/office/drawing/2014/main" id="{85DAFB95-2E0C-4A9C-AE70-12294DCEC4DB}"/>
            </a:ext>
          </a:extLst>
        </xdr:cNvPr>
        <xdr:cNvSpPr/>
      </xdr:nvSpPr>
      <xdr:spPr>
        <a:xfrm>
          <a:off x="3909060" y="914400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50</xdr:row>
      <xdr:rowOff>91440</xdr:rowOff>
    </xdr:from>
    <xdr:to>
      <xdr:col>4</xdr:col>
      <xdr:colOff>0</xdr:colOff>
      <xdr:row>50</xdr:row>
      <xdr:rowOff>91440</xdr:rowOff>
    </xdr:to>
    <xdr:cxnSp macro="">
      <xdr:nvCxnSpPr>
        <xdr:cNvPr id="1148" name="OpenSolver112">
          <a:extLst>
            <a:ext uri="{FF2B5EF4-FFF2-40B4-BE49-F238E27FC236}">
              <a16:creationId xmlns:a16="http://schemas.microsoft.com/office/drawing/2014/main" id="{1162CEBA-521F-476A-A4EA-AB7A18C5FEA2}"/>
            </a:ext>
          </a:extLst>
        </xdr:cNvPr>
        <xdr:cNvCxnSpPr>
          <a:stCxn id="1146" idx="3"/>
          <a:endCxn id="1147" idx="1"/>
        </xdr:cNvCxnSpPr>
      </xdr:nvCxnSpPr>
      <xdr:spPr>
        <a:xfrm>
          <a:off x="3909060" y="923544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49</xdr:row>
      <xdr:rowOff>147320</xdr:rowOff>
    </xdr:from>
    <xdr:to>
      <xdr:col>4</xdr:col>
      <xdr:colOff>190500</xdr:colOff>
      <xdr:row>51</xdr:row>
      <xdr:rowOff>35560</xdr:rowOff>
    </xdr:to>
    <xdr:sp macro="" textlink="">
      <xdr:nvSpPr>
        <xdr:cNvPr id="1149" name="OpenSolver113">
          <a:extLst>
            <a:ext uri="{FF2B5EF4-FFF2-40B4-BE49-F238E27FC236}">
              <a16:creationId xmlns:a16="http://schemas.microsoft.com/office/drawing/2014/main" id="{D6769390-3B54-41AD-AE03-703BCCD0279C}"/>
            </a:ext>
          </a:extLst>
        </xdr:cNvPr>
        <xdr:cNvSpPr/>
      </xdr:nvSpPr>
      <xdr:spPr>
        <a:xfrm>
          <a:off x="3718560" y="91084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51</xdr:row>
      <xdr:rowOff>0</xdr:rowOff>
    </xdr:from>
    <xdr:to>
      <xdr:col>4</xdr:col>
      <xdr:colOff>0</xdr:colOff>
      <xdr:row>52</xdr:row>
      <xdr:rowOff>1</xdr:rowOff>
    </xdr:to>
    <xdr:sp macro="" textlink="">
      <xdr:nvSpPr>
        <xdr:cNvPr id="1150" name="OpenSolver114">
          <a:extLst>
            <a:ext uri="{FF2B5EF4-FFF2-40B4-BE49-F238E27FC236}">
              <a16:creationId xmlns:a16="http://schemas.microsoft.com/office/drawing/2014/main" id="{0D0C898D-90C0-4B00-A3ED-748EAE66887B}"/>
            </a:ext>
          </a:extLst>
        </xdr:cNvPr>
        <xdr:cNvSpPr/>
      </xdr:nvSpPr>
      <xdr:spPr>
        <a:xfrm>
          <a:off x="3086100" y="9326880"/>
          <a:ext cx="822960" cy="182881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51</xdr:row>
      <xdr:rowOff>0</xdr:rowOff>
    </xdr:from>
    <xdr:to>
      <xdr:col>5</xdr:col>
      <xdr:colOff>0</xdr:colOff>
      <xdr:row>52</xdr:row>
      <xdr:rowOff>1</xdr:rowOff>
    </xdr:to>
    <xdr:sp macro="" textlink="">
      <xdr:nvSpPr>
        <xdr:cNvPr id="1151" name="OpenSolver115">
          <a:extLst>
            <a:ext uri="{FF2B5EF4-FFF2-40B4-BE49-F238E27FC236}">
              <a16:creationId xmlns:a16="http://schemas.microsoft.com/office/drawing/2014/main" id="{1E75D788-AA02-4241-B6E7-827E58CDB119}"/>
            </a:ext>
          </a:extLst>
        </xdr:cNvPr>
        <xdr:cNvSpPr/>
      </xdr:nvSpPr>
      <xdr:spPr>
        <a:xfrm>
          <a:off x="3909060" y="9326880"/>
          <a:ext cx="822960" cy="182881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51</xdr:row>
      <xdr:rowOff>91441</xdr:rowOff>
    </xdr:from>
    <xdr:to>
      <xdr:col>4</xdr:col>
      <xdr:colOff>0</xdr:colOff>
      <xdr:row>51</xdr:row>
      <xdr:rowOff>91441</xdr:rowOff>
    </xdr:to>
    <xdr:cxnSp macro="">
      <xdr:nvCxnSpPr>
        <xdr:cNvPr id="1152" name="OpenSolver116">
          <a:extLst>
            <a:ext uri="{FF2B5EF4-FFF2-40B4-BE49-F238E27FC236}">
              <a16:creationId xmlns:a16="http://schemas.microsoft.com/office/drawing/2014/main" id="{EBA12844-3E9E-45E8-B793-47BCE20861D1}"/>
            </a:ext>
          </a:extLst>
        </xdr:cNvPr>
        <xdr:cNvCxnSpPr>
          <a:stCxn id="1150" idx="3"/>
          <a:endCxn id="1151" idx="1"/>
        </xdr:cNvCxnSpPr>
      </xdr:nvCxnSpPr>
      <xdr:spPr>
        <a:xfrm>
          <a:off x="3909060" y="9418321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50</xdr:row>
      <xdr:rowOff>147321</xdr:rowOff>
    </xdr:from>
    <xdr:to>
      <xdr:col>4</xdr:col>
      <xdr:colOff>190500</xdr:colOff>
      <xdr:row>52</xdr:row>
      <xdr:rowOff>35561</xdr:rowOff>
    </xdr:to>
    <xdr:sp macro="" textlink="">
      <xdr:nvSpPr>
        <xdr:cNvPr id="1153" name="OpenSolver117">
          <a:extLst>
            <a:ext uri="{FF2B5EF4-FFF2-40B4-BE49-F238E27FC236}">
              <a16:creationId xmlns:a16="http://schemas.microsoft.com/office/drawing/2014/main" id="{D95BB157-9CEA-4D03-B6B8-D0C36463C40D}"/>
            </a:ext>
          </a:extLst>
        </xdr:cNvPr>
        <xdr:cNvSpPr/>
      </xdr:nvSpPr>
      <xdr:spPr>
        <a:xfrm>
          <a:off x="3718560" y="92913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53</xdr:row>
      <xdr:rowOff>0</xdr:rowOff>
    </xdr:to>
    <xdr:sp macro="" textlink="">
      <xdr:nvSpPr>
        <xdr:cNvPr id="1154" name="OpenSolver118">
          <a:extLst>
            <a:ext uri="{FF2B5EF4-FFF2-40B4-BE49-F238E27FC236}">
              <a16:creationId xmlns:a16="http://schemas.microsoft.com/office/drawing/2014/main" id="{CBF7C977-87BB-451E-80DA-AEAF2105D751}"/>
            </a:ext>
          </a:extLst>
        </xdr:cNvPr>
        <xdr:cNvSpPr/>
      </xdr:nvSpPr>
      <xdr:spPr>
        <a:xfrm>
          <a:off x="3086100" y="950976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52</xdr:row>
      <xdr:rowOff>0</xdr:rowOff>
    </xdr:from>
    <xdr:to>
      <xdr:col>5</xdr:col>
      <xdr:colOff>0</xdr:colOff>
      <xdr:row>53</xdr:row>
      <xdr:rowOff>0</xdr:rowOff>
    </xdr:to>
    <xdr:sp macro="" textlink="">
      <xdr:nvSpPr>
        <xdr:cNvPr id="1155" name="OpenSolver119">
          <a:extLst>
            <a:ext uri="{FF2B5EF4-FFF2-40B4-BE49-F238E27FC236}">
              <a16:creationId xmlns:a16="http://schemas.microsoft.com/office/drawing/2014/main" id="{DF5CFED4-56E6-4028-87CC-D6E8D5C439AD}"/>
            </a:ext>
          </a:extLst>
        </xdr:cNvPr>
        <xdr:cNvSpPr/>
      </xdr:nvSpPr>
      <xdr:spPr>
        <a:xfrm>
          <a:off x="3909060" y="950976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52</xdr:row>
      <xdr:rowOff>91440</xdr:rowOff>
    </xdr:from>
    <xdr:to>
      <xdr:col>4</xdr:col>
      <xdr:colOff>0</xdr:colOff>
      <xdr:row>52</xdr:row>
      <xdr:rowOff>91440</xdr:rowOff>
    </xdr:to>
    <xdr:cxnSp macro="">
      <xdr:nvCxnSpPr>
        <xdr:cNvPr id="1156" name="OpenSolver120">
          <a:extLst>
            <a:ext uri="{FF2B5EF4-FFF2-40B4-BE49-F238E27FC236}">
              <a16:creationId xmlns:a16="http://schemas.microsoft.com/office/drawing/2014/main" id="{77BD0F61-A0C8-4543-AC7F-B9469402D5F5}"/>
            </a:ext>
          </a:extLst>
        </xdr:cNvPr>
        <xdr:cNvCxnSpPr>
          <a:stCxn id="1154" idx="3"/>
          <a:endCxn id="1155" idx="1"/>
        </xdr:cNvCxnSpPr>
      </xdr:nvCxnSpPr>
      <xdr:spPr>
        <a:xfrm>
          <a:off x="3909060" y="96012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51</xdr:row>
      <xdr:rowOff>147320</xdr:rowOff>
    </xdr:from>
    <xdr:to>
      <xdr:col>4</xdr:col>
      <xdr:colOff>190500</xdr:colOff>
      <xdr:row>53</xdr:row>
      <xdr:rowOff>35560</xdr:rowOff>
    </xdr:to>
    <xdr:sp macro="" textlink="">
      <xdr:nvSpPr>
        <xdr:cNvPr id="1157" name="OpenSolver121">
          <a:extLst>
            <a:ext uri="{FF2B5EF4-FFF2-40B4-BE49-F238E27FC236}">
              <a16:creationId xmlns:a16="http://schemas.microsoft.com/office/drawing/2014/main" id="{DCB616C4-E471-4E84-88A3-DE000988F616}"/>
            </a:ext>
          </a:extLst>
        </xdr:cNvPr>
        <xdr:cNvSpPr/>
      </xdr:nvSpPr>
      <xdr:spPr>
        <a:xfrm>
          <a:off x="3718560" y="9474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4</xdr:col>
      <xdr:colOff>0</xdr:colOff>
      <xdr:row>54</xdr:row>
      <xdr:rowOff>0</xdr:rowOff>
    </xdr:to>
    <xdr:sp macro="" textlink="">
      <xdr:nvSpPr>
        <xdr:cNvPr id="1158" name="OpenSolver122">
          <a:extLst>
            <a:ext uri="{FF2B5EF4-FFF2-40B4-BE49-F238E27FC236}">
              <a16:creationId xmlns:a16="http://schemas.microsoft.com/office/drawing/2014/main" id="{F620CDBC-799E-423B-AFF6-717490B2D435}"/>
            </a:ext>
          </a:extLst>
        </xdr:cNvPr>
        <xdr:cNvSpPr/>
      </xdr:nvSpPr>
      <xdr:spPr>
        <a:xfrm>
          <a:off x="3086100" y="969264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53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1159" name="OpenSolver123">
          <a:extLst>
            <a:ext uri="{FF2B5EF4-FFF2-40B4-BE49-F238E27FC236}">
              <a16:creationId xmlns:a16="http://schemas.microsoft.com/office/drawing/2014/main" id="{D9C0610C-B333-49D5-B41C-3618C5734892}"/>
            </a:ext>
          </a:extLst>
        </xdr:cNvPr>
        <xdr:cNvSpPr/>
      </xdr:nvSpPr>
      <xdr:spPr>
        <a:xfrm>
          <a:off x="3909060" y="969264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53</xdr:row>
      <xdr:rowOff>91440</xdr:rowOff>
    </xdr:from>
    <xdr:to>
      <xdr:col>4</xdr:col>
      <xdr:colOff>0</xdr:colOff>
      <xdr:row>53</xdr:row>
      <xdr:rowOff>91440</xdr:rowOff>
    </xdr:to>
    <xdr:cxnSp macro="">
      <xdr:nvCxnSpPr>
        <xdr:cNvPr id="1160" name="OpenSolver124">
          <a:extLst>
            <a:ext uri="{FF2B5EF4-FFF2-40B4-BE49-F238E27FC236}">
              <a16:creationId xmlns:a16="http://schemas.microsoft.com/office/drawing/2014/main" id="{73407ECE-0957-4447-A960-0BBB7F7C87FD}"/>
            </a:ext>
          </a:extLst>
        </xdr:cNvPr>
        <xdr:cNvCxnSpPr>
          <a:stCxn id="1158" idx="3"/>
          <a:endCxn id="1159" idx="1"/>
        </xdr:cNvCxnSpPr>
      </xdr:nvCxnSpPr>
      <xdr:spPr>
        <a:xfrm>
          <a:off x="3909060" y="978408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52</xdr:row>
      <xdr:rowOff>147320</xdr:rowOff>
    </xdr:from>
    <xdr:to>
      <xdr:col>4</xdr:col>
      <xdr:colOff>190500</xdr:colOff>
      <xdr:row>54</xdr:row>
      <xdr:rowOff>35560</xdr:rowOff>
    </xdr:to>
    <xdr:sp macro="" textlink="">
      <xdr:nvSpPr>
        <xdr:cNvPr id="1161" name="OpenSolver125">
          <a:extLst>
            <a:ext uri="{FF2B5EF4-FFF2-40B4-BE49-F238E27FC236}">
              <a16:creationId xmlns:a16="http://schemas.microsoft.com/office/drawing/2014/main" id="{6CA4263F-66E7-4854-8C8D-43765783EDF8}"/>
            </a:ext>
          </a:extLst>
        </xdr:cNvPr>
        <xdr:cNvSpPr/>
      </xdr:nvSpPr>
      <xdr:spPr>
        <a:xfrm>
          <a:off x="3718560" y="96570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54</xdr:row>
      <xdr:rowOff>0</xdr:rowOff>
    </xdr:from>
    <xdr:to>
      <xdr:col>4</xdr:col>
      <xdr:colOff>0</xdr:colOff>
      <xdr:row>55</xdr:row>
      <xdr:rowOff>0</xdr:rowOff>
    </xdr:to>
    <xdr:sp macro="" textlink="">
      <xdr:nvSpPr>
        <xdr:cNvPr id="1162" name="OpenSolver126">
          <a:extLst>
            <a:ext uri="{FF2B5EF4-FFF2-40B4-BE49-F238E27FC236}">
              <a16:creationId xmlns:a16="http://schemas.microsoft.com/office/drawing/2014/main" id="{0B0CDAC0-18AE-4CD8-B0BE-2A034E4190FB}"/>
            </a:ext>
          </a:extLst>
        </xdr:cNvPr>
        <xdr:cNvSpPr/>
      </xdr:nvSpPr>
      <xdr:spPr>
        <a:xfrm>
          <a:off x="3086100" y="987552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54</xdr:row>
      <xdr:rowOff>0</xdr:rowOff>
    </xdr:from>
    <xdr:to>
      <xdr:col>5</xdr:col>
      <xdr:colOff>0</xdr:colOff>
      <xdr:row>55</xdr:row>
      <xdr:rowOff>0</xdr:rowOff>
    </xdr:to>
    <xdr:sp macro="" textlink="">
      <xdr:nvSpPr>
        <xdr:cNvPr id="1163" name="OpenSolver127">
          <a:extLst>
            <a:ext uri="{FF2B5EF4-FFF2-40B4-BE49-F238E27FC236}">
              <a16:creationId xmlns:a16="http://schemas.microsoft.com/office/drawing/2014/main" id="{965C7D12-944C-4628-8E2E-241B2BA3520D}"/>
            </a:ext>
          </a:extLst>
        </xdr:cNvPr>
        <xdr:cNvSpPr/>
      </xdr:nvSpPr>
      <xdr:spPr>
        <a:xfrm>
          <a:off x="3909060" y="987552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54</xdr:row>
      <xdr:rowOff>91440</xdr:rowOff>
    </xdr:from>
    <xdr:to>
      <xdr:col>4</xdr:col>
      <xdr:colOff>0</xdr:colOff>
      <xdr:row>54</xdr:row>
      <xdr:rowOff>91440</xdr:rowOff>
    </xdr:to>
    <xdr:cxnSp macro="">
      <xdr:nvCxnSpPr>
        <xdr:cNvPr id="1164" name="OpenSolver128">
          <a:extLst>
            <a:ext uri="{FF2B5EF4-FFF2-40B4-BE49-F238E27FC236}">
              <a16:creationId xmlns:a16="http://schemas.microsoft.com/office/drawing/2014/main" id="{0217627E-DE10-4C0E-83C2-3D0746D14755}"/>
            </a:ext>
          </a:extLst>
        </xdr:cNvPr>
        <xdr:cNvCxnSpPr>
          <a:stCxn id="1162" idx="3"/>
          <a:endCxn id="1163" idx="1"/>
        </xdr:cNvCxnSpPr>
      </xdr:nvCxnSpPr>
      <xdr:spPr>
        <a:xfrm>
          <a:off x="3909060" y="996696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53</xdr:row>
      <xdr:rowOff>147320</xdr:rowOff>
    </xdr:from>
    <xdr:to>
      <xdr:col>4</xdr:col>
      <xdr:colOff>190500</xdr:colOff>
      <xdr:row>55</xdr:row>
      <xdr:rowOff>35560</xdr:rowOff>
    </xdr:to>
    <xdr:sp macro="" textlink="">
      <xdr:nvSpPr>
        <xdr:cNvPr id="1165" name="OpenSolver129">
          <a:extLst>
            <a:ext uri="{FF2B5EF4-FFF2-40B4-BE49-F238E27FC236}">
              <a16:creationId xmlns:a16="http://schemas.microsoft.com/office/drawing/2014/main" id="{24063A2E-2B12-49F3-B3E2-C515CBDCD1FE}"/>
            </a:ext>
          </a:extLst>
        </xdr:cNvPr>
        <xdr:cNvSpPr/>
      </xdr:nvSpPr>
      <xdr:spPr>
        <a:xfrm>
          <a:off x="3718560" y="98399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55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1166" name="OpenSolver130">
          <a:extLst>
            <a:ext uri="{FF2B5EF4-FFF2-40B4-BE49-F238E27FC236}">
              <a16:creationId xmlns:a16="http://schemas.microsoft.com/office/drawing/2014/main" id="{28C7F0DA-D954-4BDE-B6D4-6AEA7D5DCA1A}"/>
            </a:ext>
          </a:extLst>
        </xdr:cNvPr>
        <xdr:cNvSpPr/>
      </xdr:nvSpPr>
      <xdr:spPr>
        <a:xfrm>
          <a:off x="3086100" y="1005840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55</xdr:row>
      <xdr:rowOff>0</xdr:rowOff>
    </xdr:from>
    <xdr:to>
      <xdr:col>5</xdr:col>
      <xdr:colOff>0</xdr:colOff>
      <xdr:row>56</xdr:row>
      <xdr:rowOff>0</xdr:rowOff>
    </xdr:to>
    <xdr:sp macro="" textlink="">
      <xdr:nvSpPr>
        <xdr:cNvPr id="1167" name="OpenSolver131">
          <a:extLst>
            <a:ext uri="{FF2B5EF4-FFF2-40B4-BE49-F238E27FC236}">
              <a16:creationId xmlns:a16="http://schemas.microsoft.com/office/drawing/2014/main" id="{AE10CEB8-8A6F-4D0C-8728-DC437CFB1EF5}"/>
            </a:ext>
          </a:extLst>
        </xdr:cNvPr>
        <xdr:cNvSpPr/>
      </xdr:nvSpPr>
      <xdr:spPr>
        <a:xfrm>
          <a:off x="3909060" y="1005840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55</xdr:row>
      <xdr:rowOff>91440</xdr:rowOff>
    </xdr:from>
    <xdr:to>
      <xdr:col>4</xdr:col>
      <xdr:colOff>0</xdr:colOff>
      <xdr:row>55</xdr:row>
      <xdr:rowOff>91440</xdr:rowOff>
    </xdr:to>
    <xdr:cxnSp macro="">
      <xdr:nvCxnSpPr>
        <xdr:cNvPr id="1168" name="OpenSolver132">
          <a:extLst>
            <a:ext uri="{FF2B5EF4-FFF2-40B4-BE49-F238E27FC236}">
              <a16:creationId xmlns:a16="http://schemas.microsoft.com/office/drawing/2014/main" id="{FB760DA5-CBDF-4DD2-BC55-6A1424EB5B43}"/>
            </a:ext>
          </a:extLst>
        </xdr:cNvPr>
        <xdr:cNvCxnSpPr>
          <a:stCxn id="1166" idx="3"/>
          <a:endCxn id="1167" idx="1"/>
        </xdr:cNvCxnSpPr>
      </xdr:nvCxnSpPr>
      <xdr:spPr>
        <a:xfrm>
          <a:off x="3909060" y="1014984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54</xdr:row>
      <xdr:rowOff>147320</xdr:rowOff>
    </xdr:from>
    <xdr:to>
      <xdr:col>4</xdr:col>
      <xdr:colOff>190500</xdr:colOff>
      <xdr:row>56</xdr:row>
      <xdr:rowOff>35560</xdr:rowOff>
    </xdr:to>
    <xdr:sp macro="" textlink="">
      <xdr:nvSpPr>
        <xdr:cNvPr id="1169" name="OpenSolver133">
          <a:extLst>
            <a:ext uri="{FF2B5EF4-FFF2-40B4-BE49-F238E27FC236}">
              <a16:creationId xmlns:a16="http://schemas.microsoft.com/office/drawing/2014/main" id="{ABC50467-9538-4A2A-B206-892C28965706}"/>
            </a:ext>
          </a:extLst>
        </xdr:cNvPr>
        <xdr:cNvSpPr/>
      </xdr:nvSpPr>
      <xdr:spPr>
        <a:xfrm>
          <a:off x="3718560" y="100228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4</xdr:col>
      <xdr:colOff>0</xdr:colOff>
      <xdr:row>57</xdr:row>
      <xdr:rowOff>1</xdr:rowOff>
    </xdr:to>
    <xdr:sp macro="" textlink="">
      <xdr:nvSpPr>
        <xdr:cNvPr id="1170" name="OpenSolver134">
          <a:extLst>
            <a:ext uri="{FF2B5EF4-FFF2-40B4-BE49-F238E27FC236}">
              <a16:creationId xmlns:a16="http://schemas.microsoft.com/office/drawing/2014/main" id="{C1FEDA0E-04D2-41ED-A2C1-52390CAE9DCC}"/>
            </a:ext>
          </a:extLst>
        </xdr:cNvPr>
        <xdr:cNvSpPr/>
      </xdr:nvSpPr>
      <xdr:spPr>
        <a:xfrm>
          <a:off x="3086100" y="10241280"/>
          <a:ext cx="822960" cy="182881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56</xdr:row>
      <xdr:rowOff>0</xdr:rowOff>
    </xdr:from>
    <xdr:to>
      <xdr:col>5</xdr:col>
      <xdr:colOff>0</xdr:colOff>
      <xdr:row>57</xdr:row>
      <xdr:rowOff>1</xdr:rowOff>
    </xdr:to>
    <xdr:sp macro="" textlink="">
      <xdr:nvSpPr>
        <xdr:cNvPr id="1171" name="OpenSolver135">
          <a:extLst>
            <a:ext uri="{FF2B5EF4-FFF2-40B4-BE49-F238E27FC236}">
              <a16:creationId xmlns:a16="http://schemas.microsoft.com/office/drawing/2014/main" id="{3A6CB18B-BA50-401F-854C-A26258DF4E79}"/>
            </a:ext>
          </a:extLst>
        </xdr:cNvPr>
        <xdr:cNvSpPr/>
      </xdr:nvSpPr>
      <xdr:spPr>
        <a:xfrm>
          <a:off x="3909060" y="10241280"/>
          <a:ext cx="822960" cy="182881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56</xdr:row>
      <xdr:rowOff>91441</xdr:rowOff>
    </xdr:from>
    <xdr:to>
      <xdr:col>4</xdr:col>
      <xdr:colOff>0</xdr:colOff>
      <xdr:row>56</xdr:row>
      <xdr:rowOff>91441</xdr:rowOff>
    </xdr:to>
    <xdr:cxnSp macro="">
      <xdr:nvCxnSpPr>
        <xdr:cNvPr id="1172" name="OpenSolver136">
          <a:extLst>
            <a:ext uri="{FF2B5EF4-FFF2-40B4-BE49-F238E27FC236}">
              <a16:creationId xmlns:a16="http://schemas.microsoft.com/office/drawing/2014/main" id="{2FF9866E-D36F-49ED-994D-9CB0C837AC02}"/>
            </a:ext>
          </a:extLst>
        </xdr:cNvPr>
        <xdr:cNvCxnSpPr>
          <a:stCxn id="1170" idx="3"/>
          <a:endCxn id="1171" idx="1"/>
        </xdr:cNvCxnSpPr>
      </xdr:nvCxnSpPr>
      <xdr:spPr>
        <a:xfrm>
          <a:off x="3909060" y="10332721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55</xdr:row>
      <xdr:rowOff>147321</xdr:rowOff>
    </xdr:from>
    <xdr:to>
      <xdr:col>4</xdr:col>
      <xdr:colOff>190500</xdr:colOff>
      <xdr:row>57</xdr:row>
      <xdr:rowOff>35561</xdr:rowOff>
    </xdr:to>
    <xdr:sp macro="" textlink="">
      <xdr:nvSpPr>
        <xdr:cNvPr id="1173" name="OpenSolver137">
          <a:extLst>
            <a:ext uri="{FF2B5EF4-FFF2-40B4-BE49-F238E27FC236}">
              <a16:creationId xmlns:a16="http://schemas.microsoft.com/office/drawing/2014/main" id="{7F7F4530-09AB-4D2E-A498-1A376498BF9C}"/>
            </a:ext>
          </a:extLst>
        </xdr:cNvPr>
        <xdr:cNvSpPr/>
      </xdr:nvSpPr>
      <xdr:spPr>
        <a:xfrm>
          <a:off x="3718560" y="102057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58</xdr:row>
      <xdr:rowOff>0</xdr:rowOff>
    </xdr:to>
    <xdr:sp macro="" textlink="">
      <xdr:nvSpPr>
        <xdr:cNvPr id="1174" name="OpenSolver138">
          <a:extLst>
            <a:ext uri="{FF2B5EF4-FFF2-40B4-BE49-F238E27FC236}">
              <a16:creationId xmlns:a16="http://schemas.microsoft.com/office/drawing/2014/main" id="{8BBBE4E2-A789-4E81-8DC1-271CB0A246A7}"/>
            </a:ext>
          </a:extLst>
        </xdr:cNvPr>
        <xdr:cNvSpPr/>
      </xdr:nvSpPr>
      <xdr:spPr>
        <a:xfrm>
          <a:off x="3086100" y="1042416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57</xdr:row>
      <xdr:rowOff>0</xdr:rowOff>
    </xdr:from>
    <xdr:to>
      <xdr:col>5</xdr:col>
      <xdr:colOff>0</xdr:colOff>
      <xdr:row>58</xdr:row>
      <xdr:rowOff>0</xdr:rowOff>
    </xdr:to>
    <xdr:sp macro="" textlink="">
      <xdr:nvSpPr>
        <xdr:cNvPr id="1175" name="OpenSolver139">
          <a:extLst>
            <a:ext uri="{FF2B5EF4-FFF2-40B4-BE49-F238E27FC236}">
              <a16:creationId xmlns:a16="http://schemas.microsoft.com/office/drawing/2014/main" id="{B868CDF6-B407-40D7-A684-8012EF349644}"/>
            </a:ext>
          </a:extLst>
        </xdr:cNvPr>
        <xdr:cNvSpPr/>
      </xdr:nvSpPr>
      <xdr:spPr>
        <a:xfrm>
          <a:off x="3909060" y="1042416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57</xdr:row>
      <xdr:rowOff>91440</xdr:rowOff>
    </xdr:from>
    <xdr:to>
      <xdr:col>4</xdr:col>
      <xdr:colOff>0</xdr:colOff>
      <xdr:row>57</xdr:row>
      <xdr:rowOff>91440</xdr:rowOff>
    </xdr:to>
    <xdr:cxnSp macro="">
      <xdr:nvCxnSpPr>
        <xdr:cNvPr id="1176" name="OpenSolver140">
          <a:extLst>
            <a:ext uri="{FF2B5EF4-FFF2-40B4-BE49-F238E27FC236}">
              <a16:creationId xmlns:a16="http://schemas.microsoft.com/office/drawing/2014/main" id="{A86F1E1D-E646-453D-BFE3-2A14996D2B72}"/>
            </a:ext>
          </a:extLst>
        </xdr:cNvPr>
        <xdr:cNvCxnSpPr>
          <a:stCxn id="1174" idx="3"/>
          <a:endCxn id="1175" idx="1"/>
        </xdr:cNvCxnSpPr>
      </xdr:nvCxnSpPr>
      <xdr:spPr>
        <a:xfrm>
          <a:off x="3909060" y="1051560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56</xdr:row>
      <xdr:rowOff>147320</xdr:rowOff>
    </xdr:from>
    <xdr:to>
      <xdr:col>4</xdr:col>
      <xdr:colOff>190500</xdr:colOff>
      <xdr:row>58</xdr:row>
      <xdr:rowOff>35560</xdr:rowOff>
    </xdr:to>
    <xdr:sp macro="" textlink="">
      <xdr:nvSpPr>
        <xdr:cNvPr id="1177" name="OpenSolver141">
          <a:extLst>
            <a:ext uri="{FF2B5EF4-FFF2-40B4-BE49-F238E27FC236}">
              <a16:creationId xmlns:a16="http://schemas.microsoft.com/office/drawing/2014/main" id="{4E24F8BC-639E-4AD4-9117-1974619D2B5C}"/>
            </a:ext>
          </a:extLst>
        </xdr:cNvPr>
        <xdr:cNvSpPr/>
      </xdr:nvSpPr>
      <xdr:spPr>
        <a:xfrm>
          <a:off x="3718560" y="103886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12700</xdr:colOff>
      <xdr:row>1</xdr:row>
      <xdr:rowOff>12700</xdr:rowOff>
    </xdr:from>
    <xdr:to>
      <xdr:col>20</xdr:col>
      <xdr:colOff>0</xdr:colOff>
      <xdr:row>21</xdr:row>
      <xdr:rowOff>0</xdr:rowOff>
    </xdr:to>
    <xdr:sp macro="" textlink="">
      <xdr:nvSpPr>
        <xdr:cNvPr id="1178" name="OpenSolverQ2:T21">
          <a:extLst>
            <a:ext uri="{FF2B5EF4-FFF2-40B4-BE49-F238E27FC236}">
              <a16:creationId xmlns:a16="http://schemas.microsoft.com/office/drawing/2014/main" id="{A7D101F3-DF56-49F8-9537-2E00D6F965A2}"/>
            </a:ext>
          </a:extLst>
        </xdr:cNvPr>
        <xdr:cNvSpPr/>
      </xdr:nvSpPr>
      <xdr:spPr>
        <a:xfrm>
          <a:off x="12280900" y="195580"/>
          <a:ext cx="2425700" cy="36449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0≤</a:t>
          </a:r>
        </a:p>
      </xdr:txBody>
    </xdr:sp>
    <xdr:clientData/>
  </xdr:twoCellAnchor>
  <xdr:twoCellAnchor>
    <xdr:from>
      <xdr:col>21</xdr:col>
      <xdr:colOff>12700</xdr:colOff>
      <xdr:row>1</xdr:row>
      <xdr:rowOff>12700</xdr:rowOff>
    </xdr:from>
    <xdr:to>
      <xdr:col>25</xdr:col>
      <xdr:colOff>0</xdr:colOff>
      <xdr:row>21</xdr:row>
      <xdr:rowOff>0</xdr:rowOff>
    </xdr:to>
    <xdr:sp macro="" textlink="">
      <xdr:nvSpPr>
        <xdr:cNvPr id="1179" name="OpenSolverV2:Y21">
          <a:extLst>
            <a:ext uri="{FF2B5EF4-FFF2-40B4-BE49-F238E27FC236}">
              <a16:creationId xmlns:a16="http://schemas.microsoft.com/office/drawing/2014/main" id="{F46F4107-83B8-455F-84EE-CF2222D4E3C2}"/>
            </a:ext>
          </a:extLst>
        </xdr:cNvPr>
        <xdr:cNvSpPr/>
      </xdr:nvSpPr>
      <xdr:spPr>
        <a:xfrm>
          <a:off x="15328900" y="195580"/>
          <a:ext cx="2425700" cy="36449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11</xdr:col>
      <xdr:colOff>12700</xdr:colOff>
      <xdr:row>1</xdr:row>
      <xdr:rowOff>12700</xdr:rowOff>
    </xdr:from>
    <xdr:to>
      <xdr:col>15</xdr:col>
      <xdr:colOff>0</xdr:colOff>
      <xdr:row>21</xdr:row>
      <xdr:rowOff>0</xdr:rowOff>
    </xdr:to>
    <xdr:sp macro="" textlink="">
      <xdr:nvSpPr>
        <xdr:cNvPr id="1180" name="OpenSolverL2:O21">
          <a:extLst>
            <a:ext uri="{FF2B5EF4-FFF2-40B4-BE49-F238E27FC236}">
              <a16:creationId xmlns:a16="http://schemas.microsoft.com/office/drawing/2014/main" id="{D89E3222-77EF-442B-9972-DD6A2FBEAE26}"/>
            </a:ext>
          </a:extLst>
        </xdr:cNvPr>
        <xdr:cNvSpPr/>
      </xdr:nvSpPr>
      <xdr:spPr>
        <a:xfrm>
          <a:off x="9179560" y="195580"/>
          <a:ext cx="2425700" cy="36449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44</xdr:row>
      <xdr:rowOff>0</xdr:rowOff>
    </xdr:to>
    <xdr:sp macro="" textlink="">
      <xdr:nvSpPr>
        <xdr:cNvPr id="1181" name="OpenSolver145">
          <a:extLst>
            <a:ext uri="{FF2B5EF4-FFF2-40B4-BE49-F238E27FC236}">
              <a16:creationId xmlns:a16="http://schemas.microsoft.com/office/drawing/2014/main" id="{2DEC5BE5-5EFC-4D85-9295-99C56CC8288F}"/>
            </a:ext>
          </a:extLst>
        </xdr:cNvPr>
        <xdr:cNvSpPr/>
      </xdr:nvSpPr>
      <xdr:spPr>
        <a:xfrm>
          <a:off x="7338060" y="4389120"/>
          <a:ext cx="609600" cy="3657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182" name="OpenSolver146">
          <a:extLst>
            <a:ext uri="{FF2B5EF4-FFF2-40B4-BE49-F238E27FC236}">
              <a16:creationId xmlns:a16="http://schemas.microsoft.com/office/drawing/2014/main" id="{FC62FB1E-1256-4B0B-9391-1E5D7530947D}"/>
            </a:ext>
          </a:extLst>
        </xdr:cNvPr>
        <xdr:cNvSpPr/>
      </xdr:nvSpPr>
      <xdr:spPr>
        <a:xfrm>
          <a:off x="7947660" y="4389120"/>
          <a:ext cx="609600" cy="3657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34</xdr:row>
      <xdr:rowOff>0</xdr:rowOff>
    </xdr:to>
    <xdr:cxnSp macro="">
      <xdr:nvCxnSpPr>
        <xdr:cNvPr id="1183" name="OpenSolver147">
          <a:extLst>
            <a:ext uri="{FF2B5EF4-FFF2-40B4-BE49-F238E27FC236}">
              <a16:creationId xmlns:a16="http://schemas.microsoft.com/office/drawing/2014/main" id="{153ACEB7-55F5-465C-91A8-153CB7BFC58B}"/>
            </a:ext>
          </a:extLst>
        </xdr:cNvPr>
        <xdr:cNvCxnSpPr>
          <a:stCxn id="1181" idx="3"/>
          <a:endCxn id="1182" idx="1"/>
        </xdr:cNvCxnSpPr>
      </xdr:nvCxnSpPr>
      <xdr:spPr>
        <a:xfrm>
          <a:off x="7947660" y="621792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33</xdr:row>
      <xdr:rowOff>55880</xdr:rowOff>
    </xdr:from>
    <xdr:to>
      <xdr:col>9</xdr:col>
      <xdr:colOff>190500</xdr:colOff>
      <xdr:row>34</xdr:row>
      <xdr:rowOff>127000</xdr:rowOff>
    </xdr:to>
    <xdr:sp macro="" textlink="">
      <xdr:nvSpPr>
        <xdr:cNvPr id="1184" name="OpenSolver148">
          <a:extLst>
            <a:ext uri="{FF2B5EF4-FFF2-40B4-BE49-F238E27FC236}">
              <a16:creationId xmlns:a16="http://schemas.microsoft.com/office/drawing/2014/main" id="{2D720F7A-C446-4B38-8C3A-EC90615FE4ED}"/>
            </a:ext>
          </a:extLst>
        </xdr:cNvPr>
        <xdr:cNvSpPr/>
      </xdr:nvSpPr>
      <xdr:spPr>
        <a:xfrm>
          <a:off x="7757160" y="60909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C631-CE78-4403-AAD4-E7C3C579FD05}">
  <dimension ref="A1:Y58"/>
  <sheetViews>
    <sheetView tabSelected="1" workbookViewId="0">
      <selection activeCell="O3" sqref="O3"/>
    </sheetView>
  </sheetViews>
  <sheetFormatPr defaultRowHeight="14.4" x14ac:dyDescent="0.3"/>
  <cols>
    <col min="1" max="1" width="12.44140625" style="1" bestFit="1" customWidth="1"/>
    <col min="2" max="2" width="12" style="1" bestFit="1" customWidth="1"/>
    <col min="3" max="3" width="20.5546875" style="1" bestFit="1" customWidth="1"/>
    <col min="4" max="5" width="12" style="1" bestFit="1" customWidth="1"/>
    <col min="6" max="6" width="12" style="1" customWidth="1"/>
    <col min="7" max="7" width="5" style="1" bestFit="1" customWidth="1"/>
    <col min="8" max="8" width="21" style="1" bestFit="1" customWidth="1"/>
    <col min="9" max="15" width="8.88671875" style="1"/>
    <col min="16" max="16" width="9.6640625" style="1" bestFit="1" customWidth="1"/>
    <col min="17" max="16384" width="8.88671875" style="1"/>
  </cols>
  <sheetData>
    <row r="1" spans="1:25" x14ac:dyDescent="0.3">
      <c r="A1" s="3" t="s">
        <v>24</v>
      </c>
      <c r="B1" s="3" t="s">
        <v>20</v>
      </c>
      <c r="C1" s="3" t="s">
        <v>21</v>
      </c>
      <c r="D1" s="3" t="s">
        <v>22</v>
      </c>
      <c r="E1" s="3" t="s">
        <v>23</v>
      </c>
      <c r="F1" s="6" t="s">
        <v>25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546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28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x14ac:dyDescent="0.3">
      <c r="A2" s="4" t="s">
        <v>0</v>
      </c>
      <c r="B2" s="4">
        <v>3.2430337078651599</v>
      </c>
      <c r="C2" s="4">
        <v>1.8403965739489601</v>
      </c>
      <c r="D2" s="4">
        <v>3.5508868553836601</v>
      </c>
      <c r="E2" s="4">
        <v>3.9054756142963498</v>
      </c>
      <c r="F2" s="4"/>
      <c r="G2" s="4">
        <v>4.7</v>
      </c>
      <c r="H2" s="4">
        <v>4.5666666666666602</v>
      </c>
      <c r="I2" s="4">
        <v>5.48888888888888</v>
      </c>
      <c r="J2" s="4">
        <v>9.1999999999999904</v>
      </c>
      <c r="K2" s="8"/>
      <c r="L2" s="9">
        <f>90/90</f>
        <v>1</v>
      </c>
      <c r="M2" s="9">
        <f>360/90</f>
        <v>4</v>
      </c>
      <c r="N2" s="9">
        <f>360/90</f>
        <v>4</v>
      </c>
      <c r="O2" s="9">
        <f>180/90</f>
        <v>2</v>
      </c>
      <c r="P2" s="8"/>
      <c r="Q2" s="9">
        <v>0</v>
      </c>
      <c r="R2" s="9">
        <v>0</v>
      </c>
      <c r="S2" s="9">
        <v>0</v>
      </c>
      <c r="T2" s="9">
        <v>0</v>
      </c>
      <c r="U2" s="9"/>
      <c r="V2" s="9">
        <v>0</v>
      </c>
      <c r="W2" s="9">
        <v>0</v>
      </c>
      <c r="X2" s="9">
        <v>0</v>
      </c>
      <c r="Y2" s="9">
        <v>0</v>
      </c>
    </row>
    <row r="3" spans="1:25" x14ac:dyDescent="0.3">
      <c r="A3" s="5" t="s">
        <v>1</v>
      </c>
      <c r="B3" s="4">
        <v>3.6993103448275799</v>
      </c>
      <c r="C3" s="4">
        <v>3.21839200646337</v>
      </c>
      <c r="D3" s="4">
        <v>3.8153732688444499</v>
      </c>
      <c r="E3" s="4">
        <v>4.8350556402439002</v>
      </c>
      <c r="F3" s="4"/>
      <c r="G3" s="4">
        <v>4.45</v>
      </c>
      <c r="H3" s="4">
        <v>4.3714285714285701</v>
      </c>
      <c r="I3" s="4">
        <v>5.0374999999999996</v>
      </c>
      <c r="J3" s="4">
        <v>6.2999999999999901</v>
      </c>
      <c r="K3" s="8"/>
      <c r="L3" s="9">
        <v>0</v>
      </c>
      <c r="M3" s="9">
        <v>0</v>
      </c>
      <c r="N3" s="9">
        <v>0</v>
      </c>
      <c r="O3" s="9">
        <v>0</v>
      </c>
      <c r="P3" s="8"/>
      <c r="Q3" s="9">
        <v>0</v>
      </c>
      <c r="R3" s="9">
        <v>0</v>
      </c>
      <c r="S3" s="9">
        <v>0</v>
      </c>
      <c r="T3" s="9">
        <v>0</v>
      </c>
      <c r="U3" s="9"/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5" t="s">
        <v>2</v>
      </c>
      <c r="B4" s="4">
        <v>3.79112359550561</v>
      </c>
      <c r="C4" s="4">
        <v>3.1962388258175598</v>
      </c>
      <c r="D4" s="4">
        <v>3.9898899488695601</v>
      </c>
      <c r="E4" s="4">
        <v>4.6857857142857098</v>
      </c>
      <c r="F4" s="4"/>
      <c r="G4" s="4">
        <v>4.75</v>
      </c>
      <c r="H4" s="4">
        <v>4.7428571428571402</v>
      </c>
      <c r="I4" s="4">
        <v>5.3124999999999902</v>
      </c>
      <c r="J4" s="4">
        <v>7.5</v>
      </c>
      <c r="K4" s="8"/>
      <c r="L4" s="9">
        <v>0</v>
      </c>
      <c r="M4" s="9">
        <v>0</v>
      </c>
      <c r="N4" s="9">
        <v>0</v>
      </c>
      <c r="O4" s="9">
        <v>0</v>
      </c>
      <c r="P4" s="8"/>
      <c r="Q4" s="9">
        <v>0</v>
      </c>
      <c r="R4" s="9">
        <v>0</v>
      </c>
      <c r="S4" s="9">
        <v>0</v>
      </c>
      <c r="T4" s="9">
        <v>0</v>
      </c>
      <c r="U4" s="9"/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5" t="s">
        <v>3</v>
      </c>
      <c r="B5" s="4">
        <v>4.6496629213483098</v>
      </c>
      <c r="C5" s="4">
        <v>5.2888739056804104</v>
      </c>
      <c r="D5" s="4">
        <v>6.1805337463928298</v>
      </c>
      <c r="E5" s="4">
        <v>5.6787499999999902</v>
      </c>
      <c r="F5" s="4"/>
      <c r="G5" s="4">
        <v>6</v>
      </c>
      <c r="H5" s="4">
        <v>5.5714285714285703</v>
      </c>
      <c r="I5" s="4">
        <v>7.9666666666666597</v>
      </c>
      <c r="J5" s="4">
        <v>8.6999999999999904</v>
      </c>
      <c r="K5" s="8"/>
      <c r="L5" s="9">
        <v>0</v>
      </c>
      <c r="M5" s="9">
        <v>0</v>
      </c>
      <c r="N5" s="9">
        <v>0</v>
      </c>
      <c r="O5" s="9">
        <v>0</v>
      </c>
      <c r="P5" s="8"/>
      <c r="Q5" s="9">
        <v>0</v>
      </c>
      <c r="R5" s="9">
        <v>0</v>
      </c>
      <c r="S5" s="9">
        <v>0</v>
      </c>
      <c r="T5" s="9">
        <v>0</v>
      </c>
      <c r="U5" s="9"/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 t="s">
        <v>4</v>
      </c>
      <c r="B6" s="4">
        <v>3.6582642857142802</v>
      </c>
      <c r="C6" s="4">
        <v>3.3798316366294801</v>
      </c>
      <c r="D6" s="4">
        <v>3.8454757739063998</v>
      </c>
      <c r="E6" s="4">
        <v>4.9722573529411704</v>
      </c>
      <c r="F6" s="4"/>
      <c r="G6" s="4">
        <v>4.25</v>
      </c>
      <c r="H6" s="4">
        <v>4.5714285714285703</v>
      </c>
      <c r="I6" s="4">
        <v>5.4124999999999899</v>
      </c>
      <c r="J6" s="4">
        <v>5.4</v>
      </c>
      <c r="K6" s="8"/>
      <c r="L6" s="9">
        <v>0</v>
      </c>
      <c r="M6" s="9">
        <v>0</v>
      </c>
      <c r="N6" s="9">
        <v>0</v>
      </c>
      <c r="O6" s="9">
        <v>0</v>
      </c>
      <c r="P6" s="8"/>
      <c r="Q6" s="9">
        <v>0</v>
      </c>
      <c r="R6" s="9">
        <v>0</v>
      </c>
      <c r="S6" s="9">
        <v>0</v>
      </c>
      <c r="T6" s="9">
        <v>0</v>
      </c>
      <c r="U6" s="9"/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5" t="s">
        <v>5</v>
      </c>
      <c r="B7" s="4">
        <v>3.69</v>
      </c>
      <c r="C7" s="4">
        <v>3.48567755374971</v>
      </c>
      <c r="D7" s="4">
        <v>4.11369827263864</v>
      </c>
      <c r="E7" s="4">
        <v>5.1910588235294099</v>
      </c>
      <c r="F7" s="4"/>
      <c r="G7" s="4">
        <v>4.5</v>
      </c>
      <c r="H7" s="4">
        <v>23.48</v>
      </c>
      <c r="I7" s="4">
        <v>5.1454545454545402</v>
      </c>
      <c r="J7" s="4">
        <v>6</v>
      </c>
      <c r="K7" s="8"/>
      <c r="L7" s="9">
        <v>0</v>
      </c>
      <c r="M7" s="9">
        <v>0</v>
      </c>
      <c r="N7" s="9">
        <v>0</v>
      </c>
      <c r="O7" s="9">
        <v>0</v>
      </c>
      <c r="P7" s="8"/>
      <c r="Q7" s="9">
        <v>0</v>
      </c>
      <c r="R7" s="9">
        <v>0</v>
      </c>
      <c r="S7" s="9">
        <v>0</v>
      </c>
      <c r="T7" s="9">
        <v>0</v>
      </c>
      <c r="U7" s="9"/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 t="s">
        <v>6</v>
      </c>
      <c r="B8" s="4">
        <v>3.6717977528089798</v>
      </c>
      <c r="C8" s="4">
        <v>3.3888453961768499</v>
      </c>
      <c r="D8" s="4">
        <v>3.55256337042856</v>
      </c>
      <c r="E8" s="4">
        <v>5.16501623376623</v>
      </c>
      <c r="F8" s="4"/>
      <c r="G8" s="4">
        <v>5.4</v>
      </c>
      <c r="H8" s="4">
        <v>4.5285714285714196</v>
      </c>
      <c r="I8" s="4">
        <v>5.2</v>
      </c>
      <c r="J8" s="4">
        <v>5.625</v>
      </c>
      <c r="K8" s="8"/>
      <c r="L8" s="9">
        <v>0</v>
      </c>
      <c r="M8" s="9">
        <v>0</v>
      </c>
      <c r="N8" s="9">
        <v>0</v>
      </c>
      <c r="O8" s="9">
        <v>0</v>
      </c>
      <c r="P8" s="8"/>
      <c r="Q8" s="9">
        <v>0</v>
      </c>
      <c r="R8" s="9">
        <v>0</v>
      </c>
      <c r="S8" s="9">
        <v>0</v>
      </c>
      <c r="T8" s="9">
        <v>0</v>
      </c>
      <c r="U8" s="9"/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5" t="s">
        <v>7</v>
      </c>
      <c r="B9" s="4">
        <v>4.0632954545454503</v>
      </c>
      <c r="C9" s="4">
        <v>4.3538443619027403</v>
      </c>
      <c r="D9" s="4">
        <v>4.7582487066969898</v>
      </c>
      <c r="E9" s="4">
        <v>5.2761315789473597</v>
      </c>
      <c r="F9" s="4"/>
      <c r="G9" s="4">
        <v>6.2</v>
      </c>
      <c r="H9" s="4">
        <v>5.5874999999999897</v>
      </c>
      <c r="I9" s="4">
        <v>6.1545454545454499</v>
      </c>
      <c r="J9" s="4">
        <v>10.050000000000001</v>
      </c>
      <c r="K9" s="8"/>
      <c r="L9" s="9">
        <v>0</v>
      </c>
      <c r="M9" s="9">
        <v>0</v>
      </c>
      <c r="N9" s="9">
        <v>0</v>
      </c>
      <c r="O9" s="9">
        <v>0</v>
      </c>
      <c r="P9" s="8"/>
      <c r="Q9" s="9">
        <v>0</v>
      </c>
      <c r="R9" s="9">
        <v>0</v>
      </c>
      <c r="S9" s="9">
        <v>0</v>
      </c>
      <c r="T9" s="9">
        <v>0</v>
      </c>
      <c r="U9" s="9"/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 t="s">
        <v>8</v>
      </c>
      <c r="B10" s="4">
        <v>3.7061797752808898</v>
      </c>
      <c r="C10" s="4">
        <v>3.4549739570053899</v>
      </c>
      <c r="D10" s="4">
        <v>4.2077322401295101</v>
      </c>
      <c r="E10" s="4">
        <v>4.54714285714285</v>
      </c>
      <c r="F10" s="4"/>
      <c r="G10" s="4">
        <v>5</v>
      </c>
      <c r="H10" s="4">
        <v>4.75714285714285</v>
      </c>
      <c r="I10" s="4">
        <v>5.50999999999999</v>
      </c>
      <c r="J10" s="4">
        <v>8.1999999999999904</v>
      </c>
      <c r="K10" s="8"/>
      <c r="L10" s="9">
        <v>0</v>
      </c>
      <c r="M10" s="9">
        <v>0</v>
      </c>
      <c r="N10" s="9">
        <v>0</v>
      </c>
      <c r="O10" s="9">
        <v>0</v>
      </c>
      <c r="P10" s="8"/>
      <c r="Q10" s="9">
        <v>0</v>
      </c>
      <c r="R10" s="9">
        <v>0</v>
      </c>
      <c r="S10" s="9">
        <v>0</v>
      </c>
      <c r="T10" s="9">
        <v>0</v>
      </c>
      <c r="U10" s="9"/>
      <c r="V10" s="9">
        <v>0</v>
      </c>
      <c r="W10" s="9">
        <v>0</v>
      </c>
      <c r="X10" s="9">
        <v>0</v>
      </c>
      <c r="Y10" s="9">
        <v>0</v>
      </c>
    </row>
    <row r="11" spans="1:25" x14ac:dyDescent="0.3">
      <c r="A11" s="5" t="s">
        <v>9</v>
      </c>
      <c r="B11" s="4">
        <v>3.83359550561797</v>
      </c>
      <c r="C11" s="4">
        <v>3.23914234248655</v>
      </c>
      <c r="D11" s="4">
        <v>4.1845990958153498</v>
      </c>
      <c r="E11" s="4">
        <v>4.5203983903420504</v>
      </c>
      <c r="F11" s="4"/>
      <c r="G11" s="4">
        <v>4.5</v>
      </c>
      <c r="H11" s="4">
        <v>4.3857142857142799</v>
      </c>
      <c r="I11" s="4">
        <v>5.43333333333333</v>
      </c>
      <c r="J11" s="4">
        <v>6.2</v>
      </c>
      <c r="K11" s="8"/>
      <c r="L11" s="9">
        <v>0</v>
      </c>
      <c r="M11" s="9">
        <v>0</v>
      </c>
      <c r="N11" s="9">
        <v>0</v>
      </c>
      <c r="O11" s="9">
        <v>0</v>
      </c>
      <c r="P11" s="8"/>
      <c r="Q11" s="9">
        <v>0</v>
      </c>
      <c r="R11" s="9">
        <v>0</v>
      </c>
      <c r="S11" s="9">
        <v>0</v>
      </c>
      <c r="T11" s="9">
        <v>0</v>
      </c>
      <c r="U11" s="9"/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5" t="s">
        <v>10</v>
      </c>
      <c r="B12" s="4">
        <v>3.4331460674157301</v>
      </c>
      <c r="C12" s="4">
        <v>2.7963689495555801</v>
      </c>
      <c r="D12" s="4">
        <v>3.8089297062455798</v>
      </c>
      <c r="E12" s="4">
        <v>4.45067616051222</v>
      </c>
      <c r="F12" s="4"/>
      <c r="G12" s="4">
        <v>4.5</v>
      </c>
      <c r="H12" s="4">
        <v>4.2749999999999897</v>
      </c>
      <c r="I12" s="4">
        <v>4.7888888888888799</v>
      </c>
      <c r="J12" s="4">
        <v>5.36666666666666</v>
      </c>
      <c r="K12" s="8"/>
      <c r="L12" s="9">
        <v>0</v>
      </c>
      <c r="M12" s="9">
        <v>0</v>
      </c>
      <c r="N12" s="9">
        <v>0</v>
      </c>
      <c r="O12" s="9">
        <v>0</v>
      </c>
      <c r="P12" s="8"/>
      <c r="Q12" s="9">
        <v>0</v>
      </c>
      <c r="R12" s="9">
        <v>0</v>
      </c>
      <c r="S12" s="9">
        <v>0</v>
      </c>
      <c r="T12" s="9">
        <v>0</v>
      </c>
      <c r="U12" s="9"/>
      <c r="V12" s="9">
        <v>0</v>
      </c>
      <c r="W12" s="9">
        <v>0</v>
      </c>
      <c r="X12" s="9">
        <v>0</v>
      </c>
      <c r="Y12" s="9">
        <v>0</v>
      </c>
    </row>
    <row r="13" spans="1:25" x14ac:dyDescent="0.3">
      <c r="A13" s="5" t="s">
        <v>11</v>
      </c>
      <c r="B13" s="4">
        <v>3.1702247191011201</v>
      </c>
      <c r="C13" s="4">
        <v>1.6521919824109901</v>
      </c>
      <c r="D13" s="4">
        <v>2.9896077500217899</v>
      </c>
      <c r="E13" s="4">
        <v>3.58647590361445</v>
      </c>
      <c r="F13" s="4"/>
      <c r="G13" s="4">
        <v>5</v>
      </c>
      <c r="H13" s="4">
        <v>4.7285714285714198</v>
      </c>
      <c r="I13" s="4">
        <v>5.0444444444444398</v>
      </c>
      <c r="J13" s="4">
        <v>7.1333333333333302</v>
      </c>
      <c r="K13" s="8"/>
      <c r="L13" s="9">
        <v>0</v>
      </c>
      <c r="M13" s="9">
        <v>0</v>
      </c>
      <c r="N13" s="9">
        <v>0</v>
      </c>
      <c r="O13" s="9">
        <v>0</v>
      </c>
      <c r="P13" s="8"/>
      <c r="Q13" s="9">
        <v>0</v>
      </c>
      <c r="R13" s="9">
        <v>0</v>
      </c>
      <c r="S13" s="9">
        <v>0</v>
      </c>
      <c r="T13" s="9">
        <v>0</v>
      </c>
      <c r="U13" s="9"/>
      <c r="V13" s="9">
        <v>0</v>
      </c>
      <c r="W13" s="9">
        <v>0</v>
      </c>
      <c r="X13" s="9">
        <v>0</v>
      </c>
      <c r="Y13" s="9">
        <v>0</v>
      </c>
    </row>
    <row r="14" spans="1:25" x14ac:dyDescent="0.3">
      <c r="A14" s="5" t="s">
        <v>12</v>
      </c>
      <c r="B14" s="4">
        <v>3.3431460674157298</v>
      </c>
      <c r="C14" s="4">
        <v>2.4605444319148102</v>
      </c>
      <c r="D14" s="4">
        <v>3.4944660405060999</v>
      </c>
      <c r="E14" s="4">
        <v>4.2033552631578903</v>
      </c>
      <c r="F14" s="4"/>
      <c r="G14" s="4">
        <v>5</v>
      </c>
      <c r="H14" s="4">
        <v>4.4166666666666599</v>
      </c>
      <c r="I14" s="4">
        <v>5.1181818181818102</v>
      </c>
      <c r="J14" s="4">
        <v>5.4</v>
      </c>
      <c r="K14" s="8"/>
      <c r="L14" s="9">
        <v>0</v>
      </c>
      <c r="M14" s="9">
        <v>0</v>
      </c>
      <c r="N14" s="9">
        <v>0</v>
      </c>
      <c r="O14" s="9">
        <v>0</v>
      </c>
      <c r="P14" s="8"/>
      <c r="Q14" s="9">
        <v>0</v>
      </c>
      <c r="R14" s="9">
        <v>0</v>
      </c>
      <c r="S14" s="9">
        <v>0</v>
      </c>
      <c r="T14" s="9">
        <v>0</v>
      </c>
      <c r="U14" s="9"/>
      <c r="V14" s="9">
        <v>0</v>
      </c>
      <c r="W14" s="9">
        <v>0</v>
      </c>
      <c r="X14" s="9">
        <v>0</v>
      </c>
      <c r="Y14" s="9">
        <v>0</v>
      </c>
    </row>
    <row r="15" spans="1:25" x14ac:dyDescent="0.3">
      <c r="A15" s="5" t="s">
        <v>13</v>
      </c>
      <c r="B15" s="4">
        <v>3.3633707865168501</v>
      </c>
      <c r="C15" s="4">
        <v>2.7062125934740502</v>
      </c>
      <c r="D15" s="4">
        <v>3.5775228634166401</v>
      </c>
      <c r="E15" s="4">
        <v>4.2887582947173302</v>
      </c>
      <c r="F15" s="4"/>
      <c r="G15" s="4">
        <v>5</v>
      </c>
      <c r="H15" s="4">
        <v>4.8250000000000002</v>
      </c>
      <c r="I15" s="4">
        <v>5.5444444444444398</v>
      </c>
      <c r="J15" s="4">
        <v>8.2999999999999901</v>
      </c>
      <c r="K15" s="8"/>
      <c r="L15" s="9">
        <v>0</v>
      </c>
      <c r="M15" s="9">
        <v>0</v>
      </c>
      <c r="N15" s="9">
        <v>0</v>
      </c>
      <c r="O15" s="9">
        <v>0</v>
      </c>
      <c r="P15" s="8"/>
      <c r="Q15" s="9">
        <v>0</v>
      </c>
      <c r="R15" s="9">
        <v>0</v>
      </c>
      <c r="S15" s="9">
        <v>0</v>
      </c>
      <c r="T15" s="9">
        <v>0</v>
      </c>
      <c r="U15" s="9"/>
      <c r="V15" s="9">
        <v>0</v>
      </c>
      <c r="W15" s="9">
        <v>0</v>
      </c>
      <c r="X15" s="9">
        <v>0</v>
      </c>
      <c r="Y15" s="9">
        <v>0</v>
      </c>
    </row>
    <row r="16" spans="1:25" x14ac:dyDescent="0.3">
      <c r="A16" s="5" t="s">
        <v>14</v>
      </c>
      <c r="B16" s="4">
        <v>3.9998863636363602</v>
      </c>
      <c r="C16" s="4">
        <v>4.3510380299806997</v>
      </c>
      <c r="D16" s="4">
        <v>5.0345053200873702</v>
      </c>
      <c r="E16" s="4">
        <v>5.94</v>
      </c>
      <c r="F16" s="4"/>
      <c r="G16" s="4">
        <v>6</v>
      </c>
      <c r="H16" s="4">
        <v>5.8999999999999897</v>
      </c>
      <c r="I16" s="4">
        <v>6.89</v>
      </c>
      <c r="J16" s="4">
        <v>4.9000000000000004</v>
      </c>
      <c r="K16" s="8"/>
      <c r="L16" s="9">
        <v>0</v>
      </c>
      <c r="M16" s="9">
        <v>0</v>
      </c>
      <c r="N16" s="9">
        <v>0</v>
      </c>
      <c r="O16" s="9">
        <v>0</v>
      </c>
      <c r="P16" s="8"/>
      <c r="Q16" s="9">
        <v>0</v>
      </c>
      <c r="R16" s="9">
        <v>0</v>
      </c>
      <c r="S16" s="9">
        <v>0</v>
      </c>
      <c r="T16" s="9">
        <v>0</v>
      </c>
      <c r="U16" s="9"/>
      <c r="V16" s="9">
        <v>0</v>
      </c>
      <c r="W16" s="9">
        <v>0</v>
      </c>
      <c r="X16" s="9">
        <v>0</v>
      </c>
      <c r="Y16" s="9">
        <v>0</v>
      </c>
    </row>
    <row r="17" spans="1:25" x14ac:dyDescent="0.3">
      <c r="A17" s="5" t="s">
        <v>15</v>
      </c>
      <c r="B17" s="4">
        <v>4.00344827586206</v>
      </c>
      <c r="C17" s="4">
        <v>4.1349711710703003</v>
      </c>
      <c r="D17" s="4">
        <v>4.9142518228234904</v>
      </c>
      <c r="E17" s="4">
        <v>6.4340069686411097</v>
      </c>
      <c r="F17" s="4"/>
      <c r="G17" s="4">
        <v>5</v>
      </c>
      <c r="H17" s="4">
        <v>16.850000000000001</v>
      </c>
      <c r="I17" s="4">
        <v>7.1888888888888802</v>
      </c>
      <c r="J17" s="4">
        <v>10.4</v>
      </c>
      <c r="K17" s="8"/>
      <c r="L17" s="9">
        <v>0</v>
      </c>
      <c r="M17" s="9">
        <v>0</v>
      </c>
      <c r="N17" s="9">
        <v>0</v>
      </c>
      <c r="O17" s="9">
        <v>0</v>
      </c>
      <c r="P17" s="8"/>
      <c r="Q17" s="9">
        <v>0</v>
      </c>
      <c r="R17" s="9">
        <v>0</v>
      </c>
      <c r="S17" s="9">
        <v>0</v>
      </c>
      <c r="T17" s="9">
        <v>0</v>
      </c>
      <c r="U17" s="9"/>
      <c r="V17" s="9">
        <v>0</v>
      </c>
      <c r="W17" s="9">
        <v>0</v>
      </c>
      <c r="X17" s="9">
        <v>0</v>
      </c>
      <c r="Y17" s="9">
        <v>0</v>
      </c>
    </row>
    <row r="18" spans="1:25" x14ac:dyDescent="0.3">
      <c r="A18" s="5" t="s">
        <v>16</v>
      </c>
      <c r="B18" s="4">
        <v>3.9225842696629201</v>
      </c>
      <c r="C18" s="4">
        <v>3.6973863782238299</v>
      </c>
      <c r="D18" s="4">
        <v>4.2799463145130101</v>
      </c>
      <c r="E18" s="4">
        <v>5.0647243460764502</v>
      </c>
      <c r="F18" s="4"/>
      <c r="G18" s="4">
        <v>4.5999999999999899</v>
      </c>
      <c r="H18" s="4">
        <v>4.5166666666666604</v>
      </c>
      <c r="I18" s="4">
        <v>5.28</v>
      </c>
      <c r="J18" s="4">
        <v>5.9</v>
      </c>
      <c r="K18" s="8"/>
      <c r="L18" s="9">
        <v>0</v>
      </c>
      <c r="M18" s="9">
        <v>0</v>
      </c>
      <c r="N18" s="9">
        <v>0</v>
      </c>
      <c r="O18" s="9">
        <v>0</v>
      </c>
      <c r="P18" s="8"/>
      <c r="Q18" s="9">
        <v>0</v>
      </c>
      <c r="R18" s="9">
        <v>0</v>
      </c>
      <c r="S18" s="9">
        <v>0</v>
      </c>
      <c r="T18" s="9">
        <v>0</v>
      </c>
      <c r="U18" s="9"/>
      <c r="V18" s="9">
        <v>0</v>
      </c>
      <c r="W18" s="9">
        <v>0</v>
      </c>
      <c r="X18" s="9">
        <v>0</v>
      </c>
      <c r="Y18" s="9">
        <v>0</v>
      </c>
    </row>
    <row r="19" spans="1:25" x14ac:dyDescent="0.3">
      <c r="A19" s="5" t="s">
        <v>17</v>
      </c>
      <c r="B19" s="4">
        <v>3.8366292134831399</v>
      </c>
      <c r="C19" s="4">
        <v>3.88110172659121</v>
      </c>
      <c r="D19" s="4">
        <v>4.5399496268710902</v>
      </c>
      <c r="E19" s="4">
        <v>6.01517647058823</v>
      </c>
      <c r="F19" s="4"/>
      <c r="G19" s="4">
        <v>5.4</v>
      </c>
      <c r="H19" s="4">
        <v>4.7</v>
      </c>
      <c r="I19" s="4">
        <v>6.2499999999999902</v>
      </c>
      <c r="J19" s="4">
        <v>12.1999999999999</v>
      </c>
      <c r="K19" s="8"/>
      <c r="L19" s="9">
        <v>0</v>
      </c>
      <c r="M19" s="9">
        <v>0</v>
      </c>
      <c r="N19" s="9">
        <v>0</v>
      </c>
      <c r="O19" s="9">
        <v>0</v>
      </c>
      <c r="P19" s="8"/>
      <c r="Q19" s="9">
        <v>0</v>
      </c>
      <c r="R19" s="9">
        <v>0</v>
      </c>
      <c r="S19" s="9">
        <v>0</v>
      </c>
      <c r="T19" s="9">
        <v>0</v>
      </c>
      <c r="U19" s="9"/>
      <c r="V19" s="9">
        <v>0</v>
      </c>
      <c r="W19" s="9">
        <v>0</v>
      </c>
      <c r="X19" s="9">
        <v>0</v>
      </c>
      <c r="Y19" s="9">
        <v>0</v>
      </c>
    </row>
    <row r="20" spans="1:25" x14ac:dyDescent="0.3">
      <c r="A20" s="5" t="s">
        <v>18</v>
      </c>
      <c r="B20" s="4">
        <v>3.24101123595505</v>
      </c>
      <c r="C20" s="4">
        <v>2.2251913193382502</v>
      </c>
      <c r="D20" s="4">
        <v>3.3366032176028302</v>
      </c>
      <c r="E20" s="4">
        <v>3.9505330766612698</v>
      </c>
      <c r="F20" s="4"/>
      <c r="G20" s="4">
        <v>4.0999999999999899</v>
      </c>
      <c r="H20" s="4">
        <v>4.3375000000000004</v>
      </c>
      <c r="I20" s="4">
        <v>5.0666666666666602</v>
      </c>
      <c r="J20" s="4">
        <v>5.3</v>
      </c>
      <c r="K20" s="8"/>
      <c r="L20" s="9">
        <v>0</v>
      </c>
      <c r="M20" s="9">
        <v>0</v>
      </c>
      <c r="N20" s="9">
        <v>0</v>
      </c>
      <c r="O20" s="9">
        <v>0</v>
      </c>
      <c r="P20" s="8"/>
      <c r="Q20" s="9">
        <v>0</v>
      </c>
      <c r="R20" s="9">
        <v>0</v>
      </c>
      <c r="S20" s="9">
        <v>0</v>
      </c>
      <c r="T20" s="9">
        <v>0</v>
      </c>
      <c r="U20" s="9"/>
      <c r="V20" s="9">
        <v>0</v>
      </c>
      <c r="W20" s="9">
        <v>0</v>
      </c>
      <c r="X20" s="9">
        <v>0</v>
      </c>
      <c r="Y20" s="9">
        <v>0</v>
      </c>
    </row>
    <row r="21" spans="1:25" x14ac:dyDescent="0.3">
      <c r="A21" s="5" t="s">
        <v>19</v>
      </c>
      <c r="B21" s="4">
        <v>3.63681818181818</v>
      </c>
      <c r="C21" s="4">
        <v>3.16886862061703</v>
      </c>
      <c r="D21" s="4">
        <v>3.9291099283725699</v>
      </c>
      <c r="E21" s="4">
        <v>4.6050779220779203</v>
      </c>
      <c r="F21" s="4"/>
      <c r="G21" s="4">
        <v>5</v>
      </c>
      <c r="H21" s="4">
        <v>4.5499999999999901</v>
      </c>
      <c r="I21" s="4">
        <v>5.3833333333333302</v>
      </c>
      <c r="J21" s="4">
        <v>6.3999999999999897</v>
      </c>
      <c r="K21" s="8"/>
      <c r="L21" s="9">
        <v>0</v>
      </c>
      <c r="M21" s="9">
        <v>0</v>
      </c>
      <c r="N21" s="9">
        <v>0</v>
      </c>
      <c r="O21" s="9">
        <v>0</v>
      </c>
      <c r="P21" s="8"/>
      <c r="Q21" s="9">
        <v>0</v>
      </c>
      <c r="R21" s="9">
        <v>0</v>
      </c>
      <c r="S21" s="9">
        <v>0</v>
      </c>
      <c r="T21" s="9">
        <v>0</v>
      </c>
      <c r="U21" s="9"/>
      <c r="V21" s="9">
        <v>0</v>
      </c>
      <c r="W21" s="9">
        <v>0</v>
      </c>
      <c r="X21" s="9">
        <v>0</v>
      </c>
      <c r="Y21" s="9">
        <v>0</v>
      </c>
    </row>
    <row r="24" spans="1:25" x14ac:dyDescent="0.3">
      <c r="A24" s="10" t="s">
        <v>26</v>
      </c>
      <c r="C24" s="2" t="s">
        <v>27</v>
      </c>
    </row>
    <row r="25" spans="1:25" x14ac:dyDescent="0.3">
      <c r="A25" s="7">
        <f>-1*(0.9*(SUMPRODUCT(B2:B21,L2:L21,Q2:Q21)+SUMPRODUCT(C2:C21,M2:M21,R2:R21)+SUMPRODUCT(D2:D21,N2:N21,S2:S21)+SUMPRODUCT(E2:E21,O2:O21,T2:T21))+0.1*(SUMPRODUCT(B2:B21,L2:L21,V2:V21)+SUMPRODUCT(C2:C21,M2:M21,W2:W21)+SUMPRODUCT(D2:D21,N2:N21,X2:X21)+SUMPRODUCT(E2:E21,O2:O21,Y2:Y21)))</f>
        <v>0</v>
      </c>
      <c r="C25" s="1" t="s">
        <v>25</v>
      </c>
      <c r="D25" s="1">
        <f>(SUMPRODUCT(G2:G21,Q2:Q21)+SUMPRODUCT(H2:H21,R2:R21)+SUMPRODUCT(I2:I21,S2:S21)+SUMPRODUCT(J2:J21,T2:T21))+(SUMPRODUCT(G2:G21,V2:V21)+SUMPRODUCT(H2:H21,W2:W21)+SUMPRODUCT(I2:I21,X2:X21)+SUMPRODUCT(J2:J21,Y2:Y21))</f>
        <v>0</v>
      </c>
      <c r="E25" s="1">
        <v>100</v>
      </c>
      <c r="F25" s="1" t="s">
        <v>31</v>
      </c>
      <c r="H25" s="1" t="s">
        <v>547</v>
      </c>
      <c r="I25" s="1">
        <f>SUM(L2:O2)</f>
        <v>11</v>
      </c>
      <c r="J25" s="1">
        <v>1</v>
      </c>
    </row>
    <row r="26" spans="1:25" x14ac:dyDescent="0.3">
      <c r="C26" s="1" t="s">
        <v>30</v>
      </c>
      <c r="D26" s="1">
        <f>SUM(Q2:T21)+SUM(V2:Y21)</f>
        <v>0</v>
      </c>
      <c r="E26" s="1">
        <v>15</v>
      </c>
      <c r="F26" s="1" t="s">
        <v>32</v>
      </c>
      <c r="H26" s="1" t="s">
        <v>548</v>
      </c>
      <c r="I26" s="1">
        <f t="shared" ref="I26:I44" si="0">SUM(L3:O3)</f>
        <v>0</v>
      </c>
      <c r="J26" s="1">
        <v>1</v>
      </c>
    </row>
    <row r="27" spans="1:25" x14ac:dyDescent="0.3">
      <c r="C27" s="1" t="s">
        <v>33</v>
      </c>
      <c r="D27" s="1">
        <f>SUM(Q2:T21)</f>
        <v>0</v>
      </c>
      <c r="E27" s="1">
        <v>11</v>
      </c>
      <c r="F27" s="1" t="s">
        <v>32</v>
      </c>
      <c r="H27" s="1" t="s">
        <v>549</v>
      </c>
      <c r="I27" s="1">
        <f t="shared" si="0"/>
        <v>0</v>
      </c>
      <c r="J27" s="1">
        <v>1</v>
      </c>
    </row>
    <row r="28" spans="1:25" x14ac:dyDescent="0.3">
      <c r="C28" s="1" t="s">
        <v>34</v>
      </c>
      <c r="D28" s="1">
        <f>SUM(Q2:Q21)+SUM(V2:V21)</f>
        <v>0</v>
      </c>
      <c r="E28" s="1">
        <v>2</v>
      </c>
      <c r="F28" s="1" t="s">
        <v>32</v>
      </c>
      <c r="H28" s="1" t="s">
        <v>550</v>
      </c>
      <c r="I28" s="1">
        <f t="shared" si="0"/>
        <v>0</v>
      </c>
      <c r="J28" s="1">
        <v>1</v>
      </c>
      <c r="M28" s="1">
        <v>990</v>
      </c>
      <c r="N28" s="1">
        <v>11</v>
      </c>
    </row>
    <row r="29" spans="1:25" x14ac:dyDescent="0.3">
      <c r="C29" s="1" t="s">
        <v>35</v>
      </c>
      <c r="D29" s="1">
        <f>SUM(R2:R21)+SUM(W2:W21)</f>
        <v>0</v>
      </c>
      <c r="E29" s="1">
        <v>5</v>
      </c>
      <c r="F29" s="1" t="s">
        <v>32</v>
      </c>
      <c r="H29" s="1" t="s">
        <v>551</v>
      </c>
      <c r="I29" s="1">
        <f t="shared" si="0"/>
        <v>0</v>
      </c>
      <c r="J29" s="1">
        <v>1</v>
      </c>
      <c r="M29" s="1">
        <v>90</v>
      </c>
      <c r="N29" s="1">
        <v>1</v>
      </c>
      <c r="O29" s="1" t="s">
        <v>567</v>
      </c>
      <c r="P29" s="1">
        <v>90</v>
      </c>
      <c r="Q29" s="1">
        <v>1</v>
      </c>
    </row>
    <row r="30" spans="1:25" x14ac:dyDescent="0.3">
      <c r="C30" s="1" t="s">
        <v>36</v>
      </c>
      <c r="D30" s="1">
        <f>SUM(S2:S21)+SUM(X2:X21)</f>
        <v>0</v>
      </c>
      <c r="E30" s="1">
        <v>5</v>
      </c>
      <c r="F30" s="1" t="s">
        <v>32</v>
      </c>
      <c r="H30" s="1" t="s">
        <v>552</v>
      </c>
      <c r="I30" s="1">
        <f t="shared" si="0"/>
        <v>0</v>
      </c>
      <c r="J30" s="1">
        <v>1</v>
      </c>
      <c r="M30" s="1">
        <v>270</v>
      </c>
      <c r="N30" s="1">
        <f>270/90</f>
        <v>3</v>
      </c>
      <c r="O30" s="1" t="s">
        <v>568</v>
      </c>
      <c r="P30" s="1">
        <v>450</v>
      </c>
      <c r="Q30" s="1">
        <f>450/90</f>
        <v>5</v>
      </c>
    </row>
    <row r="31" spans="1:25" x14ac:dyDescent="0.3">
      <c r="C31" s="1" t="s">
        <v>37</v>
      </c>
      <c r="D31" s="1">
        <f>SUM(T2:T21)+SUM(Y2:Y21)</f>
        <v>0</v>
      </c>
      <c r="E31" s="1">
        <v>3</v>
      </c>
      <c r="F31" s="1" t="s">
        <v>32</v>
      </c>
      <c r="H31" s="1" t="s">
        <v>553</v>
      </c>
      <c r="I31" s="1">
        <f t="shared" si="0"/>
        <v>0</v>
      </c>
      <c r="J31" s="1">
        <v>1</v>
      </c>
      <c r="M31" s="1">
        <v>180</v>
      </c>
      <c r="N31" s="1">
        <f>M31/90</f>
        <v>2</v>
      </c>
      <c r="O31" s="1" t="s">
        <v>569</v>
      </c>
      <c r="P31" s="1">
        <v>450</v>
      </c>
      <c r="Q31" s="1">
        <f>P31/90</f>
        <v>5</v>
      </c>
    </row>
    <row r="32" spans="1:25" x14ac:dyDescent="0.3">
      <c r="C32" s="1" t="s">
        <v>38</v>
      </c>
      <c r="D32" s="1">
        <f>SUM(Q2:Q21)</f>
        <v>0</v>
      </c>
      <c r="E32" s="1">
        <v>1</v>
      </c>
      <c r="F32" s="1" t="s">
        <v>32</v>
      </c>
      <c r="H32" s="1" t="s">
        <v>554</v>
      </c>
      <c r="I32" s="1">
        <f t="shared" si="0"/>
        <v>0</v>
      </c>
      <c r="J32" s="1">
        <v>1</v>
      </c>
      <c r="M32" s="1">
        <v>90</v>
      </c>
      <c r="N32" s="1">
        <f>M32/90</f>
        <v>1</v>
      </c>
      <c r="O32" s="1" t="s">
        <v>570</v>
      </c>
      <c r="P32" s="1">
        <v>270</v>
      </c>
      <c r="Q32" s="1">
        <f>P32/90</f>
        <v>3</v>
      </c>
    </row>
    <row r="33" spans="3:10" x14ac:dyDescent="0.3">
      <c r="C33" s="1" t="s">
        <v>39</v>
      </c>
      <c r="D33" s="1">
        <f>SUM(R2:R21)</f>
        <v>0</v>
      </c>
      <c r="E33" s="1">
        <v>3</v>
      </c>
      <c r="F33" s="1" t="s">
        <v>31</v>
      </c>
      <c r="H33" s="1" t="s">
        <v>555</v>
      </c>
      <c r="I33" s="1">
        <f t="shared" si="0"/>
        <v>0</v>
      </c>
      <c r="J33" s="1">
        <v>1</v>
      </c>
    </row>
    <row r="34" spans="3:10" x14ac:dyDescent="0.3">
      <c r="C34" s="1" t="s">
        <v>40</v>
      </c>
      <c r="D34" s="1">
        <f>SUM(R2:R21)</f>
        <v>0</v>
      </c>
      <c r="E34" s="1">
        <v>5</v>
      </c>
      <c r="F34" s="1" t="s">
        <v>31</v>
      </c>
      <c r="H34" s="1" t="s">
        <v>556</v>
      </c>
      <c r="I34" s="1">
        <f t="shared" si="0"/>
        <v>0</v>
      </c>
      <c r="J34" s="1">
        <v>1</v>
      </c>
    </row>
    <row r="35" spans="3:10" x14ac:dyDescent="0.3">
      <c r="C35" s="1" t="s">
        <v>41</v>
      </c>
      <c r="D35" s="1">
        <f>SUM(S2:S21)</f>
        <v>0</v>
      </c>
      <c r="E35" s="1">
        <v>2</v>
      </c>
      <c r="F35" s="1" t="s">
        <v>31</v>
      </c>
      <c r="H35" s="1" t="s">
        <v>557</v>
      </c>
      <c r="I35" s="1">
        <f t="shared" si="0"/>
        <v>0</v>
      </c>
      <c r="J35" s="1">
        <v>1</v>
      </c>
    </row>
    <row r="36" spans="3:10" x14ac:dyDescent="0.3">
      <c r="C36" s="1" t="s">
        <v>42</v>
      </c>
      <c r="D36" s="1">
        <f>SUM(S2:S21)</f>
        <v>0</v>
      </c>
      <c r="E36" s="1">
        <v>5</v>
      </c>
      <c r="F36" s="1" t="s">
        <v>31</v>
      </c>
      <c r="H36" s="1" t="s">
        <v>558</v>
      </c>
      <c r="I36" s="1">
        <f t="shared" si="0"/>
        <v>0</v>
      </c>
      <c r="J36" s="1">
        <v>1</v>
      </c>
    </row>
    <row r="37" spans="3:10" x14ac:dyDescent="0.3">
      <c r="C37" s="1" t="s">
        <v>43</v>
      </c>
      <c r="D37" s="1">
        <f>SUM(T2:T21)</f>
        <v>0</v>
      </c>
      <c r="E37" s="1">
        <v>1</v>
      </c>
      <c r="F37" s="1" t="s">
        <v>31</v>
      </c>
      <c r="H37" s="1" t="s">
        <v>559</v>
      </c>
      <c r="I37" s="1">
        <f t="shared" si="0"/>
        <v>0</v>
      </c>
      <c r="J37" s="1">
        <v>1</v>
      </c>
    </row>
    <row r="38" spans="3:10" x14ac:dyDescent="0.3">
      <c r="C38" s="1" t="s">
        <v>44</v>
      </c>
      <c r="D38" s="1">
        <f>SUM(T2:T21)</f>
        <v>0</v>
      </c>
      <c r="E38" s="1">
        <v>3</v>
      </c>
      <c r="F38" s="1" t="s">
        <v>31</v>
      </c>
      <c r="H38" s="1" t="s">
        <v>560</v>
      </c>
      <c r="I38" s="1">
        <f t="shared" si="0"/>
        <v>0</v>
      </c>
      <c r="J38" s="1">
        <v>1</v>
      </c>
    </row>
    <row r="39" spans="3:10" x14ac:dyDescent="0.3">
      <c r="C39" s="1" t="s">
        <v>505</v>
      </c>
      <c r="D39" s="1">
        <f>SUM(Q2:T2)+SUM(V2:Y2)</f>
        <v>0</v>
      </c>
      <c r="E39" s="1">
        <v>3</v>
      </c>
      <c r="F39" s="1" t="s">
        <v>31</v>
      </c>
      <c r="H39" s="1" t="s">
        <v>561</v>
      </c>
      <c r="I39" s="1">
        <f t="shared" si="0"/>
        <v>0</v>
      </c>
      <c r="J39" s="1">
        <v>1</v>
      </c>
    </row>
    <row r="40" spans="3:10" x14ac:dyDescent="0.3">
      <c r="C40" s="1" t="s">
        <v>506</v>
      </c>
      <c r="D40" s="1">
        <f t="shared" ref="D40:D58" si="1">SUM(Q3:T3)+SUM(V3:Y3)</f>
        <v>0</v>
      </c>
      <c r="E40" s="1">
        <v>3</v>
      </c>
      <c r="F40" s="1" t="s">
        <v>31</v>
      </c>
      <c r="H40" s="1" t="s">
        <v>562</v>
      </c>
      <c r="I40" s="1">
        <f t="shared" si="0"/>
        <v>0</v>
      </c>
      <c r="J40" s="1">
        <v>1</v>
      </c>
    </row>
    <row r="41" spans="3:10" x14ac:dyDescent="0.3">
      <c r="C41" s="1" t="s">
        <v>507</v>
      </c>
      <c r="D41" s="1">
        <f t="shared" si="1"/>
        <v>0</v>
      </c>
      <c r="E41" s="1">
        <v>3</v>
      </c>
      <c r="F41" s="1" t="s">
        <v>31</v>
      </c>
      <c r="H41" s="1" t="s">
        <v>563</v>
      </c>
      <c r="I41" s="1">
        <f t="shared" si="0"/>
        <v>0</v>
      </c>
      <c r="J41" s="1">
        <v>1</v>
      </c>
    </row>
    <row r="42" spans="3:10" x14ac:dyDescent="0.3">
      <c r="C42" s="1" t="s">
        <v>508</v>
      </c>
      <c r="D42" s="1">
        <f t="shared" si="1"/>
        <v>0</v>
      </c>
      <c r="E42" s="1">
        <v>3</v>
      </c>
      <c r="F42" s="1" t="s">
        <v>31</v>
      </c>
      <c r="H42" s="1" t="s">
        <v>564</v>
      </c>
      <c r="I42" s="1">
        <f t="shared" si="0"/>
        <v>0</v>
      </c>
      <c r="J42" s="1">
        <v>1</v>
      </c>
    </row>
    <row r="43" spans="3:10" x14ac:dyDescent="0.3">
      <c r="C43" s="1" t="s">
        <v>509</v>
      </c>
      <c r="D43" s="1">
        <f t="shared" si="1"/>
        <v>0</v>
      </c>
      <c r="E43" s="1">
        <v>3</v>
      </c>
      <c r="F43" s="1" t="s">
        <v>31</v>
      </c>
      <c r="H43" s="1" t="s">
        <v>565</v>
      </c>
      <c r="I43" s="1">
        <f t="shared" si="0"/>
        <v>0</v>
      </c>
      <c r="J43" s="1">
        <v>1</v>
      </c>
    </row>
    <row r="44" spans="3:10" x14ac:dyDescent="0.3">
      <c r="C44" s="1" t="s">
        <v>510</v>
      </c>
      <c r="D44" s="1">
        <f t="shared" si="1"/>
        <v>0</v>
      </c>
      <c r="E44" s="1">
        <v>3</v>
      </c>
      <c r="F44" s="1" t="s">
        <v>31</v>
      </c>
      <c r="H44" s="1" t="s">
        <v>566</v>
      </c>
      <c r="I44" s="1">
        <f t="shared" si="0"/>
        <v>0</v>
      </c>
      <c r="J44" s="1">
        <v>1</v>
      </c>
    </row>
    <row r="45" spans="3:10" x14ac:dyDescent="0.3">
      <c r="C45" s="1" t="s">
        <v>511</v>
      </c>
      <c r="D45" s="1">
        <f t="shared" si="1"/>
        <v>0</v>
      </c>
      <c r="E45" s="1">
        <v>3</v>
      </c>
      <c r="F45" s="1" t="s">
        <v>31</v>
      </c>
    </row>
    <row r="46" spans="3:10" x14ac:dyDescent="0.3">
      <c r="C46" s="1" t="s">
        <v>512</v>
      </c>
      <c r="D46" s="1">
        <f t="shared" si="1"/>
        <v>0</v>
      </c>
      <c r="E46" s="1">
        <v>3</v>
      </c>
      <c r="F46" s="1" t="s">
        <v>31</v>
      </c>
    </row>
    <row r="47" spans="3:10" x14ac:dyDescent="0.3">
      <c r="C47" s="1" t="s">
        <v>513</v>
      </c>
      <c r="D47" s="1">
        <f t="shared" si="1"/>
        <v>0</v>
      </c>
      <c r="E47" s="1">
        <v>3</v>
      </c>
      <c r="F47" s="1" t="s">
        <v>31</v>
      </c>
    </row>
    <row r="48" spans="3:10" x14ac:dyDescent="0.3">
      <c r="C48" s="1" t="s">
        <v>514</v>
      </c>
      <c r="D48" s="1">
        <f t="shared" si="1"/>
        <v>0</v>
      </c>
      <c r="E48" s="1">
        <v>3</v>
      </c>
      <c r="F48" s="1" t="s">
        <v>31</v>
      </c>
    </row>
    <row r="49" spans="3:6" x14ac:dyDescent="0.3">
      <c r="C49" s="1" t="s">
        <v>515</v>
      </c>
      <c r="D49" s="1">
        <f t="shared" si="1"/>
        <v>0</v>
      </c>
      <c r="E49" s="1">
        <v>3</v>
      </c>
      <c r="F49" s="1" t="s">
        <v>31</v>
      </c>
    </row>
    <row r="50" spans="3:6" x14ac:dyDescent="0.3">
      <c r="C50" s="1" t="s">
        <v>516</v>
      </c>
      <c r="D50" s="1">
        <f t="shared" si="1"/>
        <v>0</v>
      </c>
      <c r="E50" s="1">
        <v>3</v>
      </c>
      <c r="F50" s="1" t="s">
        <v>31</v>
      </c>
    </row>
    <row r="51" spans="3:6" x14ac:dyDescent="0.3">
      <c r="C51" s="1" t="s">
        <v>517</v>
      </c>
      <c r="D51" s="1">
        <f t="shared" si="1"/>
        <v>0</v>
      </c>
      <c r="E51" s="1">
        <v>3</v>
      </c>
      <c r="F51" s="1" t="s">
        <v>31</v>
      </c>
    </row>
    <row r="52" spans="3:6" x14ac:dyDescent="0.3">
      <c r="C52" s="1" t="s">
        <v>518</v>
      </c>
      <c r="D52" s="1">
        <f t="shared" si="1"/>
        <v>0</v>
      </c>
      <c r="E52" s="1">
        <v>3</v>
      </c>
      <c r="F52" s="1" t="s">
        <v>31</v>
      </c>
    </row>
    <row r="53" spans="3:6" x14ac:dyDescent="0.3">
      <c r="C53" s="1" t="s">
        <v>519</v>
      </c>
      <c r="D53" s="1">
        <f t="shared" si="1"/>
        <v>0</v>
      </c>
      <c r="E53" s="1">
        <v>3</v>
      </c>
      <c r="F53" s="1" t="s">
        <v>31</v>
      </c>
    </row>
    <row r="54" spans="3:6" x14ac:dyDescent="0.3">
      <c r="C54" s="1" t="s">
        <v>520</v>
      </c>
      <c r="D54" s="1">
        <f t="shared" si="1"/>
        <v>0</v>
      </c>
      <c r="E54" s="1">
        <v>3</v>
      </c>
      <c r="F54" s="1" t="s">
        <v>31</v>
      </c>
    </row>
    <row r="55" spans="3:6" x14ac:dyDescent="0.3">
      <c r="C55" s="1" t="s">
        <v>521</v>
      </c>
      <c r="D55" s="1">
        <f t="shared" si="1"/>
        <v>0</v>
      </c>
      <c r="E55" s="1">
        <v>3</v>
      </c>
      <c r="F55" s="1" t="s">
        <v>31</v>
      </c>
    </row>
    <row r="56" spans="3:6" x14ac:dyDescent="0.3">
      <c r="C56" s="1" t="s">
        <v>522</v>
      </c>
      <c r="D56" s="1">
        <f t="shared" si="1"/>
        <v>0</v>
      </c>
      <c r="E56" s="1">
        <v>3</v>
      </c>
      <c r="F56" s="1" t="s">
        <v>31</v>
      </c>
    </row>
    <row r="57" spans="3:6" x14ac:dyDescent="0.3">
      <c r="C57" s="1" t="s">
        <v>523</v>
      </c>
      <c r="D57" s="1">
        <f t="shared" si="1"/>
        <v>0</v>
      </c>
      <c r="E57" s="1">
        <v>3</v>
      </c>
      <c r="F57" s="1" t="s">
        <v>31</v>
      </c>
    </row>
    <row r="58" spans="3:6" x14ac:dyDescent="0.3">
      <c r="C58" s="1" t="s">
        <v>524</v>
      </c>
      <c r="D58" s="1">
        <f t="shared" si="1"/>
        <v>0</v>
      </c>
      <c r="E58" s="1">
        <v>3</v>
      </c>
      <c r="F58" s="1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5646-60FB-4047-9BAA-3FFC6F08911F}">
  <dimension ref="A1:H364"/>
  <sheetViews>
    <sheetView showGridLines="0" topLeftCell="A325" workbookViewId="0">
      <selection activeCell="B6" sqref="B6:H6"/>
    </sheetView>
  </sheetViews>
  <sheetFormatPr defaultRowHeight="14.4" x14ac:dyDescent="0.3"/>
  <cols>
    <col min="1" max="1" width="5.77734375" style="21" customWidth="1"/>
    <col min="2" max="2" width="9.21875" bestFit="1" customWidth="1"/>
    <col min="3" max="3" width="24.5546875" bestFit="1" customWidth="1"/>
    <col min="4" max="4" width="11" bestFit="1" customWidth="1"/>
    <col min="5" max="5" width="12.88671875" bestFit="1" customWidth="1"/>
    <col min="6" max="6" width="13.77734375" bestFit="1" customWidth="1"/>
    <col min="7" max="7" width="16.44140625" bestFit="1" customWidth="1"/>
    <col min="8" max="8" width="17.21875" bestFit="1" customWidth="1"/>
  </cols>
  <sheetData>
    <row r="1" spans="1:8" x14ac:dyDescent="0.3">
      <c r="A1" s="21" t="s">
        <v>45</v>
      </c>
    </row>
    <row r="2" spans="1:8" x14ac:dyDescent="0.3">
      <c r="A2" s="21" t="s">
        <v>46</v>
      </c>
      <c r="B2" s="11"/>
      <c r="C2" s="11"/>
      <c r="D2" s="11"/>
      <c r="E2" s="11"/>
      <c r="F2" s="11"/>
      <c r="G2" s="11"/>
      <c r="H2" s="11"/>
    </row>
    <row r="3" spans="1:8" x14ac:dyDescent="0.3">
      <c r="A3" s="21" t="s">
        <v>545</v>
      </c>
      <c r="B3" s="11"/>
      <c r="C3" s="11"/>
      <c r="D3" s="11"/>
      <c r="E3" s="11"/>
      <c r="F3" s="11"/>
      <c r="G3" s="11"/>
      <c r="H3" s="11"/>
    </row>
    <row r="4" spans="1:8" x14ac:dyDescent="0.3">
      <c r="B4" s="11"/>
      <c r="C4" s="11"/>
      <c r="D4" s="11"/>
      <c r="E4" s="11"/>
      <c r="F4" s="11"/>
      <c r="G4" s="11"/>
      <c r="H4" s="11"/>
    </row>
    <row r="5" spans="1:8" ht="15" thickBot="1" x14ac:dyDescent="0.35">
      <c r="A5" s="21" t="s">
        <v>47</v>
      </c>
      <c r="B5" s="11"/>
      <c r="C5" s="11"/>
      <c r="D5" s="11"/>
      <c r="E5" s="11"/>
      <c r="F5" s="11"/>
      <c r="G5" s="11"/>
      <c r="H5" s="11"/>
    </row>
    <row r="6" spans="1:8" ht="15" thickBot="1" x14ac:dyDescent="0.35">
      <c r="B6" s="18" t="s">
        <v>48</v>
      </c>
      <c r="C6" s="19" t="s">
        <v>49</v>
      </c>
      <c r="D6" s="19" t="s">
        <v>50</v>
      </c>
      <c r="E6" s="19" t="s">
        <v>51</v>
      </c>
      <c r="F6" s="19" t="s">
        <v>52</v>
      </c>
      <c r="G6" s="19" t="s">
        <v>53</v>
      </c>
      <c r="H6" s="20" t="s">
        <v>54</v>
      </c>
    </row>
    <row r="7" spans="1:8" x14ac:dyDescent="0.3">
      <c r="B7" s="12" t="s">
        <v>55</v>
      </c>
      <c r="C7" s="13" t="s">
        <v>56</v>
      </c>
      <c r="D7" s="13">
        <v>0</v>
      </c>
      <c r="E7" s="13">
        <v>0</v>
      </c>
      <c r="F7" s="13">
        <v>-2.918730337078614</v>
      </c>
      <c r="G7" s="13">
        <v>1E+100</v>
      </c>
      <c r="H7" s="14">
        <v>0.61888633299999996</v>
      </c>
    </row>
    <row r="8" spans="1:8" x14ac:dyDescent="0.3">
      <c r="B8" s="12" t="s">
        <v>57</v>
      </c>
      <c r="C8" s="13" t="s">
        <v>58</v>
      </c>
      <c r="D8" s="13">
        <v>0</v>
      </c>
      <c r="E8" s="13">
        <v>0</v>
      </c>
      <c r="F8" s="13">
        <v>-1.6563569165541594</v>
      </c>
      <c r="G8" s="13">
        <v>1E+100</v>
      </c>
      <c r="H8" s="14">
        <v>2.1623672699999998</v>
      </c>
    </row>
    <row r="9" spans="1:8" x14ac:dyDescent="0.3">
      <c r="B9" s="12" t="s">
        <v>59</v>
      </c>
      <c r="C9" s="13" t="s">
        <v>60</v>
      </c>
      <c r="D9" s="13">
        <v>0</v>
      </c>
      <c r="E9" s="13">
        <v>0</v>
      </c>
      <c r="F9" s="13">
        <v>-3.1957981698451476</v>
      </c>
      <c r="G9" s="13">
        <v>1E+100</v>
      </c>
      <c r="H9" s="14">
        <v>1.2331050699999999</v>
      </c>
    </row>
    <row r="10" spans="1:8" x14ac:dyDescent="0.3">
      <c r="B10" s="12" t="s">
        <v>61</v>
      </c>
      <c r="C10" s="13" t="s">
        <v>62</v>
      </c>
      <c r="D10" s="13">
        <v>0</v>
      </c>
      <c r="E10" s="13">
        <v>0</v>
      </c>
      <c r="F10" s="13">
        <v>-3.514928052866253</v>
      </c>
      <c r="G10" s="13">
        <v>1E+100</v>
      </c>
      <c r="H10" s="14">
        <v>2.1445746450000001</v>
      </c>
    </row>
    <row r="11" spans="1:8" x14ac:dyDescent="0.3">
      <c r="B11" s="12" t="s">
        <v>63</v>
      </c>
      <c r="C11" s="13" t="s">
        <v>64</v>
      </c>
      <c r="D11" s="13">
        <v>0</v>
      </c>
      <c r="E11" s="13">
        <v>0</v>
      </c>
      <c r="F11" s="13">
        <v>-3.3293793103448479</v>
      </c>
      <c r="G11" s="13">
        <v>1E+100</v>
      </c>
      <c r="H11" s="14">
        <v>0.1900104625</v>
      </c>
    </row>
    <row r="12" spans="1:8" x14ac:dyDescent="0.3">
      <c r="B12" s="12" t="s">
        <v>65</v>
      </c>
      <c r="C12" s="13" t="s">
        <v>66</v>
      </c>
      <c r="D12" s="13">
        <v>0</v>
      </c>
      <c r="E12" s="13">
        <v>0</v>
      </c>
      <c r="F12" s="13">
        <v>-2.8965528058170094</v>
      </c>
      <c r="G12" s="13">
        <v>1E+100</v>
      </c>
      <c r="H12" s="14">
        <v>0.9079370417</v>
      </c>
    </row>
    <row r="13" spans="1:8" x14ac:dyDescent="0.3">
      <c r="B13" s="12" t="s">
        <v>67</v>
      </c>
      <c r="C13" s="13" t="s">
        <v>68</v>
      </c>
      <c r="D13" s="13">
        <v>0</v>
      </c>
      <c r="E13" s="13">
        <v>0</v>
      </c>
      <c r="F13" s="13">
        <v>-3.4338359419598419</v>
      </c>
      <c r="G13" s="13">
        <v>1E+100</v>
      </c>
      <c r="H13" s="14">
        <v>0.96215762279999995</v>
      </c>
    </row>
    <row r="14" spans="1:8" x14ac:dyDescent="0.3">
      <c r="B14" s="12" t="s">
        <v>69</v>
      </c>
      <c r="C14" s="13" t="s">
        <v>70</v>
      </c>
      <c r="D14" s="13">
        <v>0</v>
      </c>
      <c r="E14" s="13">
        <v>0</v>
      </c>
      <c r="F14" s="13">
        <v>-4.3515500762196098</v>
      </c>
      <c r="G14" s="13">
        <v>1E+100</v>
      </c>
      <c r="H14" s="14">
        <v>1.096520618</v>
      </c>
    </row>
    <row r="15" spans="1:8" x14ac:dyDescent="0.3">
      <c r="B15" s="12" t="s">
        <v>71</v>
      </c>
      <c r="C15" s="13" t="s">
        <v>72</v>
      </c>
      <c r="D15" s="13">
        <v>0</v>
      </c>
      <c r="E15" s="13">
        <v>0</v>
      </c>
      <c r="F15" s="13">
        <v>-3.4120112359546511</v>
      </c>
      <c r="G15" s="13">
        <v>1E+100</v>
      </c>
      <c r="H15" s="14">
        <v>0.12925081359999999</v>
      </c>
    </row>
    <row r="16" spans="1:8" x14ac:dyDescent="0.3">
      <c r="B16" s="12" t="s">
        <v>73</v>
      </c>
      <c r="C16" s="13" t="s">
        <v>74</v>
      </c>
      <c r="D16" s="13">
        <v>0</v>
      </c>
      <c r="E16" s="13">
        <v>0</v>
      </c>
      <c r="F16" s="13">
        <v>-2.8766149432358361</v>
      </c>
      <c r="G16" s="13">
        <v>1E+100</v>
      </c>
      <c r="H16" s="14">
        <v>0.95495486600000001</v>
      </c>
    </row>
    <row r="17" spans="2:8" x14ac:dyDescent="0.3">
      <c r="B17" s="12" t="s">
        <v>75</v>
      </c>
      <c r="C17" s="13" t="s">
        <v>76</v>
      </c>
      <c r="D17" s="13">
        <v>0</v>
      </c>
      <c r="E17" s="13">
        <v>0</v>
      </c>
      <c r="F17" s="13">
        <v>-3.5909009539823273</v>
      </c>
      <c r="G17" s="13">
        <v>1E+100</v>
      </c>
      <c r="H17" s="14">
        <v>0.82514219769999997</v>
      </c>
    </row>
    <row r="18" spans="2:8" x14ac:dyDescent="0.3">
      <c r="B18" s="12" t="s">
        <v>77</v>
      </c>
      <c r="C18" s="13" t="s">
        <v>78</v>
      </c>
      <c r="D18" s="13">
        <v>0</v>
      </c>
      <c r="E18" s="13">
        <v>0</v>
      </c>
      <c r="F18" s="13">
        <v>-4.2172071428567506</v>
      </c>
      <c r="G18" s="13">
        <v>1E+100</v>
      </c>
      <c r="H18" s="14">
        <v>1.3183526569999999</v>
      </c>
    </row>
    <row r="19" spans="2:8" x14ac:dyDescent="0.3">
      <c r="B19" s="12" t="s">
        <v>79</v>
      </c>
      <c r="C19" s="13" t="s">
        <v>80</v>
      </c>
      <c r="D19" s="13">
        <v>0</v>
      </c>
      <c r="E19" s="13">
        <v>0</v>
      </c>
      <c r="F19" s="13">
        <v>-4.184696629213704</v>
      </c>
      <c r="G19" s="13">
        <v>1E+100</v>
      </c>
      <c r="H19" s="14">
        <v>0.40062832669999998</v>
      </c>
    </row>
    <row r="20" spans="2:8" x14ac:dyDescent="0.3">
      <c r="B20" s="12" t="s">
        <v>81</v>
      </c>
      <c r="C20" s="13" t="s">
        <v>82</v>
      </c>
      <c r="D20" s="13">
        <v>0</v>
      </c>
      <c r="E20" s="13">
        <v>0</v>
      </c>
      <c r="F20" s="13">
        <v>-4.7599865151123595</v>
      </c>
      <c r="G20" s="13">
        <v>1E+100</v>
      </c>
      <c r="H20" s="14">
        <v>8.4920859789999997E-2</v>
      </c>
    </row>
    <row r="21" spans="2:8" x14ac:dyDescent="0.3">
      <c r="B21" s="12" t="s">
        <v>83</v>
      </c>
      <c r="C21" s="13" t="s">
        <v>84</v>
      </c>
      <c r="D21" s="13">
        <v>3</v>
      </c>
      <c r="E21" s="13">
        <v>0</v>
      </c>
      <c r="F21" s="13">
        <v>-5.5624803717537361</v>
      </c>
      <c r="G21" s="13">
        <v>8.4920859789999997E-2</v>
      </c>
      <c r="H21" s="14">
        <v>1E+100</v>
      </c>
    </row>
    <row r="22" spans="2:8" x14ac:dyDescent="0.3">
      <c r="B22" s="12" t="s">
        <v>85</v>
      </c>
      <c r="C22" s="13" t="s">
        <v>86</v>
      </c>
      <c r="D22" s="13">
        <v>0</v>
      </c>
      <c r="E22" s="13">
        <v>0</v>
      </c>
      <c r="F22" s="13">
        <v>-5.1108749999993961</v>
      </c>
      <c r="G22" s="13">
        <v>1E+100</v>
      </c>
      <c r="H22" s="14">
        <v>1.4651023249999999</v>
      </c>
    </row>
    <row r="23" spans="2:8" x14ac:dyDescent="0.3">
      <c r="B23" s="12" t="s">
        <v>87</v>
      </c>
      <c r="C23" s="13" t="s">
        <v>88</v>
      </c>
      <c r="D23" s="13">
        <v>0</v>
      </c>
      <c r="E23" s="13">
        <v>0</v>
      </c>
      <c r="F23" s="13">
        <v>-3.2924378571428861</v>
      </c>
      <c r="G23" s="13">
        <v>1E+100</v>
      </c>
      <c r="H23" s="14">
        <v>0.2123703978</v>
      </c>
    </row>
    <row r="24" spans="2:8" x14ac:dyDescent="0.3">
      <c r="B24" s="12" t="s">
        <v>89</v>
      </c>
      <c r="C24" s="13" t="s">
        <v>90</v>
      </c>
      <c r="D24" s="13">
        <v>0</v>
      </c>
      <c r="E24" s="13">
        <v>0</v>
      </c>
      <c r="F24" s="13">
        <v>-3.0418484729661941</v>
      </c>
      <c r="G24" s="13">
        <v>1E+100</v>
      </c>
      <c r="H24" s="14">
        <v>0.77722289239999998</v>
      </c>
    </row>
    <row r="25" spans="2:8" x14ac:dyDescent="0.3">
      <c r="B25" s="12" t="s">
        <v>91</v>
      </c>
      <c r="C25" s="13" t="s">
        <v>92</v>
      </c>
      <c r="D25" s="13">
        <v>0</v>
      </c>
      <c r="E25" s="13">
        <v>0</v>
      </c>
      <c r="F25" s="13">
        <v>-3.4609281965158516</v>
      </c>
      <c r="G25" s="13">
        <v>1E+100</v>
      </c>
      <c r="H25" s="14">
        <v>0.96240571399999997</v>
      </c>
    </row>
    <row r="26" spans="2:8" x14ac:dyDescent="0.3">
      <c r="B26" s="12" t="s">
        <v>93</v>
      </c>
      <c r="C26" s="13" t="s">
        <v>94</v>
      </c>
      <c r="D26" s="13">
        <v>0</v>
      </c>
      <c r="E26" s="13">
        <v>0</v>
      </c>
      <c r="F26" s="13">
        <v>-4.4750316176468914</v>
      </c>
      <c r="G26" s="13">
        <v>1E+100</v>
      </c>
      <c r="H26" s="14">
        <v>0.90742224729999998</v>
      </c>
    </row>
    <row r="27" spans="2:8" x14ac:dyDescent="0.3">
      <c r="B27" s="12" t="s">
        <v>95</v>
      </c>
      <c r="C27" s="13" t="s">
        <v>96</v>
      </c>
      <c r="D27" s="13">
        <v>0</v>
      </c>
      <c r="E27" s="13">
        <v>0</v>
      </c>
      <c r="F27" s="13">
        <v>-3.3209999999999127</v>
      </c>
      <c r="G27" s="13">
        <v>1E+100</v>
      </c>
      <c r="H27" s="14">
        <v>0.20203515229999999</v>
      </c>
    </row>
    <row r="28" spans="2:8" x14ac:dyDescent="0.3">
      <c r="B28" s="12" t="s">
        <v>97</v>
      </c>
      <c r="C28" s="13" t="s">
        <v>98</v>
      </c>
      <c r="D28" s="13">
        <v>0</v>
      </c>
      <c r="E28" s="13">
        <v>0</v>
      </c>
      <c r="F28" s="13">
        <v>-3.1371097983746949</v>
      </c>
      <c r="G28" s="13">
        <v>1E+100</v>
      </c>
      <c r="H28" s="14">
        <v>2.0605398680000002</v>
      </c>
    </row>
    <row r="29" spans="2:8" x14ac:dyDescent="0.3">
      <c r="B29" s="12" t="s">
        <v>99</v>
      </c>
      <c r="C29" s="13" t="s">
        <v>100</v>
      </c>
      <c r="D29" s="13">
        <v>0</v>
      </c>
      <c r="E29" s="13">
        <v>0</v>
      </c>
      <c r="F29" s="13">
        <v>-3.7023284453744054</v>
      </c>
      <c r="G29" s="13">
        <v>1E+100</v>
      </c>
      <c r="H29" s="14">
        <v>0.701535825</v>
      </c>
    </row>
    <row r="30" spans="2:8" x14ac:dyDescent="0.3">
      <c r="B30" s="12" t="s">
        <v>101</v>
      </c>
      <c r="C30" s="13" t="s">
        <v>102</v>
      </c>
      <c r="D30" s="13">
        <v>0</v>
      </c>
      <c r="E30" s="13">
        <v>0</v>
      </c>
      <c r="F30" s="13">
        <v>-4.6719529411761869</v>
      </c>
      <c r="G30" s="13">
        <v>1E+100</v>
      </c>
      <c r="H30" s="14">
        <v>0.75424547679999998</v>
      </c>
    </row>
    <row r="31" spans="2:8" x14ac:dyDescent="0.3">
      <c r="B31" s="12" t="s">
        <v>103</v>
      </c>
      <c r="C31" s="13" t="s">
        <v>104</v>
      </c>
      <c r="D31" s="13">
        <v>0</v>
      </c>
      <c r="E31" s="13">
        <v>0</v>
      </c>
      <c r="F31" s="13">
        <v>-3.3046179775278688</v>
      </c>
      <c r="G31" s="13">
        <v>1E+100</v>
      </c>
      <c r="H31" s="14">
        <v>0.2840340046</v>
      </c>
    </row>
    <row r="32" spans="2:8" x14ac:dyDescent="0.3">
      <c r="B32" s="12" t="s">
        <v>105</v>
      </c>
      <c r="C32" s="13" t="s">
        <v>106</v>
      </c>
      <c r="D32" s="13">
        <v>0</v>
      </c>
      <c r="E32" s="13">
        <v>0</v>
      </c>
      <c r="F32" s="13">
        <v>-3.0499608565592098</v>
      </c>
      <c r="G32" s="13">
        <v>1E+100</v>
      </c>
      <c r="H32" s="14">
        <v>0.76598589790000005</v>
      </c>
    </row>
    <row r="33" spans="2:8" x14ac:dyDescent="0.3">
      <c r="B33" s="12" t="s">
        <v>107</v>
      </c>
      <c r="C33" s="13" t="s">
        <v>108</v>
      </c>
      <c r="D33" s="13">
        <v>0</v>
      </c>
      <c r="E33" s="13">
        <v>0</v>
      </c>
      <c r="F33" s="13">
        <v>-3.1973070333856413</v>
      </c>
      <c r="G33" s="13">
        <v>1E+100</v>
      </c>
      <c r="H33" s="14">
        <v>1.2105340149999999</v>
      </c>
    </row>
    <row r="34" spans="2:8" x14ac:dyDescent="0.3">
      <c r="B34" s="12" t="s">
        <v>109</v>
      </c>
      <c r="C34" s="13" t="s">
        <v>110</v>
      </c>
      <c r="D34" s="13">
        <v>0</v>
      </c>
      <c r="E34" s="13">
        <v>0</v>
      </c>
      <c r="F34" s="13">
        <v>-4.6485146103891566</v>
      </c>
      <c r="G34" s="13">
        <v>1E+100</v>
      </c>
      <c r="H34" s="14">
        <v>0.75034346200000002</v>
      </c>
    </row>
    <row r="35" spans="2:8" x14ac:dyDescent="0.3">
      <c r="B35" s="12" t="s">
        <v>111</v>
      </c>
      <c r="C35" s="13" t="s">
        <v>112</v>
      </c>
      <c r="D35" s="13">
        <v>0</v>
      </c>
      <c r="E35" s="13">
        <v>0</v>
      </c>
      <c r="F35" s="13">
        <v>-3.6569659090910136</v>
      </c>
      <c r="G35" s="13">
        <v>1E+100</v>
      </c>
      <c r="H35" s="14">
        <v>1.532146165E-2</v>
      </c>
    </row>
    <row r="36" spans="2:8" x14ac:dyDescent="0.3">
      <c r="B36" s="12" t="s">
        <v>113</v>
      </c>
      <c r="C36" s="13" t="s">
        <v>114</v>
      </c>
      <c r="D36" s="13">
        <v>3</v>
      </c>
      <c r="E36" s="13">
        <v>0</v>
      </c>
      <c r="F36" s="13">
        <v>-3.9184599257123409</v>
      </c>
      <c r="G36" s="13">
        <v>1.532146165E-2</v>
      </c>
      <c r="H36" s="14">
        <v>1E+100</v>
      </c>
    </row>
    <row r="37" spans="2:8" x14ac:dyDescent="0.3">
      <c r="B37" s="12" t="s">
        <v>115</v>
      </c>
      <c r="C37" s="13" t="s">
        <v>116</v>
      </c>
      <c r="D37" s="13">
        <v>0</v>
      </c>
      <c r="E37" s="13">
        <v>0</v>
      </c>
      <c r="F37" s="13">
        <v>-4.282423836027192</v>
      </c>
      <c r="G37" s="13">
        <v>1E+100</v>
      </c>
      <c r="H37" s="14">
        <v>0.22032013689999999</v>
      </c>
    </row>
    <row r="38" spans="2:8" x14ac:dyDescent="0.3">
      <c r="B38" s="12" t="s">
        <v>117</v>
      </c>
      <c r="C38" s="13" t="s">
        <v>118</v>
      </c>
      <c r="D38" s="13">
        <v>0</v>
      </c>
      <c r="E38" s="13">
        <v>0</v>
      </c>
      <c r="F38" s="13">
        <v>-4.7485184210522675</v>
      </c>
      <c r="G38" s="13">
        <v>1E+100</v>
      </c>
      <c r="H38" s="14">
        <v>0.9982650434</v>
      </c>
    </row>
    <row r="39" spans="2:8" x14ac:dyDescent="0.3">
      <c r="B39" s="12" t="s">
        <v>119</v>
      </c>
      <c r="C39" s="13" t="s">
        <v>120</v>
      </c>
      <c r="D39" s="13">
        <v>0</v>
      </c>
      <c r="E39" s="13">
        <v>0</v>
      </c>
      <c r="F39" s="13">
        <v>-3.335561797752689</v>
      </c>
      <c r="G39" s="13">
        <v>1E+100</v>
      </c>
      <c r="H39" s="14">
        <v>0.22392714899999999</v>
      </c>
    </row>
    <row r="40" spans="2:8" x14ac:dyDescent="0.3">
      <c r="B40" s="12" t="s">
        <v>121</v>
      </c>
      <c r="C40" s="13" t="s">
        <v>122</v>
      </c>
      <c r="D40" s="13">
        <v>0</v>
      </c>
      <c r="E40" s="13">
        <v>0</v>
      </c>
      <c r="F40" s="13">
        <v>-3.1094765613047457</v>
      </c>
      <c r="G40" s="13">
        <v>1E+100</v>
      </c>
      <c r="H40" s="14">
        <v>0.72313478490000005</v>
      </c>
    </row>
    <row r="41" spans="2:8" x14ac:dyDescent="0.3">
      <c r="B41" s="12" t="s">
        <v>123</v>
      </c>
      <c r="C41" s="13" t="s">
        <v>124</v>
      </c>
      <c r="D41" s="13">
        <v>0</v>
      </c>
      <c r="E41" s="13">
        <v>0</v>
      </c>
      <c r="F41" s="13">
        <v>-3.7869590161162705</v>
      </c>
      <c r="G41" s="13">
        <v>1E+100</v>
      </c>
      <c r="H41" s="14">
        <v>0.64348338429999996</v>
      </c>
    </row>
    <row r="42" spans="2:8" x14ac:dyDescent="0.3">
      <c r="B42" s="12" t="s">
        <v>125</v>
      </c>
      <c r="C42" s="13" t="s">
        <v>126</v>
      </c>
      <c r="D42" s="13">
        <v>0</v>
      </c>
      <c r="E42" s="13">
        <v>0</v>
      </c>
      <c r="F42" s="13">
        <v>-4.092428571428627</v>
      </c>
      <c r="G42" s="13">
        <v>1E+100</v>
      </c>
      <c r="H42" s="14">
        <v>1.4941665390000001</v>
      </c>
    </row>
    <row r="43" spans="2:8" x14ac:dyDescent="0.3">
      <c r="B43" s="12" t="s">
        <v>127</v>
      </c>
      <c r="C43" s="13" t="s">
        <v>128</v>
      </c>
      <c r="D43" s="13">
        <v>0</v>
      </c>
      <c r="E43" s="13">
        <v>0</v>
      </c>
      <c r="F43" s="13">
        <v>-3.4502359550560868</v>
      </c>
      <c r="G43" s="13">
        <v>1E+100</v>
      </c>
      <c r="H43" s="14">
        <v>7.2799197199999999E-2</v>
      </c>
    </row>
    <row r="44" spans="2:8" x14ac:dyDescent="0.3">
      <c r="B44" s="12" t="s">
        <v>129</v>
      </c>
      <c r="C44" s="13" t="s">
        <v>130</v>
      </c>
      <c r="D44" s="13">
        <v>0</v>
      </c>
      <c r="E44" s="13">
        <v>0</v>
      </c>
      <c r="F44" s="13">
        <v>-2.9152281082378977</v>
      </c>
      <c r="G44" s="13">
        <v>1E+100</v>
      </c>
      <c r="H44" s="14">
        <v>0.89030327629999995</v>
      </c>
    </row>
    <row r="45" spans="2:8" x14ac:dyDescent="0.3">
      <c r="B45" s="12" t="s">
        <v>131</v>
      </c>
      <c r="C45" s="13" t="s">
        <v>132</v>
      </c>
      <c r="D45" s="13">
        <v>0</v>
      </c>
      <c r="E45" s="13">
        <v>0</v>
      </c>
      <c r="F45" s="13">
        <v>-3.766139186233886</v>
      </c>
      <c r="G45" s="13">
        <v>1E+100</v>
      </c>
      <c r="H45" s="14">
        <v>0.65871363240000003</v>
      </c>
    </row>
    <row r="46" spans="2:8" x14ac:dyDescent="0.3">
      <c r="B46" s="12" t="s">
        <v>133</v>
      </c>
      <c r="C46" s="13" t="s">
        <v>134</v>
      </c>
      <c r="D46" s="13">
        <v>0</v>
      </c>
      <c r="E46" s="13">
        <v>0</v>
      </c>
      <c r="F46" s="13">
        <v>-4.0683585513079379</v>
      </c>
      <c r="G46" s="13">
        <v>1E+100</v>
      </c>
      <c r="H46" s="14">
        <v>1.3724213839999999</v>
      </c>
    </row>
    <row r="47" spans="2:8" x14ac:dyDescent="0.3">
      <c r="B47" s="12" t="s">
        <v>135</v>
      </c>
      <c r="C47" s="13" t="s">
        <v>136</v>
      </c>
      <c r="D47" s="13">
        <v>0</v>
      </c>
      <c r="E47" s="13">
        <v>0</v>
      </c>
      <c r="F47" s="13">
        <v>-3.0898314606743043</v>
      </c>
      <c r="G47" s="13">
        <v>1E+100</v>
      </c>
      <c r="H47" s="14">
        <v>0.4332036916</v>
      </c>
    </row>
    <row r="48" spans="2:8" x14ac:dyDescent="0.3">
      <c r="B48" s="12" t="s">
        <v>137</v>
      </c>
      <c r="C48" s="13" t="s">
        <v>138</v>
      </c>
      <c r="D48" s="13">
        <v>0</v>
      </c>
      <c r="E48" s="13">
        <v>0</v>
      </c>
      <c r="F48" s="13">
        <v>-2.5167320545997427</v>
      </c>
      <c r="G48" s="13">
        <v>1E+100</v>
      </c>
      <c r="H48" s="14">
        <v>1.2807274179999999</v>
      </c>
    </row>
    <row r="49" spans="2:8" x14ac:dyDescent="0.3">
      <c r="B49" s="12" t="s">
        <v>139</v>
      </c>
      <c r="C49" s="13" t="s">
        <v>140</v>
      </c>
      <c r="D49" s="13">
        <v>0</v>
      </c>
      <c r="E49" s="13">
        <v>0</v>
      </c>
      <c r="F49" s="13">
        <v>-3.4280367356209354</v>
      </c>
      <c r="G49" s="13">
        <v>1E+100</v>
      </c>
      <c r="H49" s="14">
        <v>0.94983119250000003</v>
      </c>
    </row>
    <row r="50" spans="2:8" x14ac:dyDescent="0.3">
      <c r="B50" s="12" t="s">
        <v>141</v>
      </c>
      <c r="C50" s="13" t="s">
        <v>142</v>
      </c>
      <c r="D50" s="13">
        <v>0</v>
      </c>
      <c r="E50" s="13">
        <v>0</v>
      </c>
      <c r="F50" s="13">
        <v>-4.0056085444607561</v>
      </c>
      <c r="G50" s="13">
        <v>1E+100</v>
      </c>
      <c r="H50" s="14">
        <v>1.374415068</v>
      </c>
    </row>
    <row r="51" spans="2:8" x14ac:dyDescent="0.3">
      <c r="B51" s="12" t="s">
        <v>143</v>
      </c>
      <c r="C51" s="13" t="s">
        <v>144</v>
      </c>
      <c r="D51" s="13">
        <v>0</v>
      </c>
      <c r="E51" s="13">
        <v>0</v>
      </c>
      <c r="F51" s="13">
        <v>-2.8532022471908931</v>
      </c>
      <c r="G51" s="13">
        <v>1E+100</v>
      </c>
      <c r="H51" s="14">
        <v>0.7062866995</v>
      </c>
    </row>
    <row r="52" spans="2:8" x14ac:dyDescent="0.3">
      <c r="B52" s="12" t="s">
        <v>145</v>
      </c>
      <c r="C52" s="13" t="s">
        <v>146</v>
      </c>
      <c r="D52" s="13">
        <v>0</v>
      </c>
      <c r="E52" s="13">
        <v>0</v>
      </c>
      <c r="F52" s="13">
        <v>-1.4869727841696658</v>
      </c>
      <c r="G52" s="13">
        <v>1E+100</v>
      </c>
      <c r="H52" s="14">
        <v>2.3435554879999998</v>
      </c>
    </row>
    <row r="53" spans="2:8" x14ac:dyDescent="0.3">
      <c r="B53" s="12" t="s">
        <v>147</v>
      </c>
      <c r="C53" s="13" t="s">
        <v>148</v>
      </c>
      <c r="D53" s="13">
        <v>0</v>
      </c>
      <c r="E53" s="13">
        <v>0</v>
      </c>
      <c r="F53" s="13">
        <v>-2.6906469750192628</v>
      </c>
      <c r="G53" s="13">
        <v>1E+100</v>
      </c>
      <c r="H53" s="14">
        <v>1.705852892</v>
      </c>
    </row>
    <row r="54" spans="2:8" x14ac:dyDescent="0.3">
      <c r="B54" s="12" t="s">
        <v>149</v>
      </c>
      <c r="C54" s="13" t="s">
        <v>150</v>
      </c>
      <c r="D54" s="13">
        <v>0</v>
      </c>
      <c r="E54" s="13">
        <v>0</v>
      </c>
      <c r="F54" s="13">
        <v>-3.2278283132527577</v>
      </c>
      <c r="G54" s="13">
        <v>1E+100</v>
      </c>
      <c r="H54" s="14">
        <v>2.2809987039999999</v>
      </c>
    </row>
    <row r="55" spans="2:8" x14ac:dyDescent="0.3">
      <c r="B55" s="12" t="s">
        <v>151</v>
      </c>
      <c r="C55" s="13" t="s">
        <v>152</v>
      </c>
      <c r="D55" s="13">
        <v>0</v>
      </c>
      <c r="E55" s="13">
        <v>0</v>
      </c>
      <c r="F55" s="13">
        <v>-3.0088314606741733</v>
      </c>
      <c r="G55" s="13">
        <v>1E+100</v>
      </c>
      <c r="H55" s="14">
        <v>0.55065748609999998</v>
      </c>
    </row>
    <row r="56" spans="2:8" x14ac:dyDescent="0.3">
      <c r="B56" s="12" t="s">
        <v>153</v>
      </c>
      <c r="C56" s="13" t="s">
        <v>154</v>
      </c>
      <c r="D56" s="13">
        <v>0</v>
      </c>
      <c r="E56" s="13">
        <v>0</v>
      </c>
      <c r="F56" s="13">
        <v>-2.2144899887234715</v>
      </c>
      <c r="G56" s="13">
        <v>1E+100</v>
      </c>
      <c r="H56" s="14">
        <v>1.5932980590000001</v>
      </c>
    </row>
    <row r="57" spans="2:8" x14ac:dyDescent="0.3">
      <c r="B57" s="12" t="s">
        <v>155</v>
      </c>
      <c r="C57" s="13" t="s">
        <v>156</v>
      </c>
      <c r="D57" s="13">
        <v>0</v>
      </c>
      <c r="E57" s="13">
        <v>0</v>
      </c>
      <c r="F57" s="13">
        <v>-3.145019436455641</v>
      </c>
      <c r="G57" s="13">
        <v>1E+100</v>
      </c>
      <c r="H57" s="14">
        <v>1.2568564449999999</v>
      </c>
    </row>
    <row r="58" spans="2:8" x14ac:dyDescent="0.3">
      <c r="B58" s="12" t="s">
        <v>157</v>
      </c>
      <c r="C58" s="13" t="s">
        <v>158</v>
      </c>
      <c r="D58" s="13">
        <v>0</v>
      </c>
      <c r="E58" s="13">
        <v>0</v>
      </c>
      <c r="F58" s="13">
        <v>-3.7830197368421068</v>
      </c>
      <c r="G58" s="13">
        <v>1E+100</v>
      </c>
      <c r="H58" s="14">
        <v>1.599434128</v>
      </c>
    </row>
    <row r="59" spans="2:8" x14ac:dyDescent="0.3">
      <c r="B59" s="12" t="s">
        <v>159</v>
      </c>
      <c r="C59" s="13" t="s">
        <v>160</v>
      </c>
      <c r="D59" s="13">
        <v>0</v>
      </c>
      <c r="E59" s="13">
        <v>0</v>
      </c>
      <c r="F59" s="13">
        <v>-3.02703370786503</v>
      </c>
      <c r="G59" s="13">
        <v>1E+100</v>
      </c>
      <c r="H59" s="14">
        <v>0.53245523890000002</v>
      </c>
    </row>
    <row r="60" spans="2:8" x14ac:dyDescent="0.3">
      <c r="B60" s="12" t="s">
        <v>161</v>
      </c>
      <c r="C60" s="13" t="s">
        <v>162</v>
      </c>
      <c r="D60" s="13">
        <v>0</v>
      </c>
      <c r="E60" s="13">
        <v>0</v>
      </c>
      <c r="F60" s="13">
        <v>-2.4355913341264568</v>
      </c>
      <c r="G60" s="13">
        <v>1E+100</v>
      </c>
      <c r="H60" s="14">
        <v>1.4019673130000001</v>
      </c>
    </row>
    <row r="61" spans="2:8" x14ac:dyDescent="0.3">
      <c r="B61" s="12" t="s">
        <v>163</v>
      </c>
      <c r="C61" s="13" t="s">
        <v>164</v>
      </c>
      <c r="D61" s="13">
        <v>0</v>
      </c>
      <c r="E61" s="13">
        <v>0</v>
      </c>
      <c r="F61" s="13">
        <v>-3.2197705770749963</v>
      </c>
      <c r="G61" s="13">
        <v>1E+100</v>
      </c>
      <c r="H61" s="14">
        <v>1.213183085</v>
      </c>
    </row>
    <row r="62" spans="2:8" x14ac:dyDescent="0.3">
      <c r="B62" s="12" t="s">
        <v>165</v>
      </c>
      <c r="C62" s="13" t="s">
        <v>166</v>
      </c>
      <c r="D62" s="13">
        <v>0</v>
      </c>
      <c r="E62" s="13">
        <v>0</v>
      </c>
      <c r="F62" s="13">
        <v>-3.8598824652453914</v>
      </c>
      <c r="G62" s="13">
        <v>1E+100</v>
      </c>
      <c r="H62" s="14">
        <v>1.7340034040000001</v>
      </c>
    </row>
    <row r="63" spans="2:8" x14ac:dyDescent="0.3">
      <c r="B63" s="12" t="s">
        <v>167</v>
      </c>
      <c r="C63" s="13" t="s">
        <v>168</v>
      </c>
      <c r="D63" s="13">
        <v>0</v>
      </c>
      <c r="E63" s="13">
        <v>0</v>
      </c>
      <c r="F63" s="13">
        <v>-3.5998977272729462</v>
      </c>
      <c r="G63" s="13">
        <v>1E+100</v>
      </c>
      <c r="H63" s="14">
        <v>3.249880787E-2</v>
      </c>
    </row>
    <row r="64" spans="2:8" x14ac:dyDescent="0.3">
      <c r="B64" s="12" t="s">
        <v>169</v>
      </c>
      <c r="C64" s="13" t="s">
        <v>170</v>
      </c>
      <c r="D64" s="13">
        <v>0</v>
      </c>
      <c r="E64" s="13">
        <v>0</v>
      </c>
      <c r="F64" s="13">
        <v>-3.9159342269822446</v>
      </c>
      <c r="G64" s="13">
        <v>8.4920859789999997E-2</v>
      </c>
      <c r="H64" s="14">
        <v>1.532146165E-2</v>
      </c>
    </row>
    <row r="65" spans="2:8" x14ac:dyDescent="0.3">
      <c r="B65" s="12" t="s">
        <v>171</v>
      </c>
      <c r="C65" s="13" t="s">
        <v>172</v>
      </c>
      <c r="D65" s="13">
        <v>1</v>
      </c>
      <c r="E65" s="13">
        <v>0</v>
      </c>
      <c r="F65" s="13">
        <v>-4.5310547880785634</v>
      </c>
      <c r="G65" s="13">
        <v>0.17363407210000001</v>
      </c>
      <c r="H65" s="14">
        <v>8.4920859789999997E-2</v>
      </c>
    </row>
    <row r="66" spans="2:8" x14ac:dyDescent="0.3">
      <c r="B66" s="12" t="s">
        <v>173</v>
      </c>
      <c r="C66" s="13" t="s">
        <v>174</v>
      </c>
      <c r="D66" s="13">
        <v>0.51617647</v>
      </c>
      <c r="E66" s="13">
        <v>0</v>
      </c>
      <c r="F66" s="13">
        <v>-5.3459999999995489</v>
      </c>
      <c r="G66" s="13">
        <v>1.3324269430000001E-2</v>
      </c>
      <c r="H66" s="14">
        <v>4.085723107E-2</v>
      </c>
    </row>
    <row r="67" spans="2:8" x14ac:dyDescent="0.3">
      <c r="B67" s="12" t="s">
        <v>175</v>
      </c>
      <c r="C67" s="13" t="s">
        <v>176</v>
      </c>
      <c r="D67" s="13">
        <v>0.51617647</v>
      </c>
      <c r="E67" s="13">
        <v>0</v>
      </c>
      <c r="F67" s="13">
        <v>-3.6031034482757605</v>
      </c>
      <c r="G67" s="13">
        <v>1.3324269430000001E-2</v>
      </c>
      <c r="H67" s="14">
        <v>4.085723107E-2</v>
      </c>
    </row>
    <row r="68" spans="2:8" x14ac:dyDescent="0.3">
      <c r="B68" s="12" t="s">
        <v>177</v>
      </c>
      <c r="C68" s="13" t="s">
        <v>178</v>
      </c>
      <c r="D68" s="13">
        <v>0</v>
      </c>
      <c r="E68" s="13">
        <v>0</v>
      </c>
      <c r="F68" s="13">
        <v>-3.7214740539629929</v>
      </c>
      <c r="G68" s="13">
        <v>1E+100</v>
      </c>
      <c r="H68" s="14">
        <v>1.0364128960000001</v>
      </c>
    </row>
    <row r="69" spans="2:8" x14ac:dyDescent="0.3">
      <c r="B69" s="12" t="s">
        <v>179</v>
      </c>
      <c r="C69" s="13" t="s">
        <v>180</v>
      </c>
      <c r="D69" s="13">
        <v>0</v>
      </c>
      <c r="E69" s="13">
        <v>0</v>
      </c>
      <c r="F69" s="13">
        <v>-4.4228266405411887</v>
      </c>
      <c r="G69" s="13">
        <v>1E+100</v>
      </c>
      <c r="H69" s="14">
        <v>0.17363407210000001</v>
      </c>
    </row>
    <row r="70" spans="2:8" x14ac:dyDescent="0.3">
      <c r="B70" s="12" t="s">
        <v>181</v>
      </c>
      <c r="C70" s="13" t="s">
        <v>182</v>
      </c>
      <c r="D70" s="13">
        <v>2.4838235000000002</v>
      </c>
      <c r="E70" s="13">
        <v>0</v>
      </c>
      <c r="F70" s="13">
        <v>-5.7906062717765963</v>
      </c>
      <c r="G70" s="13">
        <v>4.085723107E-2</v>
      </c>
      <c r="H70" s="14">
        <v>1.3324269430000001E-2</v>
      </c>
    </row>
    <row r="71" spans="2:8" x14ac:dyDescent="0.3">
      <c r="B71" s="12" t="s">
        <v>183</v>
      </c>
      <c r="C71" s="13" t="s">
        <v>184</v>
      </c>
      <c r="D71" s="13">
        <v>0.48382353</v>
      </c>
      <c r="E71" s="13">
        <v>0</v>
      </c>
      <c r="F71" s="13">
        <v>-3.530325842696584</v>
      </c>
      <c r="G71" s="13">
        <v>1.11428812E-2</v>
      </c>
      <c r="H71" s="14">
        <v>1.3324269430000001E-2</v>
      </c>
    </row>
    <row r="72" spans="2:8" x14ac:dyDescent="0.3">
      <c r="B72" s="12" t="s">
        <v>185</v>
      </c>
      <c r="C72" s="13" t="s">
        <v>186</v>
      </c>
      <c r="D72" s="13">
        <v>0</v>
      </c>
      <c r="E72" s="13">
        <v>0</v>
      </c>
      <c r="F72" s="13">
        <v>-3.327647740401062</v>
      </c>
      <c r="G72" s="13">
        <v>1E+100</v>
      </c>
      <c r="H72" s="14">
        <v>0.48743106650000001</v>
      </c>
    </row>
    <row r="73" spans="2:8" x14ac:dyDescent="0.3">
      <c r="B73" s="12" t="s">
        <v>187</v>
      </c>
      <c r="C73" s="13" t="s">
        <v>188</v>
      </c>
      <c r="D73" s="13">
        <v>0</v>
      </c>
      <c r="E73" s="13">
        <v>0</v>
      </c>
      <c r="F73" s="13">
        <v>-3.851951683061543</v>
      </c>
      <c r="G73" s="13">
        <v>1E+100</v>
      </c>
      <c r="H73" s="14">
        <v>0.56172197199999996</v>
      </c>
    </row>
    <row r="74" spans="2:8" x14ac:dyDescent="0.3">
      <c r="B74" s="12" t="s">
        <v>189</v>
      </c>
      <c r="C74" s="13" t="s">
        <v>190</v>
      </c>
      <c r="D74" s="13">
        <v>0</v>
      </c>
      <c r="E74" s="13">
        <v>0</v>
      </c>
      <c r="F74" s="13">
        <v>-4.5582519114686875</v>
      </c>
      <c r="G74" s="13">
        <v>1E+100</v>
      </c>
      <c r="H74" s="14">
        <v>0.86065574769999997</v>
      </c>
    </row>
    <row r="75" spans="2:8" x14ac:dyDescent="0.3">
      <c r="B75" s="12" t="s">
        <v>191</v>
      </c>
      <c r="C75" s="13" t="s">
        <v>192</v>
      </c>
      <c r="D75" s="13">
        <v>0</v>
      </c>
      <c r="E75" s="13">
        <v>0</v>
      </c>
      <c r="F75" s="13">
        <v>-3.4529662921349882</v>
      </c>
      <c r="G75" s="13">
        <v>1E+100</v>
      </c>
      <c r="H75" s="14">
        <v>0.13568569</v>
      </c>
    </row>
    <row r="76" spans="2:8" x14ac:dyDescent="0.3">
      <c r="B76" s="12" t="s">
        <v>193</v>
      </c>
      <c r="C76" s="13" t="s">
        <v>194</v>
      </c>
      <c r="D76" s="13">
        <v>0</v>
      </c>
      <c r="E76" s="13">
        <v>0</v>
      </c>
      <c r="F76" s="13">
        <v>-3.4929915539319154</v>
      </c>
      <c r="G76" s="13">
        <v>1E+100</v>
      </c>
      <c r="H76" s="14">
        <v>0.33545364430000002</v>
      </c>
    </row>
    <row r="77" spans="2:8" x14ac:dyDescent="0.3">
      <c r="B77" s="12" t="s">
        <v>195</v>
      </c>
      <c r="C77" s="13" t="s">
        <v>196</v>
      </c>
      <c r="D77" s="13">
        <v>0</v>
      </c>
      <c r="E77" s="13">
        <v>0</v>
      </c>
      <c r="F77" s="13">
        <v>-4.0859546641841007</v>
      </c>
      <c r="G77" s="13">
        <v>1E+100</v>
      </c>
      <c r="H77" s="14">
        <v>0.39843935149999998</v>
      </c>
    </row>
    <row r="78" spans="2:8" x14ac:dyDescent="0.3">
      <c r="B78" s="12" t="s">
        <v>197</v>
      </c>
      <c r="C78" s="13" t="s">
        <v>198</v>
      </c>
      <c r="D78" s="13">
        <v>0</v>
      </c>
      <c r="E78" s="13">
        <v>0</v>
      </c>
      <c r="F78" s="13">
        <v>-5.4136588235292038</v>
      </c>
      <c r="G78" s="13">
        <v>1E+100</v>
      </c>
      <c r="H78" s="14">
        <v>0.46456663370000001</v>
      </c>
    </row>
    <row r="79" spans="2:8" x14ac:dyDescent="0.3">
      <c r="B79" s="12" t="s">
        <v>199</v>
      </c>
      <c r="C79" s="13" t="s">
        <v>200</v>
      </c>
      <c r="D79" s="13">
        <v>0</v>
      </c>
      <c r="E79" s="13">
        <v>0</v>
      </c>
      <c r="F79" s="13">
        <v>-2.9169101123593464</v>
      </c>
      <c r="G79" s="13">
        <v>1E+100</v>
      </c>
      <c r="H79" s="14">
        <v>0.57696200419999999</v>
      </c>
    </row>
    <row r="80" spans="2:8" x14ac:dyDescent="0.3">
      <c r="B80" s="12" t="s">
        <v>201</v>
      </c>
      <c r="C80" s="13" t="s">
        <v>202</v>
      </c>
      <c r="D80" s="13">
        <v>0</v>
      </c>
      <c r="E80" s="13">
        <v>0</v>
      </c>
      <c r="F80" s="13">
        <v>-2.0026721874041868</v>
      </c>
      <c r="G80" s="13">
        <v>1E+100</v>
      </c>
      <c r="H80" s="14">
        <v>1.79934401</v>
      </c>
    </row>
    <row r="81" spans="2:8" x14ac:dyDescent="0.3">
      <c r="B81" s="12" t="s">
        <v>203</v>
      </c>
      <c r="C81" s="13" t="s">
        <v>204</v>
      </c>
      <c r="D81" s="13">
        <v>0</v>
      </c>
      <c r="E81" s="13">
        <v>0</v>
      </c>
      <c r="F81" s="13">
        <v>-3.0029428958423523</v>
      </c>
      <c r="G81" s="13">
        <v>1E+100</v>
      </c>
      <c r="H81" s="14">
        <v>1.3951771399999999</v>
      </c>
    </row>
    <row r="82" spans="2:8" x14ac:dyDescent="0.3">
      <c r="B82" s="12" t="s">
        <v>205</v>
      </c>
      <c r="C82" s="13" t="s">
        <v>206</v>
      </c>
      <c r="D82" s="13">
        <v>0</v>
      </c>
      <c r="E82" s="13">
        <v>0</v>
      </c>
      <c r="F82" s="13">
        <v>-3.5554797689947009</v>
      </c>
      <c r="G82" s="13">
        <v>1E+100</v>
      </c>
      <c r="H82" s="14">
        <v>1.8196833370000001</v>
      </c>
    </row>
    <row r="83" spans="2:8" x14ac:dyDescent="0.3">
      <c r="B83" s="12" t="s">
        <v>207</v>
      </c>
      <c r="C83" s="13" t="s">
        <v>208</v>
      </c>
      <c r="D83" s="13">
        <v>0</v>
      </c>
      <c r="E83" s="13">
        <v>0</v>
      </c>
      <c r="F83" s="13">
        <v>-3.2731363636362403</v>
      </c>
      <c r="G83" s="13">
        <v>1E+100</v>
      </c>
      <c r="H83" s="14">
        <v>0.2863525831</v>
      </c>
    </row>
    <row r="84" spans="2:8" x14ac:dyDescent="0.3">
      <c r="B84" s="12" t="s">
        <v>209</v>
      </c>
      <c r="C84" s="13" t="s">
        <v>210</v>
      </c>
      <c r="D84" s="13">
        <v>0</v>
      </c>
      <c r="E84" s="13">
        <v>0</v>
      </c>
      <c r="F84" s="13">
        <v>-2.8519817585552119</v>
      </c>
      <c r="G84" s="13">
        <v>1E+100</v>
      </c>
      <c r="H84" s="14">
        <v>0.96552730139999998</v>
      </c>
    </row>
    <row r="85" spans="2:8" x14ac:dyDescent="0.3">
      <c r="B85" s="12" t="s">
        <v>211</v>
      </c>
      <c r="C85" s="13" t="s">
        <v>212</v>
      </c>
      <c r="D85" s="13">
        <v>0</v>
      </c>
      <c r="E85" s="13">
        <v>0</v>
      </c>
      <c r="F85" s="13">
        <v>-3.5361989355355945</v>
      </c>
      <c r="G85" s="13">
        <v>1E+100</v>
      </c>
      <c r="H85" s="14">
        <v>0.88500850369999995</v>
      </c>
    </row>
    <row r="86" spans="2:8" x14ac:dyDescent="0.3">
      <c r="B86" s="12" t="s">
        <v>213</v>
      </c>
      <c r="C86" s="13" t="s">
        <v>214</v>
      </c>
      <c r="D86" s="13">
        <v>0</v>
      </c>
      <c r="E86" s="13">
        <v>0</v>
      </c>
      <c r="F86" s="13">
        <v>-4.1445701298698623</v>
      </c>
      <c r="G86" s="13">
        <v>1E+100</v>
      </c>
      <c r="H86" s="14">
        <v>1.3107913229999999</v>
      </c>
    </row>
    <row r="87" spans="2:8" x14ac:dyDescent="0.3">
      <c r="B87" s="12" t="s">
        <v>215</v>
      </c>
      <c r="C87" s="13" t="s">
        <v>56</v>
      </c>
      <c r="D87" s="13">
        <v>0</v>
      </c>
      <c r="E87" s="13">
        <v>0</v>
      </c>
      <c r="F87" s="13">
        <v>-0.3243033707867653</v>
      </c>
      <c r="G87" s="13">
        <v>1E+100</v>
      </c>
      <c r="H87" s="14">
        <v>7.5245883550000003E-2</v>
      </c>
    </row>
    <row r="88" spans="2:8" x14ac:dyDescent="0.3">
      <c r="B88" s="12" t="s">
        <v>216</v>
      </c>
      <c r="C88" s="13" t="s">
        <v>58</v>
      </c>
      <c r="D88" s="13">
        <v>0</v>
      </c>
      <c r="E88" s="13">
        <v>0</v>
      </c>
      <c r="F88" s="13">
        <v>-0.18403965739526029</v>
      </c>
      <c r="G88" s="13">
        <v>1E+100</v>
      </c>
      <c r="H88" s="14">
        <v>0.19434957259999999</v>
      </c>
    </row>
    <row r="89" spans="2:8" x14ac:dyDescent="0.3">
      <c r="B89" s="12" t="s">
        <v>217</v>
      </c>
      <c r="C89" s="13" t="s">
        <v>60</v>
      </c>
      <c r="D89" s="13">
        <v>0</v>
      </c>
      <c r="E89" s="13">
        <v>0</v>
      </c>
      <c r="F89" s="13">
        <v>-0.35508868553824868</v>
      </c>
      <c r="G89" s="13">
        <v>1E+100</v>
      </c>
      <c r="H89" s="14">
        <v>8.8135604419999999E-2</v>
      </c>
    </row>
    <row r="90" spans="2:8" x14ac:dyDescent="0.3">
      <c r="B90" s="12" t="s">
        <v>218</v>
      </c>
      <c r="C90" s="13" t="s">
        <v>62</v>
      </c>
      <c r="D90" s="13">
        <v>0</v>
      </c>
      <c r="E90" s="13">
        <v>0</v>
      </c>
      <c r="F90" s="13">
        <v>-0.39054756142968472</v>
      </c>
      <c r="G90" s="13">
        <v>1E+100</v>
      </c>
      <c r="H90" s="14">
        <v>0.51695513630000001</v>
      </c>
    </row>
    <row r="91" spans="2:8" x14ac:dyDescent="0.3">
      <c r="B91" s="12" t="s">
        <v>219</v>
      </c>
      <c r="C91" s="13" t="s">
        <v>64</v>
      </c>
      <c r="D91" s="13">
        <v>0</v>
      </c>
      <c r="E91" s="13">
        <v>0</v>
      </c>
      <c r="F91" s="13">
        <v>-0.36993103448276088</v>
      </c>
      <c r="G91" s="13">
        <v>1E+100</v>
      </c>
      <c r="H91" s="14">
        <v>1.1391322590000001E-2</v>
      </c>
    </row>
    <row r="92" spans="2:8" x14ac:dyDescent="0.3">
      <c r="B92" s="12" t="s">
        <v>220</v>
      </c>
      <c r="C92" s="13" t="s">
        <v>66</v>
      </c>
      <c r="D92" s="13">
        <v>0</v>
      </c>
      <c r="E92" s="13">
        <v>0</v>
      </c>
      <c r="F92" s="13">
        <v>-0.32183920064653648</v>
      </c>
      <c r="G92" s="13">
        <v>1E+100</v>
      </c>
      <c r="H92" s="14">
        <v>4.2315690519999997E-2</v>
      </c>
    </row>
    <row r="93" spans="2:8" x14ac:dyDescent="0.3">
      <c r="B93" s="12" t="s">
        <v>221</v>
      </c>
      <c r="C93" s="13" t="s">
        <v>68</v>
      </c>
      <c r="D93" s="13">
        <v>0</v>
      </c>
      <c r="E93" s="13">
        <v>0</v>
      </c>
      <c r="F93" s="13">
        <v>-0.38153732688442688</v>
      </c>
      <c r="G93" s="13">
        <v>1E+100</v>
      </c>
      <c r="H93" s="14">
        <v>2.8777287679999999E-2</v>
      </c>
    </row>
    <row r="94" spans="2:8" x14ac:dyDescent="0.3">
      <c r="B94" s="12" t="s">
        <v>222</v>
      </c>
      <c r="C94" s="13" t="s">
        <v>70</v>
      </c>
      <c r="D94" s="13">
        <v>0</v>
      </c>
      <c r="E94" s="13">
        <v>0</v>
      </c>
      <c r="F94" s="13">
        <v>-0.48350556402465372</v>
      </c>
      <c r="G94" s="13">
        <v>1E+100</v>
      </c>
      <c r="H94" s="14">
        <v>0.2125651304</v>
      </c>
    </row>
    <row r="95" spans="2:8" x14ac:dyDescent="0.3">
      <c r="B95" s="12" t="s">
        <v>223</v>
      </c>
      <c r="C95" s="13" t="s">
        <v>72</v>
      </c>
      <c r="D95" s="13">
        <v>0</v>
      </c>
      <c r="E95" s="13">
        <v>0</v>
      </c>
      <c r="F95" s="13">
        <v>-0.37911235955061784</v>
      </c>
      <c r="G95" s="13">
        <v>1E+100</v>
      </c>
      <c r="H95" s="14">
        <v>2.408227424E-2</v>
      </c>
    </row>
    <row r="96" spans="2:8" x14ac:dyDescent="0.3">
      <c r="B96" s="12" t="s">
        <v>224</v>
      </c>
      <c r="C96" s="13" t="s">
        <v>74</v>
      </c>
      <c r="D96" s="13">
        <v>0</v>
      </c>
      <c r="E96" s="13">
        <v>0</v>
      </c>
      <c r="F96" s="13">
        <v>-0.31962388258170904</v>
      </c>
      <c r="G96" s="13">
        <v>1E+100</v>
      </c>
      <c r="H96" s="14">
        <v>7.1610970240000002E-2</v>
      </c>
    </row>
    <row r="97" spans="2:8" x14ac:dyDescent="0.3">
      <c r="B97" s="12" t="s">
        <v>225</v>
      </c>
      <c r="C97" s="13" t="s">
        <v>76</v>
      </c>
      <c r="D97" s="13">
        <v>0</v>
      </c>
      <c r="E97" s="13">
        <v>0</v>
      </c>
      <c r="F97" s="13">
        <v>-0.39898899488707684</v>
      </c>
      <c r="G97" s="13">
        <v>1E+100</v>
      </c>
      <c r="H97" s="14">
        <v>3.137520655E-2</v>
      </c>
    </row>
    <row r="98" spans="2:8" x14ac:dyDescent="0.3">
      <c r="B98" s="12" t="s">
        <v>226</v>
      </c>
      <c r="C98" s="13" t="s">
        <v>78</v>
      </c>
      <c r="D98" s="13">
        <v>0</v>
      </c>
      <c r="E98" s="13">
        <v>0</v>
      </c>
      <c r="F98" s="13">
        <v>-0.46857857142867942</v>
      </c>
      <c r="G98" s="13">
        <v>1E+100</v>
      </c>
      <c r="H98" s="14">
        <v>0.31498122820000002</v>
      </c>
    </row>
    <row r="99" spans="2:8" x14ac:dyDescent="0.3">
      <c r="B99" s="12" t="s">
        <v>227</v>
      </c>
      <c r="C99" s="13" t="s">
        <v>80</v>
      </c>
      <c r="D99" s="13">
        <v>0</v>
      </c>
      <c r="E99" s="13">
        <v>0</v>
      </c>
      <c r="F99" s="13">
        <v>-0.46496629213470442</v>
      </c>
      <c r="G99" s="13">
        <v>1E+100</v>
      </c>
      <c r="H99" s="14">
        <v>0.98229124810000001</v>
      </c>
    </row>
    <row r="100" spans="2:8" x14ac:dyDescent="0.3">
      <c r="B100" s="12" t="s">
        <v>228</v>
      </c>
      <c r="C100" s="13" t="s">
        <v>82</v>
      </c>
      <c r="D100" s="13">
        <v>0</v>
      </c>
      <c r="E100" s="13">
        <v>0</v>
      </c>
      <c r="F100" s="13">
        <v>-0.52888739056834311</v>
      </c>
      <c r="G100" s="13">
        <v>1E+100</v>
      </c>
      <c r="H100" s="14">
        <v>0.87568502790000002</v>
      </c>
    </row>
    <row r="101" spans="2:8" x14ac:dyDescent="0.3">
      <c r="B101" s="12" t="s">
        <v>229</v>
      </c>
      <c r="C101" s="13" t="s">
        <v>84</v>
      </c>
      <c r="D101" s="13">
        <v>0</v>
      </c>
      <c r="E101" s="13">
        <v>0</v>
      </c>
      <c r="F101" s="13">
        <v>-0.61805337463920296</v>
      </c>
      <c r="G101" s="13">
        <v>1E+100</v>
      </c>
      <c r="H101" s="14">
        <v>0.95874813699999994</v>
      </c>
    </row>
    <row r="102" spans="2:8" x14ac:dyDescent="0.3">
      <c r="B102" s="12" t="s">
        <v>230</v>
      </c>
      <c r="C102" s="13" t="s">
        <v>86</v>
      </c>
      <c r="D102" s="13">
        <v>0</v>
      </c>
      <c r="E102" s="13">
        <v>0</v>
      </c>
      <c r="F102" s="13">
        <v>-0.56787500000018554</v>
      </c>
      <c r="G102" s="13">
        <v>1E+100</v>
      </c>
      <c r="H102" s="14">
        <v>1.2561023250000001</v>
      </c>
    </row>
    <row r="103" spans="2:8" x14ac:dyDescent="0.3">
      <c r="B103" s="12" t="s">
        <v>231</v>
      </c>
      <c r="C103" s="13" t="s">
        <v>88</v>
      </c>
      <c r="D103" s="13">
        <v>0</v>
      </c>
      <c r="E103" s="13">
        <v>0</v>
      </c>
      <c r="F103" s="13">
        <v>-0.36582642857138126</v>
      </c>
      <c r="G103" s="13">
        <v>1E+100</v>
      </c>
      <c r="H103" s="14">
        <v>9.1441064710000004E-4</v>
      </c>
    </row>
    <row r="104" spans="2:8" x14ac:dyDescent="0.3">
      <c r="B104" s="12" t="s">
        <v>232</v>
      </c>
      <c r="C104" s="13" t="s">
        <v>90</v>
      </c>
      <c r="D104" s="13">
        <v>0</v>
      </c>
      <c r="E104" s="13">
        <v>0</v>
      </c>
      <c r="F104" s="13">
        <v>-0.33798316366301151</v>
      </c>
      <c r="G104" s="13">
        <v>1E+100</v>
      </c>
      <c r="H104" s="14">
        <v>4.075324533E-2</v>
      </c>
    </row>
    <row r="105" spans="2:8" x14ac:dyDescent="0.3">
      <c r="B105" s="12" t="s">
        <v>233</v>
      </c>
      <c r="C105" s="13" t="s">
        <v>92</v>
      </c>
      <c r="D105" s="13">
        <v>0</v>
      </c>
      <c r="E105" s="13">
        <v>0</v>
      </c>
      <c r="F105" s="13">
        <v>-0.38454757739054912</v>
      </c>
      <c r="G105" s="13">
        <v>1E+100</v>
      </c>
      <c r="H105" s="14">
        <v>5.31073829E-2</v>
      </c>
    </row>
    <row r="106" spans="2:8" x14ac:dyDescent="0.3">
      <c r="B106" s="12" t="s">
        <v>234</v>
      </c>
      <c r="C106" s="13" t="s">
        <v>94</v>
      </c>
      <c r="D106" s="13">
        <v>0</v>
      </c>
      <c r="E106" s="13">
        <v>0</v>
      </c>
      <c r="F106" s="13">
        <v>-0.49722573529425063</v>
      </c>
      <c r="G106" s="13">
        <v>1E+100</v>
      </c>
      <c r="H106" s="14">
        <v>0.1332281297</v>
      </c>
    </row>
    <row r="107" spans="2:8" x14ac:dyDescent="0.3">
      <c r="B107" s="12" t="s">
        <v>235</v>
      </c>
      <c r="C107" s="13" t="s">
        <v>96</v>
      </c>
      <c r="D107" s="13">
        <v>0</v>
      </c>
      <c r="E107" s="13">
        <v>0</v>
      </c>
      <c r="F107" s="13">
        <v>-0.36900000000014188</v>
      </c>
      <c r="G107" s="13">
        <v>1E+100</v>
      </c>
      <c r="H107" s="14">
        <v>1.5967736529999998E-2</v>
      </c>
    </row>
    <row r="108" spans="2:8" x14ac:dyDescent="0.3">
      <c r="B108" s="12" t="s">
        <v>236</v>
      </c>
      <c r="C108" s="13" t="s">
        <v>98</v>
      </c>
      <c r="D108" s="13">
        <v>0</v>
      </c>
      <c r="E108" s="13">
        <v>0</v>
      </c>
      <c r="F108" s="13">
        <v>-0.34856775537491558</v>
      </c>
      <c r="G108" s="13">
        <v>1E+100</v>
      </c>
      <c r="H108" s="14">
        <v>1.408746955</v>
      </c>
    </row>
    <row r="109" spans="2:8" x14ac:dyDescent="0.3">
      <c r="B109" s="12" t="s">
        <v>237</v>
      </c>
      <c r="C109" s="13" t="s">
        <v>100</v>
      </c>
      <c r="D109" s="13">
        <v>0</v>
      </c>
      <c r="E109" s="13">
        <v>0</v>
      </c>
      <c r="F109" s="13">
        <v>-0.41136982726402493</v>
      </c>
      <c r="G109" s="13">
        <v>1E+100</v>
      </c>
      <c r="H109" s="14">
        <v>6.8154928969999997E-3</v>
      </c>
    </row>
    <row r="110" spans="2:8" x14ac:dyDescent="0.3">
      <c r="B110" s="12" t="s">
        <v>238</v>
      </c>
      <c r="C110" s="13" t="s">
        <v>102</v>
      </c>
      <c r="D110" s="13">
        <v>0</v>
      </c>
      <c r="E110" s="13">
        <v>0</v>
      </c>
      <c r="F110" s="13">
        <v>-0.51910588235296018</v>
      </c>
      <c r="G110" s="13">
        <v>1E+100</v>
      </c>
      <c r="H110" s="14">
        <v>0.1550925356</v>
      </c>
    </row>
    <row r="111" spans="2:8" x14ac:dyDescent="0.3">
      <c r="B111" s="12" t="s">
        <v>239</v>
      </c>
      <c r="C111" s="13" t="s">
        <v>104</v>
      </c>
      <c r="D111" s="13">
        <v>0</v>
      </c>
      <c r="E111" s="13">
        <v>0</v>
      </c>
      <c r="F111" s="13">
        <v>-0.36717977528087431</v>
      </c>
      <c r="G111" s="13">
        <v>1E+100</v>
      </c>
      <c r="H111" s="14">
        <v>8.3404791160000005E-2</v>
      </c>
    </row>
    <row r="112" spans="2:8" x14ac:dyDescent="0.3">
      <c r="B112" s="12" t="s">
        <v>240</v>
      </c>
      <c r="C112" s="13" t="s">
        <v>106</v>
      </c>
      <c r="D112" s="13">
        <v>0</v>
      </c>
      <c r="E112" s="13">
        <v>0</v>
      </c>
      <c r="F112" s="13">
        <v>-0.33888453961753839</v>
      </c>
      <c r="G112" s="13">
        <v>1E+100</v>
      </c>
      <c r="H112" s="14">
        <v>3.6727258419999999E-2</v>
      </c>
    </row>
    <row r="113" spans="2:8" x14ac:dyDescent="0.3">
      <c r="B113" s="12" t="s">
        <v>241</v>
      </c>
      <c r="C113" s="13" t="s">
        <v>108</v>
      </c>
      <c r="D113" s="13">
        <v>0</v>
      </c>
      <c r="E113" s="13">
        <v>0</v>
      </c>
      <c r="F113" s="13">
        <v>-0.35525633704310167</v>
      </c>
      <c r="G113" s="13">
        <v>1E+100</v>
      </c>
      <c r="H113" s="14">
        <v>6.6905760679999995E-2</v>
      </c>
    </row>
    <row r="114" spans="2:8" x14ac:dyDescent="0.3">
      <c r="B114" s="12" t="s">
        <v>242</v>
      </c>
      <c r="C114" s="13" t="s">
        <v>110</v>
      </c>
      <c r="D114" s="13">
        <v>0</v>
      </c>
      <c r="E114" s="13">
        <v>0</v>
      </c>
      <c r="F114" s="13">
        <v>-0.51650162337682559</v>
      </c>
      <c r="G114" s="13">
        <v>1E+100</v>
      </c>
      <c r="H114" s="14">
        <v>0.13035644900000001</v>
      </c>
    </row>
    <row r="115" spans="2:8" x14ac:dyDescent="0.3">
      <c r="B115" s="12" t="s">
        <v>243</v>
      </c>
      <c r="C115" s="13" t="s">
        <v>112</v>
      </c>
      <c r="D115" s="13">
        <v>0</v>
      </c>
      <c r="E115" s="13">
        <v>0</v>
      </c>
      <c r="F115" s="13">
        <v>-0.4063295454548097</v>
      </c>
      <c r="G115" s="13">
        <v>1E+100</v>
      </c>
      <c r="H115" s="14">
        <v>0.1278904096</v>
      </c>
    </row>
    <row r="116" spans="2:8" x14ac:dyDescent="0.3">
      <c r="B116" s="12" t="s">
        <v>244</v>
      </c>
      <c r="C116" s="13" t="s">
        <v>114</v>
      </c>
      <c r="D116" s="13">
        <v>0</v>
      </c>
      <c r="E116" s="13">
        <v>0</v>
      </c>
      <c r="F116" s="13">
        <v>-0.43538443619036116</v>
      </c>
      <c r="G116" s="13">
        <v>1E+100</v>
      </c>
      <c r="H116" s="14">
        <v>4.274060859E-2</v>
      </c>
    </row>
    <row r="117" spans="2:8" x14ac:dyDescent="0.3">
      <c r="B117" s="12" t="s">
        <v>245</v>
      </c>
      <c r="C117" s="13" t="s">
        <v>116</v>
      </c>
      <c r="D117" s="13">
        <v>0</v>
      </c>
      <c r="E117" s="13">
        <v>0</v>
      </c>
      <c r="F117" s="13">
        <v>-0.47582487066983958</v>
      </c>
      <c r="G117" s="13">
        <v>1E+100</v>
      </c>
      <c r="H117" s="14">
        <v>4.124015206E-2</v>
      </c>
    </row>
    <row r="118" spans="2:8" x14ac:dyDescent="0.3">
      <c r="B118" s="12" t="s">
        <v>246</v>
      </c>
      <c r="C118" s="13" t="s">
        <v>118</v>
      </c>
      <c r="D118" s="13">
        <v>0</v>
      </c>
      <c r="E118" s="13">
        <v>0</v>
      </c>
      <c r="F118" s="13">
        <v>-0.52761315789484797</v>
      </c>
      <c r="G118" s="13">
        <v>1E+100</v>
      </c>
      <c r="H118" s="14">
        <v>0.46717030659999997</v>
      </c>
    </row>
    <row r="119" spans="2:8" x14ac:dyDescent="0.3">
      <c r="B119" s="12" t="s">
        <v>247</v>
      </c>
      <c r="C119" s="13" t="s">
        <v>120</v>
      </c>
      <c r="D119" s="13">
        <v>0</v>
      </c>
      <c r="E119" s="13">
        <v>0</v>
      </c>
      <c r="F119" s="13">
        <v>-0.37061797752812708</v>
      </c>
      <c r="G119" s="13">
        <v>1E+100</v>
      </c>
      <c r="H119" s="14">
        <v>5.0803553469999999E-2</v>
      </c>
    </row>
    <row r="120" spans="2:8" x14ac:dyDescent="0.3">
      <c r="B120" s="12" t="s">
        <v>248</v>
      </c>
      <c r="C120" s="13" t="s">
        <v>122</v>
      </c>
      <c r="D120" s="13">
        <v>0</v>
      </c>
      <c r="E120" s="13">
        <v>0</v>
      </c>
      <c r="F120" s="13">
        <v>-0.34549739570047677</v>
      </c>
      <c r="G120" s="13">
        <v>1E+100</v>
      </c>
      <c r="H120" s="14">
        <v>4.677899411E-2</v>
      </c>
    </row>
    <row r="121" spans="2:8" x14ac:dyDescent="0.3">
      <c r="B121" s="12" t="s">
        <v>249</v>
      </c>
      <c r="C121" s="13" t="s">
        <v>124</v>
      </c>
      <c r="D121" s="13">
        <v>0</v>
      </c>
      <c r="E121" s="13">
        <v>0</v>
      </c>
      <c r="F121" s="13">
        <v>-0.42077322401291894</v>
      </c>
      <c r="G121" s="13">
        <v>1E+100</v>
      </c>
      <c r="H121" s="14">
        <v>2.3990226149999998E-2</v>
      </c>
    </row>
    <row r="122" spans="2:8" x14ac:dyDescent="0.3">
      <c r="B122" s="12" t="s">
        <v>250</v>
      </c>
      <c r="C122" s="13" t="s">
        <v>126</v>
      </c>
      <c r="D122" s="13">
        <v>0</v>
      </c>
      <c r="E122" s="13">
        <v>0</v>
      </c>
      <c r="F122" s="13">
        <v>-0.45471428571454453</v>
      </c>
      <c r="G122" s="13">
        <v>1E+100</v>
      </c>
      <c r="H122" s="14">
        <v>0.37988082499999998</v>
      </c>
    </row>
    <row r="123" spans="2:8" x14ac:dyDescent="0.3">
      <c r="B123" s="12" t="s">
        <v>251</v>
      </c>
      <c r="C123" s="13" t="s">
        <v>128</v>
      </c>
      <c r="D123" s="13">
        <v>0</v>
      </c>
      <c r="E123" s="13">
        <v>0</v>
      </c>
      <c r="F123" s="13">
        <v>-0.38335955056209059</v>
      </c>
      <c r="G123" s="13">
        <v>1E+100</v>
      </c>
      <c r="H123" s="14">
        <v>1.6081859660000001E-3</v>
      </c>
    </row>
    <row r="124" spans="2:8" x14ac:dyDescent="0.3">
      <c r="B124" s="12" t="s">
        <v>252</v>
      </c>
      <c r="C124" s="13" t="s">
        <v>130</v>
      </c>
      <c r="D124" s="13">
        <v>0</v>
      </c>
      <c r="E124" s="13">
        <v>0</v>
      </c>
      <c r="F124" s="13">
        <v>-0.32391423424860477</v>
      </c>
      <c r="G124" s="13">
        <v>1E+100</v>
      </c>
      <c r="H124" s="14">
        <v>4.1282193910000001E-2</v>
      </c>
    </row>
    <row r="125" spans="2:8" x14ac:dyDescent="0.3">
      <c r="B125" s="12" t="s">
        <v>253</v>
      </c>
      <c r="C125" s="13" t="s">
        <v>132</v>
      </c>
      <c r="D125" s="13">
        <v>0</v>
      </c>
      <c r="E125" s="13">
        <v>0</v>
      </c>
      <c r="F125" s="13">
        <v>-0.41845990958154289</v>
      </c>
      <c r="G125" s="13">
        <v>1E+100</v>
      </c>
      <c r="H125" s="14">
        <v>2.0713958800000001E-2</v>
      </c>
    </row>
    <row r="126" spans="2:8" x14ac:dyDescent="0.3">
      <c r="B126" s="12" t="s">
        <v>254</v>
      </c>
      <c r="C126" s="13" t="s">
        <v>134</v>
      </c>
      <c r="D126" s="13">
        <v>0</v>
      </c>
      <c r="E126" s="13">
        <v>0</v>
      </c>
      <c r="F126" s="13">
        <v>-0.45203983903411427</v>
      </c>
      <c r="G126" s="13">
        <v>1E+100</v>
      </c>
      <c r="H126" s="14">
        <v>0.2367400965</v>
      </c>
    </row>
    <row r="127" spans="2:8" x14ac:dyDescent="0.3">
      <c r="B127" s="12" t="s">
        <v>255</v>
      </c>
      <c r="C127" s="13" t="s">
        <v>136</v>
      </c>
      <c r="D127" s="13">
        <v>0</v>
      </c>
      <c r="E127" s="13">
        <v>0</v>
      </c>
      <c r="F127" s="13">
        <v>-0.343314606741842</v>
      </c>
      <c r="G127" s="13">
        <v>1E+100</v>
      </c>
      <c r="H127" s="14">
        <v>4.165312979E-2</v>
      </c>
    </row>
    <row r="128" spans="2:8" x14ac:dyDescent="0.3">
      <c r="B128" s="12" t="s">
        <v>256</v>
      </c>
      <c r="C128" s="13" t="s">
        <v>138</v>
      </c>
      <c r="D128" s="13">
        <v>0</v>
      </c>
      <c r="E128" s="13">
        <v>0</v>
      </c>
      <c r="F128" s="13">
        <v>-0.27963689495572908</v>
      </c>
      <c r="G128" s="13">
        <v>1E+100</v>
      </c>
      <c r="H128" s="14">
        <v>7.7487621529999995E-2</v>
      </c>
    </row>
    <row r="129" spans="2:8" x14ac:dyDescent="0.3">
      <c r="B129" s="12" t="s">
        <v>257</v>
      </c>
      <c r="C129" s="13" t="s">
        <v>140</v>
      </c>
      <c r="D129" s="13">
        <v>0</v>
      </c>
      <c r="E129" s="13">
        <v>0</v>
      </c>
      <c r="F129" s="13">
        <v>-0.38089297062469996</v>
      </c>
      <c r="G129" s="13">
        <v>1E+100</v>
      </c>
      <c r="H129" s="14">
        <v>1.1296007279999999E-2</v>
      </c>
    </row>
    <row r="130" spans="2:8" x14ac:dyDescent="0.3">
      <c r="B130" s="12" t="s">
        <v>258</v>
      </c>
      <c r="C130" s="13" t="s">
        <v>142</v>
      </c>
      <c r="D130" s="13">
        <v>0</v>
      </c>
      <c r="E130" s="13">
        <v>0</v>
      </c>
      <c r="F130" s="13">
        <v>-0.4450676160513467</v>
      </c>
      <c r="G130" s="13">
        <v>1E+100</v>
      </c>
      <c r="H130" s="14">
        <v>0.18295599600000001</v>
      </c>
    </row>
    <row r="131" spans="2:8" x14ac:dyDescent="0.3">
      <c r="B131" s="12" t="s">
        <v>259</v>
      </c>
      <c r="C131" s="13" t="s">
        <v>144</v>
      </c>
      <c r="D131" s="13">
        <v>0</v>
      </c>
      <c r="E131" s="13">
        <v>0</v>
      </c>
      <c r="F131" s="13">
        <v>-0.31702247191014976</v>
      </c>
      <c r="G131" s="13">
        <v>1E+100</v>
      </c>
      <c r="H131" s="14">
        <v>0.1043990591</v>
      </c>
    </row>
    <row r="132" spans="2:8" x14ac:dyDescent="0.3">
      <c r="B132" s="12" t="s">
        <v>260</v>
      </c>
      <c r="C132" s="13" t="s">
        <v>146</v>
      </c>
      <c r="D132" s="13">
        <v>0</v>
      </c>
      <c r="E132" s="13">
        <v>0</v>
      </c>
      <c r="F132" s="13">
        <v>-0.16521919824117504</v>
      </c>
      <c r="G132" s="13">
        <v>1E+100</v>
      </c>
      <c r="H132" s="14">
        <v>0.2249741176</v>
      </c>
    </row>
    <row r="133" spans="2:8" x14ac:dyDescent="0.3">
      <c r="B133" s="12" t="s">
        <v>261</v>
      </c>
      <c r="C133" s="13" t="s">
        <v>148</v>
      </c>
      <c r="D133" s="13">
        <v>0</v>
      </c>
      <c r="E133" s="13">
        <v>0</v>
      </c>
      <c r="F133" s="13">
        <v>-0.29896077500234242</v>
      </c>
      <c r="G133" s="13">
        <v>1E+100</v>
      </c>
      <c r="H133" s="14">
        <v>0.11186014230000001</v>
      </c>
    </row>
    <row r="134" spans="2:8" x14ac:dyDescent="0.3">
      <c r="B134" s="12" t="s">
        <v>262</v>
      </c>
      <c r="C134" s="13" t="s">
        <v>150</v>
      </c>
      <c r="D134" s="13">
        <v>0</v>
      </c>
      <c r="E134" s="13">
        <v>0</v>
      </c>
      <c r="F134" s="13">
        <v>-0.35864759036167015</v>
      </c>
      <c r="G134" s="13">
        <v>1E+100</v>
      </c>
      <c r="H134" s="14">
        <v>0.39817942719999999</v>
      </c>
    </row>
    <row r="135" spans="2:8" x14ac:dyDescent="0.3">
      <c r="B135" s="12" t="s">
        <v>263</v>
      </c>
      <c r="C135" s="13" t="s">
        <v>152</v>
      </c>
      <c r="D135" s="13">
        <v>0</v>
      </c>
      <c r="E135" s="13">
        <v>0</v>
      </c>
      <c r="F135" s="13">
        <v>-0.33431460674182745</v>
      </c>
      <c r="G135" s="13">
        <v>1E+100</v>
      </c>
      <c r="H135" s="14">
        <v>8.7106924249999995E-2</v>
      </c>
    </row>
    <row r="136" spans="2:8" x14ac:dyDescent="0.3">
      <c r="B136" s="12" t="s">
        <v>264</v>
      </c>
      <c r="C136" s="13" t="s">
        <v>154</v>
      </c>
      <c r="D136" s="13">
        <v>0</v>
      </c>
      <c r="E136" s="13">
        <v>0</v>
      </c>
      <c r="F136" s="13">
        <v>-0.24605444319149683</v>
      </c>
      <c r="G136" s="13">
        <v>1E+100</v>
      </c>
      <c r="H136" s="14">
        <v>0.1213986484</v>
      </c>
    </row>
    <row r="137" spans="2:8" x14ac:dyDescent="0.3">
      <c r="B137" s="12" t="s">
        <v>265</v>
      </c>
      <c r="C137" s="13" t="s">
        <v>156</v>
      </c>
      <c r="D137" s="13">
        <v>0</v>
      </c>
      <c r="E137" s="13">
        <v>0</v>
      </c>
      <c r="F137" s="13">
        <v>-0.34944660405062677</v>
      </c>
      <c r="G137" s="13">
        <v>1E+100</v>
      </c>
      <c r="H137" s="14">
        <v>6.6750327329999998E-2</v>
      </c>
    </row>
    <row r="138" spans="2:8" x14ac:dyDescent="0.3">
      <c r="B138" s="12" t="s">
        <v>266</v>
      </c>
      <c r="C138" s="13" t="s">
        <v>158</v>
      </c>
      <c r="D138" s="13">
        <v>0</v>
      </c>
      <c r="E138" s="13">
        <v>0</v>
      </c>
      <c r="F138" s="13">
        <v>-0.42033552631573912</v>
      </c>
      <c r="G138" s="13">
        <v>1E+100</v>
      </c>
      <c r="H138" s="14">
        <v>0.21011833869999999</v>
      </c>
    </row>
    <row r="139" spans="2:8" x14ac:dyDescent="0.3">
      <c r="B139" s="12" t="s">
        <v>267</v>
      </c>
      <c r="C139" s="13" t="s">
        <v>160</v>
      </c>
      <c r="D139" s="13">
        <v>0</v>
      </c>
      <c r="E139" s="13">
        <v>0</v>
      </c>
      <c r="F139" s="13">
        <v>-0.33633707865192264</v>
      </c>
      <c r="G139" s="13">
        <v>1E+100</v>
      </c>
      <c r="H139" s="14">
        <v>8.5084452340000005E-2</v>
      </c>
    </row>
    <row r="140" spans="2:8" x14ac:dyDescent="0.3">
      <c r="B140" s="12" t="s">
        <v>268</v>
      </c>
      <c r="C140" s="13" t="s">
        <v>162</v>
      </c>
      <c r="D140" s="13">
        <v>0</v>
      </c>
      <c r="E140" s="13">
        <v>0</v>
      </c>
      <c r="F140" s="13">
        <v>-0.27062125934753567</v>
      </c>
      <c r="G140" s="13">
        <v>1E+100</v>
      </c>
      <c r="H140" s="14">
        <v>0.1266024311</v>
      </c>
    </row>
    <row r="141" spans="2:8" x14ac:dyDescent="0.3">
      <c r="B141" s="12" t="s">
        <v>269</v>
      </c>
      <c r="C141" s="13" t="s">
        <v>164</v>
      </c>
      <c r="D141" s="13">
        <v>0</v>
      </c>
      <c r="E141" s="13">
        <v>0</v>
      </c>
      <c r="F141" s="13">
        <v>-0.3577522863415652</v>
      </c>
      <c r="G141" s="13">
        <v>1E+100</v>
      </c>
      <c r="H141" s="14">
        <v>8.9522425200000005E-2</v>
      </c>
    </row>
    <row r="142" spans="2:8" x14ac:dyDescent="0.3">
      <c r="B142" s="12" t="s">
        <v>270</v>
      </c>
      <c r="C142" s="13" t="s">
        <v>166</v>
      </c>
      <c r="D142" s="13">
        <v>0</v>
      </c>
      <c r="E142" s="13">
        <v>0</v>
      </c>
      <c r="F142" s="13">
        <v>-0.42887582947196279</v>
      </c>
      <c r="G142" s="13">
        <v>1E+100</v>
      </c>
      <c r="H142" s="14">
        <v>0.41301004000000002</v>
      </c>
    </row>
    <row r="143" spans="2:8" x14ac:dyDescent="0.3">
      <c r="B143" s="12" t="s">
        <v>271</v>
      </c>
      <c r="C143" s="13" t="s">
        <v>168</v>
      </c>
      <c r="D143" s="13">
        <v>0</v>
      </c>
      <c r="E143" s="13">
        <v>0</v>
      </c>
      <c r="F143" s="13">
        <v>-0.39998863636355964</v>
      </c>
      <c r="G143" s="13">
        <v>1E+100</v>
      </c>
      <c r="H143" s="14">
        <v>9.4340483050000007E-2</v>
      </c>
    </row>
    <row r="144" spans="2:8" x14ac:dyDescent="0.3">
      <c r="B144" s="12" t="s">
        <v>272</v>
      </c>
      <c r="C144" s="13" t="s">
        <v>170</v>
      </c>
      <c r="D144" s="13">
        <v>0</v>
      </c>
      <c r="E144" s="13">
        <v>0</v>
      </c>
      <c r="F144" s="13">
        <v>-0.43510380299812823</v>
      </c>
      <c r="G144" s="13">
        <v>1E+100</v>
      </c>
      <c r="H144" s="14">
        <v>4.0495545139999999E-2</v>
      </c>
    </row>
    <row r="145" spans="2:8" x14ac:dyDescent="0.3">
      <c r="B145" s="12" t="s">
        <v>273</v>
      </c>
      <c r="C145" s="13" t="s">
        <v>172</v>
      </c>
      <c r="D145" s="13">
        <v>0</v>
      </c>
      <c r="E145" s="13">
        <v>0</v>
      </c>
      <c r="F145" s="13">
        <v>-0.50345053200908296</v>
      </c>
      <c r="G145" s="13">
        <v>1E+100</v>
      </c>
      <c r="H145" s="14">
        <v>4.1925389629999997E-2</v>
      </c>
    </row>
    <row r="146" spans="2:8" x14ac:dyDescent="0.3">
      <c r="B146" s="12" t="s">
        <v>274</v>
      </c>
      <c r="C146" s="13" t="s">
        <v>174</v>
      </c>
      <c r="D146" s="13">
        <v>0</v>
      </c>
      <c r="E146" s="13">
        <v>0</v>
      </c>
      <c r="F146" s="13">
        <v>-0.59400000000005093</v>
      </c>
      <c r="G146" s="13">
        <v>0.13035644900000001</v>
      </c>
      <c r="H146" s="14">
        <v>0.76632113850000005</v>
      </c>
    </row>
    <row r="147" spans="2:8" x14ac:dyDescent="0.3">
      <c r="B147" s="12" t="s">
        <v>275</v>
      </c>
      <c r="C147" s="13" t="s">
        <v>176</v>
      </c>
      <c r="D147" s="13">
        <v>0</v>
      </c>
      <c r="E147" s="13">
        <v>0</v>
      </c>
      <c r="F147" s="13">
        <v>-0.40034482758619561</v>
      </c>
      <c r="G147" s="13">
        <v>1E+100</v>
      </c>
      <c r="H147" s="14">
        <v>6.4691276349999993E-2</v>
      </c>
    </row>
    <row r="148" spans="2:8" x14ac:dyDescent="0.3">
      <c r="B148" s="12" t="s">
        <v>276</v>
      </c>
      <c r="C148" s="13" t="s">
        <v>178</v>
      </c>
      <c r="D148" s="13">
        <v>0</v>
      </c>
      <c r="E148" s="13">
        <v>0</v>
      </c>
      <c r="F148" s="13">
        <v>-0.41349711710699921</v>
      </c>
      <c r="G148" s="13">
        <v>1E+100</v>
      </c>
      <c r="H148" s="14">
        <v>0.90405487610000002</v>
      </c>
    </row>
    <row r="149" spans="2:8" x14ac:dyDescent="0.3">
      <c r="B149" s="12" t="s">
        <v>277</v>
      </c>
      <c r="C149" s="13" t="s">
        <v>180</v>
      </c>
      <c r="D149" s="13">
        <v>0</v>
      </c>
      <c r="E149" s="13">
        <v>0</v>
      </c>
      <c r="F149" s="13">
        <v>-0.49142518228245535</v>
      </c>
      <c r="G149" s="13">
        <v>1E+100</v>
      </c>
      <c r="H149" s="14">
        <v>0.1193565801</v>
      </c>
    </row>
    <row r="150" spans="2:8" x14ac:dyDescent="0.3">
      <c r="B150" s="12" t="s">
        <v>278</v>
      </c>
      <c r="C150" s="13" t="s">
        <v>182</v>
      </c>
      <c r="D150" s="13">
        <v>0</v>
      </c>
      <c r="E150" s="13">
        <v>0</v>
      </c>
      <c r="F150" s="13">
        <v>-0.64340069686431889</v>
      </c>
      <c r="G150" s="13">
        <v>1E+100</v>
      </c>
      <c r="H150" s="14">
        <v>0.3952056779</v>
      </c>
    </row>
    <row r="151" spans="2:8" x14ac:dyDescent="0.3">
      <c r="B151" s="12" t="s">
        <v>279</v>
      </c>
      <c r="C151" s="13" t="s">
        <v>184</v>
      </c>
      <c r="D151" s="13">
        <v>1</v>
      </c>
      <c r="E151" s="13">
        <v>0</v>
      </c>
      <c r="F151" s="13">
        <v>-0.39225842696623658</v>
      </c>
      <c r="G151" s="13">
        <v>9.1441064710000004E-4</v>
      </c>
      <c r="H151" s="14">
        <v>1E+100</v>
      </c>
    </row>
    <row r="152" spans="2:8" x14ac:dyDescent="0.3">
      <c r="B152" s="12" t="s">
        <v>280</v>
      </c>
      <c r="C152" s="13" t="s">
        <v>186</v>
      </c>
      <c r="D152" s="13">
        <v>0</v>
      </c>
      <c r="E152" s="13">
        <v>0</v>
      </c>
      <c r="F152" s="13">
        <v>-0.36973863782259286</v>
      </c>
      <c r="G152" s="13">
        <v>1E+100</v>
      </c>
      <c r="H152" s="14">
        <v>5.0052127239999999E-3</v>
      </c>
    </row>
    <row r="153" spans="2:8" x14ac:dyDescent="0.3">
      <c r="B153" s="12" t="s">
        <v>281</v>
      </c>
      <c r="C153" s="13" t="s">
        <v>188</v>
      </c>
      <c r="D153" s="13">
        <v>1</v>
      </c>
      <c r="E153" s="13">
        <v>0</v>
      </c>
      <c r="F153" s="13">
        <v>-0.42799463145138361</v>
      </c>
      <c r="G153" s="13">
        <v>6.8154928969999997E-3</v>
      </c>
      <c r="H153" s="14">
        <v>0.54534409490000002</v>
      </c>
    </row>
    <row r="154" spans="2:8" x14ac:dyDescent="0.3">
      <c r="B154" s="12" t="s">
        <v>282</v>
      </c>
      <c r="C154" s="13" t="s">
        <v>190</v>
      </c>
      <c r="D154" s="13">
        <v>0</v>
      </c>
      <c r="E154" s="13">
        <v>0</v>
      </c>
      <c r="F154" s="13">
        <v>-0.50647243460753089</v>
      </c>
      <c r="G154" s="13">
        <v>1E+100</v>
      </c>
      <c r="H154" s="14">
        <v>0.1604352245</v>
      </c>
    </row>
    <row r="155" spans="2:8" x14ac:dyDescent="0.3">
      <c r="B155" s="12" t="s">
        <v>283</v>
      </c>
      <c r="C155" s="13" t="s">
        <v>192</v>
      </c>
      <c r="D155" s="13">
        <v>0</v>
      </c>
      <c r="E155" s="13">
        <v>0</v>
      </c>
      <c r="F155" s="13">
        <v>-0.38366292134833202</v>
      </c>
      <c r="G155" s="13">
        <v>1E+100</v>
      </c>
      <c r="H155" s="14">
        <v>6.6921645089999995E-2</v>
      </c>
    </row>
    <row r="156" spans="2:8" x14ac:dyDescent="0.3">
      <c r="B156" s="12" t="s">
        <v>284</v>
      </c>
      <c r="C156" s="13" t="s">
        <v>194</v>
      </c>
      <c r="D156" s="13">
        <v>2</v>
      </c>
      <c r="E156" s="13">
        <v>0</v>
      </c>
      <c r="F156" s="13">
        <v>-0.38811017265925329</v>
      </c>
      <c r="G156" s="13">
        <v>5.0052127239999999E-3</v>
      </c>
      <c r="H156" s="14">
        <v>1E+100</v>
      </c>
    </row>
    <row r="157" spans="2:8" x14ac:dyDescent="0.3">
      <c r="B157" s="12" t="s">
        <v>285</v>
      </c>
      <c r="C157" s="13" t="s">
        <v>196</v>
      </c>
      <c r="D157" s="13">
        <v>0</v>
      </c>
      <c r="E157" s="13">
        <v>0</v>
      </c>
      <c r="F157" s="13">
        <v>-0.45399496268737494</v>
      </c>
      <c r="G157" s="13">
        <v>1E+100</v>
      </c>
      <c r="H157" s="14">
        <v>4.4720102740000003E-2</v>
      </c>
    </row>
    <row r="158" spans="2:8" x14ac:dyDescent="0.3">
      <c r="B158" s="12" t="s">
        <v>286</v>
      </c>
      <c r="C158" s="13" t="s">
        <v>198</v>
      </c>
      <c r="D158" s="13">
        <v>0</v>
      </c>
      <c r="E158" s="13">
        <v>0</v>
      </c>
      <c r="F158" s="13">
        <v>-0.60151764705915411</v>
      </c>
      <c r="G158" s="13">
        <v>1E+100</v>
      </c>
      <c r="H158" s="14">
        <v>0.52470781020000001</v>
      </c>
    </row>
    <row r="159" spans="2:8" x14ac:dyDescent="0.3">
      <c r="B159" s="12" t="s">
        <v>287</v>
      </c>
      <c r="C159" s="13" t="s">
        <v>200</v>
      </c>
      <c r="D159" s="13">
        <v>0</v>
      </c>
      <c r="E159" s="13">
        <v>0</v>
      </c>
      <c r="F159" s="13">
        <v>-0.32410112359548293</v>
      </c>
      <c r="G159" s="13">
        <v>1E+100</v>
      </c>
      <c r="H159" s="14">
        <v>3.170357721E-2</v>
      </c>
    </row>
    <row r="160" spans="2:8" x14ac:dyDescent="0.3">
      <c r="B160" s="12" t="s">
        <v>288</v>
      </c>
      <c r="C160" s="13" t="s">
        <v>202</v>
      </c>
      <c r="D160" s="13">
        <v>0</v>
      </c>
      <c r="E160" s="13">
        <v>0</v>
      </c>
      <c r="F160" s="13">
        <v>-0.22251913193395012</v>
      </c>
      <c r="G160" s="13">
        <v>1E+100</v>
      </c>
      <c r="H160" s="14">
        <v>0.1391621089</v>
      </c>
    </row>
    <row r="161" spans="1:8" x14ac:dyDescent="0.3">
      <c r="B161" s="12" t="s">
        <v>289</v>
      </c>
      <c r="C161" s="13" t="s">
        <v>204</v>
      </c>
      <c r="D161" s="13">
        <v>0</v>
      </c>
      <c r="E161" s="13">
        <v>0</v>
      </c>
      <c r="F161" s="13">
        <v>-0.33366032176036242</v>
      </c>
      <c r="G161" s="13">
        <v>1E+100</v>
      </c>
      <c r="H161" s="14">
        <v>7.8780764140000001E-2</v>
      </c>
    </row>
    <row r="162" spans="1:8" x14ac:dyDescent="0.3">
      <c r="B162" s="12" t="s">
        <v>290</v>
      </c>
      <c r="C162" s="13" t="s">
        <v>206</v>
      </c>
      <c r="D162" s="13">
        <v>0</v>
      </c>
      <c r="E162" s="13">
        <v>0</v>
      </c>
      <c r="F162" s="13">
        <v>-0.39505330766633051</v>
      </c>
      <c r="G162" s="13">
        <v>1E+100</v>
      </c>
      <c r="H162" s="14">
        <v>0.22810979849999999</v>
      </c>
    </row>
    <row r="163" spans="1:8" x14ac:dyDescent="0.3">
      <c r="B163" s="12" t="s">
        <v>291</v>
      </c>
      <c r="C163" s="13" t="s">
        <v>208</v>
      </c>
      <c r="D163" s="13">
        <v>0</v>
      </c>
      <c r="E163" s="13">
        <v>0</v>
      </c>
      <c r="F163" s="13">
        <v>-0.36368181818215817</v>
      </c>
      <c r="G163" s="13">
        <v>1E+100</v>
      </c>
      <c r="H163" s="14">
        <v>5.7739712810000003E-2</v>
      </c>
    </row>
    <row r="164" spans="1:8" x14ac:dyDescent="0.3">
      <c r="B164" s="12" t="s">
        <v>292</v>
      </c>
      <c r="C164" s="13" t="s">
        <v>210</v>
      </c>
      <c r="D164" s="13">
        <v>0</v>
      </c>
      <c r="E164" s="13">
        <v>0</v>
      </c>
      <c r="F164" s="13">
        <v>-0.31688686206189232</v>
      </c>
      <c r="G164" s="13">
        <v>1E+100</v>
      </c>
      <c r="H164" s="14">
        <v>6.0287241450000001E-2</v>
      </c>
    </row>
    <row r="165" spans="1:8" x14ac:dyDescent="0.3">
      <c r="B165" s="12" t="s">
        <v>293</v>
      </c>
      <c r="C165" s="13" t="s">
        <v>212</v>
      </c>
      <c r="D165" s="13">
        <v>0</v>
      </c>
      <c r="E165" s="13">
        <v>0</v>
      </c>
      <c r="F165" s="13">
        <v>-0.39291099283764197</v>
      </c>
      <c r="G165" s="13">
        <v>1E+100</v>
      </c>
      <c r="H165" s="14">
        <v>4.2617496120000001E-2</v>
      </c>
    </row>
    <row r="166" spans="1:8" ht="15" thickBot="1" x14ac:dyDescent="0.35">
      <c r="B166" s="15" t="s">
        <v>294</v>
      </c>
      <c r="C166" s="16" t="s">
        <v>214</v>
      </c>
      <c r="D166" s="16">
        <v>0</v>
      </c>
      <c r="E166" s="16">
        <v>0</v>
      </c>
      <c r="F166" s="16">
        <v>-0.46050779220786353</v>
      </c>
      <c r="G166" s="16">
        <v>1E+100</v>
      </c>
      <c r="H166" s="17">
        <v>0.242853661</v>
      </c>
    </row>
    <row r="167" spans="1:8" x14ac:dyDescent="0.3">
      <c r="B167" s="11"/>
      <c r="C167" s="11"/>
      <c r="D167" s="11"/>
      <c r="E167" s="11"/>
      <c r="F167" s="11"/>
      <c r="G167" s="11"/>
      <c r="H167" s="11"/>
    </row>
    <row r="168" spans="1:8" ht="15" thickBot="1" x14ac:dyDescent="0.35">
      <c r="A168" s="21" t="s">
        <v>27</v>
      </c>
      <c r="B168" s="11"/>
      <c r="C168" s="11"/>
      <c r="D168" s="11"/>
      <c r="E168" s="11"/>
      <c r="F168" s="11"/>
      <c r="G168" s="11"/>
      <c r="H168" s="11"/>
    </row>
    <row r="169" spans="1:8" ht="15" thickBot="1" x14ac:dyDescent="0.35">
      <c r="B169" s="18" t="s">
        <v>48</v>
      </c>
      <c r="C169" s="19" t="s">
        <v>49</v>
      </c>
      <c r="D169" s="19" t="s">
        <v>50</v>
      </c>
      <c r="E169" s="19" t="s">
        <v>295</v>
      </c>
      <c r="F169" s="19" t="s">
        <v>296</v>
      </c>
      <c r="G169" s="19" t="s">
        <v>53</v>
      </c>
      <c r="H169" s="20" t="s">
        <v>54</v>
      </c>
    </row>
    <row r="170" spans="1:8" x14ac:dyDescent="0.3">
      <c r="B170" s="12" t="s">
        <v>297</v>
      </c>
      <c r="C170" s="13" t="s">
        <v>298</v>
      </c>
      <c r="D170" s="13">
        <v>100</v>
      </c>
      <c r="E170" s="13">
        <v>-7.2907581999999999E-2</v>
      </c>
      <c r="F170" s="13">
        <v>100</v>
      </c>
      <c r="G170" s="13">
        <v>2.6324999999999998</v>
      </c>
      <c r="H170" s="14">
        <v>2.4674999999999998</v>
      </c>
    </row>
    <row r="171" spans="1:8" x14ac:dyDescent="0.3">
      <c r="B171" s="12" t="s">
        <v>299</v>
      </c>
      <c r="C171" s="13" t="s">
        <v>300</v>
      </c>
      <c r="D171" s="13">
        <v>15</v>
      </c>
      <c r="E171" s="13">
        <v>-0.23675284999999999</v>
      </c>
      <c r="F171" s="13">
        <v>15</v>
      </c>
      <c r="G171" s="13">
        <v>0</v>
      </c>
      <c r="H171" s="14">
        <v>0</v>
      </c>
    </row>
    <row r="172" spans="1:8" x14ac:dyDescent="0.3">
      <c r="B172" s="12" t="s">
        <v>301</v>
      </c>
      <c r="C172" s="13" t="s">
        <v>302</v>
      </c>
      <c r="D172" s="13">
        <v>11</v>
      </c>
      <c r="E172" s="13">
        <v>-3.9856790000000002</v>
      </c>
      <c r="F172" s="13">
        <v>11</v>
      </c>
      <c r="G172" s="13">
        <v>1</v>
      </c>
      <c r="H172" s="14">
        <v>0.3923248882</v>
      </c>
    </row>
    <row r="173" spans="1:8" x14ac:dyDescent="0.3">
      <c r="B173" s="12" t="s">
        <v>303</v>
      </c>
      <c r="C173" s="13" t="s">
        <v>304</v>
      </c>
      <c r="D173" s="13">
        <v>2</v>
      </c>
      <c r="E173" s="13">
        <v>0.17986930000000001</v>
      </c>
      <c r="F173" s="13">
        <v>2</v>
      </c>
      <c r="G173" s="13">
        <v>0</v>
      </c>
      <c r="H173" s="14">
        <v>0</v>
      </c>
    </row>
    <row r="174" spans="1:8" x14ac:dyDescent="0.3">
      <c r="B174" s="12" t="s">
        <v>305</v>
      </c>
      <c r="C174" s="13" t="s">
        <v>306</v>
      </c>
      <c r="D174" s="13">
        <v>5</v>
      </c>
      <c r="E174" s="13">
        <v>0.19130831000000001</v>
      </c>
      <c r="F174" s="13">
        <v>5</v>
      </c>
      <c r="G174" s="13">
        <v>0</v>
      </c>
      <c r="H174" s="14">
        <v>0</v>
      </c>
    </row>
    <row r="175" spans="1:8" x14ac:dyDescent="0.3">
      <c r="B175" s="12" t="s">
        <v>307</v>
      </c>
      <c r="C175" s="13" t="s">
        <v>308</v>
      </c>
      <c r="D175" s="13">
        <v>5</v>
      </c>
      <c r="E175" s="13">
        <v>0.19371025</v>
      </c>
      <c r="F175" s="13">
        <v>5</v>
      </c>
      <c r="G175" s="13">
        <v>0</v>
      </c>
      <c r="H175" s="14">
        <v>0</v>
      </c>
    </row>
    <row r="176" spans="1:8" x14ac:dyDescent="0.3">
      <c r="B176" s="12" t="s">
        <v>309</v>
      </c>
      <c r="C176" s="13" t="s">
        <v>310</v>
      </c>
      <c r="D176" s="13">
        <v>3</v>
      </c>
      <c r="E176" s="13">
        <v>0</v>
      </c>
      <c r="F176" s="13">
        <v>3</v>
      </c>
      <c r="G176" s="13">
        <v>0</v>
      </c>
      <c r="H176" s="14">
        <v>0</v>
      </c>
    </row>
    <row r="177" spans="2:8" x14ac:dyDescent="0.3">
      <c r="B177" s="12" t="s">
        <v>311</v>
      </c>
      <c r="C177" s="13" t="s">
        <v>312</v>
      </c>
      <c r="D177" s="13">
        <v>3</v>
      </c>
      <c r="E177" s="13">
        <v>0.54534399</v>
      </c>
      <c r="F177" s="13">
        <v>3</v>
      </c>
      <c r="G177" s="13">
        <v>0.4777676951</v>
      </c>
      <c r="H177" s="14">
        <v>0</v>
      </c>
    </row>
    <row r="178" spans="2:8" x14ac:dyDescent="0.3">
      <c r="B178" s="12" t="s">
        <v>313</v>
      </c>
      <c r="C178" s="13" t="s">
        <v>314</v>
      </c>
      <c r="D178" s="13">
        <v>3</v>
      </c>
      <c r="E178" s="13">
        <v>0</v>
      </c>
      <c r="F178" s="13">
        <v>5</v>
      </c>
      <c r="G178" s="13">
        <v>1E+100</v>
      </c>
      <c r="H178" s="14">
        <v>2</v>
      </c>
    </row>
    <row r="179" spans="2:8" x14ac:dyDescent="0.3">
      <c r="B179" s="12" t="s">
        <v>315</v>
      </c>
      <c r="C179" s="13" t="s">
        <v>316</v>
      </c>
      <c r="D179" s="13">
        <v>1</v>
      </c>
      <c r="E179" s="13">
        <v>0.84761153</v>
      </c>
      <c r="F179" s="13">
        <v>1</v>
      </c>
      <c r="G179" s="13">
        <v>0.3923248882</v>
      </c>
      <c r="H179" s="14">
        <v>0.36773472429999998</v>
      </c>
    </row>
    <row r="180" spans="2:8" x14ac:dyDescent="0.3">
      <c r="B180" s="12" t="s">
        <v>317</v>
      </c>
      <c r="C180" s="13" t="s">
        <v>318</v>
      </c>
      <c r="D180" s="13">
        <v>4</v>
      </c>
      <c r="E180" s="13">
        <v>0</v>
      </c>
      <c r="F180" s="13">
        <v>2</v>
      </c>
      <c r="G180" s="13">
        <v>2</v>
      </c>
      <c r="H180" s="14">
        <v>1E+100</v>
      </c>
    </row>
    <row r="181" spans="2:8" x14ac:dyDescent="0.3">
      <c r="B181" s="12" t="s">
        <v>319</v>
      </c>
      <c r="C181" s="13" t="s">
        <v>320</v>
      </c>
      <c r="D181" s="13">
        <v>4</v>
      </c>
      <c r="E181" s="13">
        <v>0</v>
      </c>
      <c r="F181" s="13">
        <v>5</v>
      </c>
      <c r="G181" s="13">
        <v>1E+100</v>
      </c>
      <c r="H181" s="14">
        <v>1</v>
      </c>
    </row>
    <row r="182" spans="2:8" x14ac:dyDescent="0.3">
      <c r="B182" s="12" t="s">
        <v>321</v>
      </c>
      <c r="C182" s="13" t="s">
        <v>322</v>
      </c>
      <c r="D182" s="13">
        <v>3</v>
      </c>
      <c r="E182" s="13">
        <v>0</v>
      </c>
      <c r="F182" s="13">
        <v>1</v>
      </c>
      <c r="G182" s="13">
        <v>2</v>
      </c>
      <c r="H182" s="14">
        <v>1E+100</v>
      </c>
    </row>
    <row r="183" spans="2:8" x14ac:dyDescent="0.3">
      <c r="B183" s="12" t="s">
        <v>323</v>
      </c>
      <c r="C183" s="13" t="s">
        <v>324</v>
      </c>
      <c r="D183" s="13">
        <v>3</v>
      </c>
      <c r="E183" s="13">
        <v>-0.76632104999999995</v>
      </c>
      <c r="F183" s="13">
        <v>3</v>
      </c>
      <c r="G183" s="13">
        <v>0</v>
      </c>
      <c r="H183" s="14">
        <v>0.7542979943</v>
      </c>
    </row>
    <row r="184" spans="2:8" x14ac:dyDescent="0.3">
      <c r="B184" s="12" t="s">
        <v>325</v>
      </c>
      <c r="C184" s="13" t="s">
        <v>525</v>
      </c>
      <c r="D184" s="13">
        <v>0</v>
      </c>
      <c r="E184" s="13">
        <v>0</v>
      </c>
      <c r="F184" s="13">
        <v>3</v>
      </c>
      <c r="G184" s="13">
        <v>1E+100</v>
      </c>
      <c r="H184" s="14">
        <v>3</v>
      </c>
    </row>
    <row r="185" spans="2:8" x14ac:dyDescent="0.3">
      <c r="B185" s="12" t="s">
        <v>326</v>
      </c>
      <c r="C185" s="13" t="s">
        <v>526</v>
      </c>
      <c r="D185" s="13">
        <v>0</v>
      </c>
      <c r="E185" s="13">
        <v>0</v>
      </c>
      <c r="F185" s="13">
        <v>3</v>
      </c>
      <c r="G185" s="13">
        <v>1E+100</v>
      </c>
      <c r="H185" s="14">
        <v>3</v>
      </c>
    </row>
    <row r="186" spans="2:8" x14ac:dyDescent="0.3">
      <c r="B186" s="12" t="s">
        <v>327</v>
      </c>
      <c r="C186" s="13" t="s">
        <v>527</v>
      </c>
      <c r="D186" s="13">
        <v>0</v>
      </c>
      <c r="E186" s="13">
        <v>0</v>
      </c>
      <c r="F186" s="13">
        <v>3</v>
      </c>
      <c r="G186" s="13">
        <v>1E+100</v>
      </c>
      <c r="H186" s="14">
        <v>3</v>
      </c>
    </row>
    <row r="187" spans="2:8" x14ac:dyDescent="0.3">
      <c r="B187" s="12" t="s">
        <v>328</v>
      </c>
      <c r="C187" s="13" t="s">
        <v>528</v>
      </c>
      <c r="D187" s="13">
        <v>3</v>
      </c>
      <c r="E187" s="13">
        <v>-0.95292842</v>
      </c>
      <c r="F187" s="13">
        <v>3</v>
      </c>
      <c r="G187" s="13">
        <v>1</v>
      </c>
      <c r="H187" s="14">
        <v>1.880903065</v>
      </c>
    </row>
    <row r="188" spans="2:8" x14ac:dyDescent="0.3">
      <c r="B188" s="12" t="s">
        <v>329</v>
      </c>
      <c r="C188" s="13" t="s">
        <v>529</v>
      </c>
      <c r="D188" s="13">
        <v>0</v>
      </c>
      <c r="E188" s="13">
        <v>0</v>
      </c>
      <c r="F188" s="13">
        <v>3</v>
      </c>
      <c r="G188" s="13">
        <v>1E+100</v>
      </c>
      <c r="H188" s="14">
        <v>3</v>
      </c>
    </row>
    <row r="189" spans="2:8" x14ac:dyDescent="0.3">
      <c r="B189" s="12" t="s">
        <v>330</v>
      </c>
      <c r="C189" s="13" t="s">
        <v>530</v>
      </c>
      <c r="D189" s="13">
        <v>0</v>
      </c>
      <c r="E189" s="13">
        <v>0</v>
      </c>
      <c r="F189" s="13">
        <v>3</v>
      </c>
      <c r="G189" s="13">
        <v>1E+100</v>
      </c>
      <c r="H189" s="14">
        <v>3</v>
      </c>
    </row>
    <row r="190" spans="2:8" x14ac:dyDescent="0.3">
      <c r="B190" s="12" t="s">
        <v>331</v>
      </c>
      <c r="C190" s="13" t="s">
        <v>531</v>
      </c>
      <c r="D190" s="13">
        <v>0</v>
      </c>
      <c r="E190" s="13">
        <v>0</v>
      </c>
      <c r="F190" s="13">
        <v>3</v>
      </c>
      <c r="G190" s="13">
        <v>1E+100</v>
      </c>
      <c r="H190" s="14">
        <v>3</v>
      </c>
    </row>
    <row r="191" spans="2:8" x14ac:dyDescent="0.3">
      <c r="B191" s="12" t="s">
        <v>332</v>
      </c>
      <c r="C191" s="13" t="s">
        <v>532</v>
      </c>
      <c r="D191" s="13">
        <v>3</v>
      </c>
      <c r="E191" s="13">
        <v>-2.5309318000000001E-2</v>
      </c>
      <c r="F191" s="13">
        <v>3</v>
      </c>
      <c r="G191" s="13">
        <v>0</v>
      </c>
      <c r="H191" s="14">
        <v>1.3981524249999999</v>
      </c>
    </row>
    <row r="192" spans="2:8" x14ac:dyDescent="0.3">
      <c r="B192" s="12" t="s">
        <v>333</v>
      </c>
      <c r="C192" s="13" t="s">
        <v>533</v>
      </c>
      <c r="D192" s="13">
        <v>0</v>
      </c>
      <c r="E192" s="13">
        <v>0</v>
      </c>
      <c r="F192" s="13">
        <v>3</v>
      </c>
      <c r="G192" s="13">
        <v>1E+100</v>
      </c>
      <c r="H192" s="14">
        <v>3</v>
      </c>
    </row>
    <row r="193" spans="2:8" x14ac:dyDescent="0.3">
      <c r="B193" s="12" t="s">
        <v>334</v>
      </c>
      <c r="C193" s="13" t="s">
        <v>534</v>
      </c>
      <c r="D193" s="13">
        <v>0</v>
      </c>
      <c r="E193" s="13">
        <v>0</v>
      </c>
      <c r="F193" s="13">
        <v>3</v>
      </c>
      <c r="G193" s="13">
        <v>1E+100</v>
      </c>
      <c r="H193" s="14">
        <v>3</v>
      </c>
    </row>
    <row r="194" spans="2:8" x14ac:dyDescent="0.3">
      <c r="B194" s="12" t="s">
        <v>335</v>
      </c>
      <c r="C194" s="13" t="s">
        <v>535</v>
      </c>
      <c r="D194" s="13">
        <v>0</v>
      </c>
      <c r="E194" s="13">
        <v>0</v>
      </c>
      <c r="F194" s="13">
        <v>3</v>
      </c>
      <c r="G194" s="13">
        <v>1E+100</v>
      </c>
      <c r="H194" s="14">
        <v>3</v>
      </c>
    </row>
    <row r="195" spans="2:8" x14ac:dyDescent="0.3">
      <c r="B195" s="12" t="s">
        <v>336</v>
      </c>
      <c r="C195" s="13" t="s">
        <v>536</v>
      </c>
      <c r="D195" s="13">
        <v>0</v>
      </c>
      <c r="E195" s="13">
        <v>0</v>
      </c>
      <c r="F195" s="13">
        <v>3</v>
      </c>
      <c r="G195" s="13">
        <v>1E+100</v>
      </c>
      <c r="H195" s="14">
        <v>3</v>
      </c>
    </row>
    <row r="196" spans="2:8" x14ac:dyDescent="0.3">
      <c r="B196" s="12" t="s">
        <v>337</v>
      </c>
      <c r="C196" s="13" t="s">
        <v>537</v>
      </c>
      <c r="D196" s="13">
        <v>0</v>
      </c>
      <c r="E196" s="13">
        <v>0</v>
      </c>
      <c r="F196" s="13">
        <v>3</v>
      </c>
      <c r="G196" s="13">
        <v>1E+100</v>
      </c>
      <c r="H196" s="14">
        <v>3</v>
      </c>
    </row>
    <row r="197" spans="2:8" x14ac:dyDescent="0.3">
      <c r="B197" s="12" t="s">
        <v>338</v>
      </c>
      <c r="C197" s="13" t="s">
        <v>538</v>
      </c>
      <c r="D197" s="13">
        <v>0</v>
      </c>
      <c r="E197" s="13">
        <v>0</v>
      </c>
      <c r="F197" s="13">
        <v>3</v>
      </c>
      <c r="G197" s="13">
        <v>1E+100</v>
      </c>
      <c r="H197" s="14">
        <v>3</v>
      </c>
    </row>
    <row r="198" spans="2:8" x14ac:dyDescent="0.3">
      <c r="B198" s="12" t="s">
        <v>339</v>
      </c>
      <c r="C198" s="13" t="s">
        <v>539</v>
      </c>
      <c r="D198" s="13">
        <v>1.5161765</v>
      </c>
      <c r="E198" s="13">
        <v>0</v>
      </c>
      <c r="F198" s="13">
        <v>3</v>
      </c>
      <c r="G198" s="13">
        <v>1E+100</v>
      </c>
      <c r="H198" s="14">
        <v>1.4838235289999999</v>
      </c>
    </row>
    <row r="199" spans="2:8" x14ac:dyDescent="0.3">
      <c r="B199" s="12" t="s">
        <v>340</v>
      </c>
      <c r="C199" s="13" t="s">
        <v>540</v>
      </c>
      <c r="D199" s="13">
        <v>3</v>
      </c>
      <c r="E199" s="13">
        <v>-4.3614572999999997E-2</v>
      </c>
      <c r="F199" s="13">
        <v>3</v>
      </c>
      <c r="G199" s="13">
        <v>0.44863636359999998</v>
      </c>
      <c r="H199" s="14">
        <v>0.4786363636</v>
      </c>
    </row>
    <row r="200" spans="2:8" x14ac:dyDescent="0.3">
      <c r="B200" s="12" t="s">
        <v>341</v>
      </c>
      <c r="C200" s="13" t="s">
        <v>541</v>
      </c>
      <c r="D200" s="13">
        <v>2.4838235000000002</v>
      </c>
      <c r="E200" s="13">
        <v>0</v>
      </c>
      <c r="F200" s="13">
        <v>3</v>
      </c>
      <c r="G200" s="13">
        <v>1E+100</v>
      </c>
      <c r="H200" s="14">
        <v>0.51617647060000005</v>
      </c>
    </row>
    <row r="201" spans="2:8" x14ac:dyDescent="0.3">
      <c r="B201" s="12" t="s">
        <v>342</v>
      </c>
      <c r="C201" s="13" t="s">
        <v>542</v>
      </c>
      <c r="D201" s="13">
        <v>2</v>
      </c>
      <c r="E201" s="13">
        <v>0</v>
      </c>
      <c r="F201" s="13">
        <v>3</v>
      </c>
      <c r="G201" s="13">
        <v>1E+100</v>
      </c>
      <c r="H201" s="14">
        <v>1</v>
      </c>
    </row>
    <row r="202" spans="2:8" x14ac:dyDescent="0.3">
      <c r="B202" s="12" t="s">
        <v>343</v>
      </c>
      <c r="C202" s="13" t="s">
        <v>543</v>
      </c>
      <c r="D202" s="13">
        <v>0</v>
      </c>
      <c r="E202" s="13">
        <v>0</v>
      </c>
      <c r="F202" s="13">
        <v>3</v>
      </c>
      <c r="G202" s="13">
        <v>1E+100</v>
      </c>
      <c r="H202" s="14">
        <v>3</v>
      </c>
    </row>
    <row r="203" spans="2:8" x14ac:dyDescent="0.3">
      <c r="B203" s="12" t="s">
        <v>344</v>
      </c>
      <c r="C203" s="13" t="s">
        <v>544</v>
      </c>
      <c r="D203" s="13">
        <v>0</v>
      </c>
      <c r="E203" s="13">
        <v>0</v>
      </c>
      <c r="F203" s="13">
        <v>3</v>
      </c>
      <c r="G203" s="13">
        <v>1E+100</v>
      </c>
      <c r="H203" s="14">
        <v>3</v>
      </c>
    </row>
    <row r="204" spans="2:8" x14ac:dyDescent="0.3">
      <c r="B204" s="12" t="s">
        <v>345</v>
      </c>
      <c r="C204" s="13" t="s">
        <v>56</v>
      </c>
      <c r="D204" s="13">
        <v>0</v>
      </c>
      <c r="E204" s="13">
        <v>0.61888626000000002</v>
      </c>
      <c r="F204" s="13">
        <v>0</v>
      </c>
      <c r="G204" s="13">
        <v>0.47451923080000002</v>
      </c>
      <c r="H204" s="14">
        <v>0.50624999999999998</v>
      </c>
    </row>
    <row r="205" spans="2:8" x14ac:dyDescent="0.3">
      <c r="B205" s="12" t="s">
        <v>346</v>
      </c>
      <c r="C205" s="13" t="s">
        <v>58</v>
      </c>
      <c r="D205" s="13">
        <v>0</v>
      </c>
      <c r="E205" s="13">
        <v>2.1623671999999998</v>
      </c>
      <c r="F205" s="13">
        <v>0</v>
      </c>
      <c r="G205" s="13">
        <v>0</v>
      </c>
      <c r="H205" s="14">
        <v>1.176295337</v>
      </c>
    </row>
    <row r="206" spans="2:8" x14ac:dyDescent="0.3">
      <c r="B206" s="12" t="s">
        <v>347</v>
      </c>
      <c r="C206" s="13" t="s">
        <v>60</v>
      </c>
      <c r="D206" s="13">
        <v>0</v>
      </c>
      <c r="E206" s="13">
        <v>1.2331049999999999</v>
      </c>
      <c r="F206" s="13">
        <v>0</v>
      </c>
      <c r="G206" s="13">
        <v>1</v>
      </c>
      <c r="H206" s="14">
        <v>1.164031789</v>
      </c>
    </row>
    <row r="207" spans="2:8" x14ac:dyDescent="0.3">
      <c r="B207" s="12" t="s">
        <v>348</v>
      </c>
      <c r="C207" s="13" t="s">
        <v>62</v>
      </c>
      <c r="D207" s="13">
        <v>0</v>
      </c>
      <c r="E207" s="13">
        <v>2.1445745000000001</v>
      </c>
      <c r="F207" s="13">
        <v>0</v>
      </c>
      <c r="G207" s="13">
        <v>0.57383720930000004</v>
      </c>
      <c r="H207" s="14">
        <v>0.61220930230000004</v>
      </c>
    </row>
    <row r="208" spans="2:8" x14ac:dyDescent="0.3">
      <c r="B208" s="12" t="s">
        <v>349</v>
      </c>
      <c r="C208" s="13" t="s">
        <v>64</v>
      </c>
      <c r="D208" s="13">
        <v>0</v>
      </c>
      <c r="E208" s="13">
        <v>0.1900104</v>
      </c>
      <c r="F208" s="13">
        <v>0</v>
      </c>
      <c r="G208" s="13">
        <v>0.49848484850000002</v>
      </c>
      <c r="H208" s="14">
        <v>0.53181818179999996</v>
      </c>
    </row>
    <row r="209" spans="2:8" x14ac:dyDescent="0.3">
      <c r="B209" s="12" t="s">
        <v>350</v>
      </c>
      <c r="C209" s="13" t="s">
        <v>66</v>
      </c>
      <c r="D209" s="13">
        <v>0</v>
      </c>
      <c r="E209" s="13">
        <v>0.90793696999999995</v>
      </c>
      <c r="F209" s="13">
        <v>0</v>
      </c>
      <c r="G209" s="13">
        <v>0</v>
      </c>
      <c r="H209" s="14">
        <v>1.1416487070000001</v>
      </c>
    </row>
    <row r="210" spans="2:8" x14ac:dyDescent="0.3">
      <c r="B210" s="12" t="s">
        <v>351</v>
      </c>
      <c r="C210" s="13" t="s">
        <v>68</v>
      </c>
      <c r="D210" s="13">
        <v>0</v>
      </c>
      <c r="E210" s="13">
        <v>0.96215755000000003</v>
      </c>
      <c r="F210" s="13">
        <v>0</v>
      </c>
      <c r="G210" s="13">
        <v>1</v>
      </c>
      <c r="H210" s="14">
        <v>1.088457389</v>
      </c>
    </row>
    <row r="211" spans="2:8" x14ac:dyDescent="0.3">
      <c r="B211" s="12" t="s">
        <v>352</v>
      </c>
      <c r="C211" s="13" t="s">
        <v>70</v>
      </c>
      <c r="D211" s="13">
        <v>0</v>
      </c>
      <c r="E211" s="13">
        <v>1.0965205</v>
      </c>
      <c r="F211" s="13">
        <v>0</v>
      </c>
      <c r="G211" s="13">
        <v>0.71148648650000001</v>
      </c>
      <c r="H211" s="14">
        <v>1.8803571429999999</v>
      </c>
    </row>
    <row r="212" spans="2:8" x14ac:dyDescent="0.3">
      <c r="B212" s="12" t="s">
        <v>353</v>
      </c>
      <c r="C212" s="13" t="s">
        <v>72</v>
      </c>
      <c r="D212" s="13">
        <v>0</v>
      </c>
      <c r="E212" s="13">
        <v>0.12925074</v>
      </c>
      <c r="F212" s="13">
        <v>0</v>
      </c>
      <c r="G212" s="13">
        <v>0.47</v>
      </c>
      <c r="H212" s="14">
        <v>0.50142857139999997</v>
      </c>
    </row>
    <row r="213" spans="2:8" x14ac:dyDescent="0.3">
      <c r="B213" s="12" t="s">
        <v>354</v>
      </c>
      <c r="C213" s="13" t="s">
        <v>74</v>
      </c>
      <c r="D213" s="13">
        <v>0</v>
      </c>
      <c r="E213" s="13">
        <v>0.95495479999999999</v>
      </c>
      <c r="F213" s="13">
        <v>0</v>
      </c>
      <c r="G213" s="13">
        <v>0</v>
      </c>
      <c r="H213" s="14">
        <v>1.209417808</v>
      </c>
    </row>
    <row r="214" spans="2:8" x14ac:dyDescent="0.3">
      <c r="B214" s="12" t="s">
        <v>355</v>
      </c>
      <c r="C214" s="13" t="s">
        <v>76</v>
      </c>
      <c r="D214" s="13">
        <v>0</v>
      </c>
      <c r="E214" s="13">
        <v>0.82514211999999998</v>
      </c>
      <c r="F214" s="13">
        <v>0</v>
      </c>
      <c r="G214" s="13">
        <v>1</v>
      </c>
      <c r="H214" s="14">
        <v>1.1332834140000001</v>
      </c>
    </row>
    <row r="215" spans="2:8" x14ac:dyDescent="0.3">
      <c r="B215" s="12" t="s">
        <v>356</v>
      </c>
      <c r="C215" s="13" t="s">
        <v>78</v>
      </c>
      <c r="D215" s="13">
        <v>0</v>
      </c>
      <c r="E215" s="13">
        <v>1.3183526000000001</v>
      </c>
      <c r="F215" s="13">
        <v>0</v>
      </c>
      <c r="G215" s="13">
        <v>0.94903846150000004</v>
      </c>
      <c r="H215" s="14">
        <v>1.0125</v>
      </c>
    </row>
    <row r="216" spans="2:8" x14ac:dyDescent="0.3">
      <c r="B216" s="12" t="s">
        <v>357</v>
      </c>
      <c r="C216" s="13" t="s">
        <v>80</v>
      </c>
      <c r="D216" s="13">
        <v>0</v>
      </c>
      <c r="E216" s="13">
        <v>0.40062825000000002</v>
      </c>
      <c r="F216" s="13">
        <v>0</v>
      </c>
      <c r="G216" s="13">
        <v>0.45497848800000001</v>
      </c>
      <c r="H216" s="14">
        <v>0.48540258139999998</v>
      </c>
    </row>
    <row r="217" spans="2:8" x14ac:dyDescent="0.3">
      <c r="B217" s="12" t="s">
        <v>358</v>
      </c>
      <c r="C217" s="13" t="s">
        <v>82</v>
      </c>
      <c r="D217" s="13">
        <v>0</v>
      </c>
      <c r="E217" s="13">
        <v>8.4920783999999999E-2</v>
      </c>
      <c r="F217" s="13">
        <v>0</v>
      </c>
      <c r="G217" s="13">
        <v>0</v>
      </c>
      <c r="H217" s="14">
        <v>1</v>
      </c>
    </row>
    <row r="218" spans="2:8" x14ac:dyDescent="0.3">
      <c r="B218" s="12" t="s">
        <v>359</v>
      </c>
      <c r="C218" s="13" t="s">
        <v>84</v>
      </c>
      <c r="D218" s="13">
        <v>3</v>
      </c>
      <c r="E218" s="13">
        <v>0</v>
      </c>
      <c r="F218" s="13">
        <v>0</v>
      </c>
      <c r="G218" s="13">
        <v>3</v>
      </c>
      <c r="H218" s="14">
        <v>1E+100</v>
      </c>
    </row>
    <row r="219" spans="2:8" x14ac:dyDescent="0.3">
      <c r="B219" s="12" t="s">
        <v>360</v>
      </c>
      <c r="C219" s="13" t="s">
        <v>86</v>
      </c>
      <c r="D219" s="13">
        <v>0</v>
      </c>
      <c r="E219" s="13">
        <v>1.4651022</v>
      </c>
      <c r="F219" s="13">
        <v>0</v>
      </c>
      <c r="G219" s="13">
        <v>0.90605875150000004</v>
      </c>
      <c r="H219" s="14">
        <v>0.96664626679999999</v>
      </c>
    </row>
    <row r="220" spans="2:8" x14ac:dyDescent="0.3">
      <c r="B220" s="12" t="s">
        <v>361</v>
      </c>
      <c r="C220" s="13" t="s">
        <v>88</v>
      </c>
      <c r="D220" s="13">
        <v>0</v>
      </c>
      <c r="E220" s="13">
        <v>0.21237033</v>
      </c>
      <c r="F220" s="13">
        <v>0</v>
      </c>
      <c r="G220" s="13">
        <v>0.51947368419999995</v>
      </c>
      <c r="H220" s="14">
        <v>0.55421052630000001</v>
      </c>
    </row>
    <row r="221" spans="2:8" x14ac:dyDescent="0.3">
      <c r="B221" s="12" t="s">
        <v>362</v>
      </c>
      <c r="C221" s="13" t="s">
        <v>90</v>
      </c>
      <c r="D221" s="13">
        <v>0</v>
      </c>
      <c r="E221" s="13">
        <v>0.77722281999999998</v>
      </c>
      <c r="F221" s="13">
        <v>0</v>
      </c>
      <c r="G221" s="13">
        <v>0</v>
      </c>
      <c r="H221" s="14">
        <v>1.1771666670000001</v>
      </c>
    </row>
    <row r="222" spans="2:8" x14ac:dyDescent="0.3">
      <c r="B222" s="12" t="s">
        <v>363</v>
      </c>
      <c r="C222" s="13" t="s">
        <v>92</v>
      </c>
      <c r="D222" s="13">
        <v>0</v>
      </c>
      <c r="E222" s="13">
        <v>0.96240563999999995</v>
      </c>
      <c r="F222" s="13">
        <v>0</v>
      </c>
      <c r="G222" s="13">
        <v>1</v>
      </c>
      <c r="H222" s="14">
        <v>1.1505131129999999</v>
      </c>
    </row>
    <row r="223" spans="2:8" x14ac:dyDescent="0.3">
      <c r="B223" s="12" t="s">
        <v>364</v>
      </c>
      <c r="C223" s="13" t="s">
        <v>94</v>
      </c>
      <c r="D223" s="13">
        <v>0</v>
      </c>
      <c r="E223" s="13">
        <v>0.90742217000000003</v>
      </c>
      <c r="F223" s="13">
        <v>0</v>
      </c>
      <c r="G223" s="13">
        <v>0.57228260870000003</v>
      </c>
      <c r="H223" s="14">
        <v>1.6451086960000001</v>
      </c>
    </row>
    <row r="224" spans="2:8" x14ac:dyDescent="0.3">
      <c r="B224" s="12" t="s">
        <v>365</v>
      </c>
      <c r="C224" s="13" t="s">
        <v>96</v>
      </c>
      <c r="D224" s="13">
        <v>0</v>
      </c>
      <c r="E224" s="13">
        <v>0.20203508000000001</v>
      </c>
      <c r="F224" s="13">
        <v>0</v>
      </c>
      <c r="G224" s="13">
        <v>0.49349999999999999</v>
      </c>
      <c r="H224" s="14">
        <v>0.52649999999999997</v>
      </c>
    </row>
    <row r="225" spans="2:8" x14ac:dyDescent="0.3">
      <c r="B225" s="12" t="s">
        <v>366</v>
      </c>
      <c r="C225" s="13" t="s">
        <v>98</v>
      </c>
      <c r="D225" s="13">
        <v>0</v>
      </c>
      <c r="E225" s="13">
        <v>2.0605397000000001</v>
      </c>
      <c r="F225" s="13">
        <v>0</v>
      </c>
      <c r="G225" s="13">
        <v>0</v>
      </c>
      <c r="H225" s="14">
        <v>0.1497440273</v>
      </c>
    </row>
    <row r="226" spans="2:8" x14ac:dyDescent="0.3">
      <c r="B226" s="12" t="s">
        <v>367</v>
      </c>
      <c r="C226" s="13" t="s">
        <v>100</v>
      </c>
      <c r="D226" s="13">
        <v>0</v>
      </c>
      <c r="E226" s="13">
        <v>0.70153575000000001</v>
      </c>
      <c r="F226" s="13">
        <v>0</v>
      </c>
      <c r="G226" s="13">
        <v>1</v>
      </c>
      <c r="H226" s="14">
        <v>1.1056249170000001</v>
      </c>
    </row>
    <row r="227" spans="2:8" x14ac:dyDescent="0.3">
      <c r="B227" s="12" t="s">
        <v>368</v>
      </c>
      <c r="C227" s="13" t="s">
        <v>102</v>
      </c>
      <c r="D227" s="13">
        <v>0</v>
      </c>
      <c r="E227" s="13">
        <v>0.75424539999999995</v>
      </c>
      <c r="F227" s="13">
        <v>0</v>
      </c>
      <c r="G227" s="13">
        <v>0.65812499999999996</v>
      </c>
      <c r="H227" s="14">
        <v>1.891875</v>
      </c>
    </row>
    <row r="228" spans="2:8" x14ac:dyDescent="0.3">
      <c r="B228" s="12" t="s">
        <v>369</v>
      </c>
      <c r="C228" s="13" t="s">
        <v>104</v>
      </c>
      <c r="D228" s="13">
        <v>0</v>
      </c>
      <c r="E228" s="13">
        <v>0.28403392999999999</v>
      </c>
      <c r="F228" s="13">
        <v>0</v>
      </c>
      <c r="G228" s="13">
        <v>0.418220339</v>
      </c>
      <c r="H228" s="14">
        <v>0.44618644070000002</v>
      </c>
    </row>
    <row r="229" spans="2:8" x14ac:dyDescent="0.3">
      <c r="B229" s="12" t="s">
        <v>370</v>
      </c>
      <c r="C229" s="13" t="s">
        <v>106</v>
      </c>
      <c r="D229" s="13">
        <v>0</v>
      </c>
      <c r="E229" s="13">
        <v>0.76598582999999998</v>
      </c>
      <c r="F229" s="13">
        <v>0</v>
      </c>
      <c r="G229" s="13">
        <v>0</v>
      </c>
      <c r="H229" s="14">
        <v>1.169370861</v>
      </c>
    </row>
    <row r="230" spans="2:8" x14ac:dyDescent="0.3">
      <c r="B230" s="12" t="s">
        <v>371</v>
      </c>
      <c r="C230" s="13" t="s">
        <v>108</v>
      </c>
      <c r="D230" s="13">
        <v>0</v>
      </c>
      <c r="E230" s="13">
        <v>1.2105338999999999</v>
      </c>
      <c r="F230" s="13">
        <v>0</v>
      </c>
      <c r="G230" s="13">
        <v>1</v>
      </c>
      <c r="H230" s="14">
        <v>1.1145066269999999</v>
      </c>
    </row>
    <row r="231" spans="2:8" x14ac:dyDescent="0.3">
      <c r="B231" s="12" t="s">
        <v>372</v>
      </c>
      <c r="C231" s="13" t="s">
        <v>110</v>
      </c>
      <c r="D231" s="13">
        <v>0</v>
      </c>
      <c r="E231" s="13">
        <v>0.75034339000000005</v>
      </c>
      <c r="F231" s="13">
        <v>0</v>
      </c>
      <c r="G231" s="13">
        <v>0.60171428569999996</v>
      </c>
      <c r="H231" s="14">
        <v>1.7297142860000001</v>
      </c>
    </row>
    <row r="232" spans="2:8" x14ac:dyDescent="0.3">
      <c r="B232" s="12" t="s">
        <v>373</v>
      </c>
      <c r="C232" s="13" t="s">
        <v>112</v>
      </c>
      <c r="D232" s="13">
        <v>0</v>
      </c>
      <c r="E232" s="13">
        <v>1.5321382E-2</v>
      </c>
      <c r="F232" s="13">
        <v>0</v>
      </c>
      <c r="G232" s="13">
        <v>0.35187165780000002</v>
      </c>
      <c r="H232" s="14">
        <v>0</v>
      </c>
    </row>
    <row r="233" spans="2:8" x14ac:dyDescent="0.3">
      <c r="B233" s="12" t="s">
        <v>374</v>
      </c>
      <c r="C233" s="13" t="s">
        <v>114</v>
      </c>
      <c r="D233" s="13">
        <v>3</v>
      </c>
      <c r="E233" s="13">
        <v>0</v>
      </c>
      <c r="F233" s="13">
        <v>0</v>
      </c>
      <c r="G233" s="13">
        <v>3</v>
      </c>
      <c r="H233" s="14">
        <v>1E+100</v>
      </c>
    </row>
    <row r="234" spans="2:8" x14ac:dyDescent="0.3">
      <c r="B234" s="12" t="s">
        <v>375</v>
      </c>
      <c r="C234" s="13" t="s">
        <v>116</v>
      </c>
      <c r="D234" s="13">
        <v>0</v>
      </c>
      <c r="E234" s="13">
        <v>0.22032006000000001</v>
      </c>
      <c r="F234" s="13">
        <v>0</v>
      </c>
      <c r="G234" s="13">
        <v>1</v>
      </c>
      <c r="H234" s="14">
        <v>0</v>
      </c>
    </row>
    <row r="235" spans="2:8" x14ac:dyDescent="0.3">
      <c r="B235" s="12" t="s">
        <v>376</v>
      </c>
      <c r="C235" s="13" t="s">
        <v>118</v>
      </c>
      <c r="D235" s="13">
        <v>0</v>
      </c>
      <c r="E235" s="13">
        <v>0.99826493999999999</v>
      </c>
      <c r="F235" s="13">
        <v>0</v>
      </c>
      <c r="G235" s="13">
        <v>0.45171624710000002</v>
      </c>
      <c r="H235" s="14">
        <v>0</v>
      </c>
    </row>
    <row r="236" spans="2:8" x14ac:dyDescent="0.3">
      <c r="B236" s="12" t="s">
        <v>377</v>
      </c>
      <c r="C236" s="13" t="s">
        <v>120</v>
      </c>
      <c r="D236" s="13">
        <v>0</v>
      </c>
      <c r="E236" s="13">
        <v>0.22392708</v>
      </c>
      <c r="F236" s="13">
        <v>0</v>
      </c>
      <c r="G236" s="13">
        <v>0.44863636359999998</v>
      </c>
      <c r="H236" s="14">
        <v>0.4786363636</v>
      </c>
    </row>
    <row r="237" spans="2:8" x14ac:dyDescent="0.3">
      <c r="B237" s="12" t="s">
        <v>378</v>
      </c>
      <c r="C237" s="13" t="s">
        <v>122</v>
      </c>
      <c r="D237" s="13">
        <v>0</v>
      </c>
      <c r="E237" s="13">
        <v>0.72313472000000001</v>
      </c>
      <c r="F237" s="13">
        <v>0</v>
      </c>
      <c r="G237" s="13">
        <v>0</v>
      </c>
      <c r="H237" s="14">
        <v>1.2121853549999999</v>
      </c>
    </row>
    <row r="238" spans="2:8" x14ac:dyDescent="0.3">
      <c r="B238" s="12" t="s">
        <v>379</v>
      </c>
      <c r="C238" s="13" t="s">
        <v>124</v>
      </c>
      <c r="D238" s="13">
        <v>0</v>
      </c>
      <c r="E238" s="13">
        <v>0.64348331000000003</v>
      </c>
      <c r="F238" s="13">
        <v>0</v>
      </c>
      <c r="G238" s="13">
        <v>1</v>
      </c>
      <c r="H238" s="14">
        <v>1.1678240740000001</v>
      </c>
    </row>
    <row r="239" spans="2:8" x14ac:dyDescent="0.3">
      <c r="B239" s="12" t="s">
        <v>380</v>
      </c>
      <c r="C239" s="13" t="s">
        <v>126</v>
      </c>
      <c r="D239" s="13">
        <v>0</v>
      </c>
      <c r="E239" s="13">
        <v>1.4941663999999999</v>
      </c>
      <c r="F239" s="13">
        <v>0</v>
      </c>
      <c r="G239" s="13">
        <v>0.74772727269999995</v>
      </c>
      <c r="H239" s="14">
        <v>0.79772727269999999</v>
      </c>
    </row>
    <row r="240" spans="2:8" x14ac:dyDescent="0.3">
      <c r="B240" s="12" t="s">
        <v>381</v>
      </c>
      <c r="C240" s="13" t="s">
        <v>128</v>
      </c>
      <c r="D240" s="13">
        <v>0</v>
      </c>
      <c r="E240" s="13">
        <v>7.2799129000000004E-2</v>
      </c>
      <c r="F240" s="13">
        <v>0</v>
      </c>
      <c r="G240" s="13">
        <v>0.49349999999999999</v>
      </c>
      <c r="H240" s="14">
        <v>0.52649999999999997</v>
      </c>
    </row>
    <row r="241" spans="2:8" x14ac:dyDescent="0.3">
      <c r="B241" s="12" t="s">
        <v>382</v>
      </c>
      <c r="C241" s="13" t="s">
        <v>130</v>
      </c>
      <c r="D241" s="13">
        <v>0</v>
      </c>
      <c r="E241" s="13">
        <v>0.89030321000000001</v>
      </c>
      <c r="F241" s="13">
        <v>0</v>
      </c>
      <c r="G241" s="13">
        <v>0</v>
      </c>
      <c r="H241" s="14">
        <v>1.144114471</v>
      </c>
    </row>
    <row r="242" spans="2:8" x14ac:dyDescent="0.3">
      <c r="B242" s="12" t="s">
        <v>383</v>
      </c>
      <c r="C242" s="13" t="s">
        <v>132</v>
      </c>
      <c r="D242" s="13">
        <v>0</v>
      </c>
      <c r="E242" s="13">
        <v>0.65871356000000003</v>
      </c>
      <c r="F242" s="13">
        <v>0</v>
      </c>
      <c r="G242" s="13">
        <v>1</v>
      </c>
      <c r="H242" s="14">
        <v>1.154168785</v>
      </c>
    </row>
    <row r="243" spans="2:8" x14ac:dyDescent="0.3">
      <c r="B243" s="12" t="s">
        <v>384</v>
      </c>
      <c r="C243" s="13" t="s">
        <v>134</v>
      </c>
      <c r="D243" s="13">
        <v>0</v>
      </c>
      <c r="E243" s="13">
        <v>1.3724213000000001</v>
      </c>
      <c r="F243" s="13">
        <v>0</v>
      </c>
      <c r="G243" s="13">
        <v>0.69276315789999998</v>
      </c>
      <c r="H243" s="14">
        <v>1.991447368</v>
      </c>
    </row>
    <row r="244" spans="2:8" x14ac:dyDescent="0.3">
      <c r="B244" s="12" t="s">
        <v>385</v>
      </c>
      <c r="C244" s="13" t="s">
        <v>136</v>
      </c>
      <c r="D244" s="13">
        <v>0</v>
      </c>
      <c r="E244" s="13">
        <v>0.43320362000000001</v>
      </c>
      <c r="F244" s="13">
        <v>0</v>
      </c>
      <c r="G244" s="13">
        <v>0.49349999999999999</v>
      </c>
      <c r="H244" s="14">
        <v>0.52649999999999997</v>
      </c>
    </row>
    <row r="245" spans="2:8" x14ac:dyDescent="0.3">
      <c r="B245" s="12" t="s">
        <v>386</v>
      </c>
      <c r="C245" s="13" t="s">
        <v>138</v>
      </c>
      <c r="D245" s="13">
        <v>0</v>
      </c>
      <c r="E245" s="13">
        <v>1.2807274</v>
      </c>
      <c r="F245" s="13">
        <v>0</v>
      </c>
      <c r="G245" s="13">
        <v>0</v>
      </c>
      <c r="H245" s="14">
        <v>1.12527881</v>
      </c>
    </row>
    <row r="246" spans="2:8" x14ac:dyDescent="0.3">
      <c r="B246" s="12" t="s">
        <v>387</v>
      </c>
      <c r="C246" s="13" t="s">
        <v>140</v>
      </c>
      <c r="D246" s="13">
        <v>0</v>
      </c>
      <c r="E246" s="13">
        <v>0.94983112000000003</v>
      </c>
      <c r="F246" s="13">
        <v>0</v>
      </c>
      <c r="G246" s="13">
        <v>1</v>
      </c>
      <c r="H246" s="14">
        <v>1.0508794939999999</v>
      </c>
    </row>
    <row r="247" spans="2:8" x14ac:dyDescent="0.3">
      <c r="B247" s="12" t="s">
        <v>388</v>
      </c>
      <c r="C247" s="13" t="s">
        <v>142</v>
      </c>
      <c r="D247" s="13">
        <v>0</v>
      </c>
      <c r="E247" s="13">
        <v>1.3744149999999999</v>
      </c>
      <c r="F247" s="13">
        <v>0</v>
      </c>
      <c r="G247" s="13">
        <v>0.56816546759999997</v>
      </c>
      <c r="H247" s="14">
        <v>1.633273381</v>
      </c>
    </row>
    <row r="248" spans="2:8" x14ac:dyDescent="0.3">
      <c r="B248" s="12" t="s">
        <v>389</v>
      </c>
      <c r="C248" s="13" t="s">
        <v>144</v>
      </c>
      <c r="D248" s="13">
        <v>0</v>
      </c>
      <c r="E248" s="13">
        <v>0.70628663000000003</v>
      </c>
      <c r="F248" s="13">
        <v>0</v>
      </c>
      <c r="G248" s="13">
        <v>0.44863636359999998</v>
      </c>
      <c r="H248" s="14">
        <v>0.4786363636</v>
      </c>
    </row>
    <row r="249" spans="2:8" x14ac:dyDescent="0.3">
      <c r="B249" s="12" t="s">
        <v>390</v>
      </c>
      <c r="C249" s="13" t="s">
        <v>146</v>
      </c>
      <c r="D249" s="13">
        <v>0</v>
      </c>
      <c r="E249" s="13">
        <v>2.3435554000000001</v>
      </c>
      <c r="F249" s="13">
        <v>0</v>
      </c>
      <c r="G249" s="13">
        <v>0</v>
      </c>
      <c r="H249" s="14">
        <v>1.2066628699999999</v>
      </c>
    </row>
    <row r="250" spans="2:8" x14ac:dyDescent="0.3">
      <c r="B250" s="12" t="s">
        <v>391</v>
      </c>
      <c r="C250" s="13" t="s">
        <v>148</v>
      </c>
      <c r="D250" s="13">
        <v>0</v>
      </c>
      <c r="E250" s="13">
        <v>1.7058527999999999</v>
      </c>
      <c r="F250" s="13">
        <v>0</v>
      </c>
      <c r="G250" s="13">
        <v>1</v>
      </c>
      <c r="H250" s="14">
        <v>1.0895456729999999</v>
      </c>
    </row>
    <row r="251" spans="2:8" x14ac:dyDescent="0.3">
      <c r="B251" s="12" t="s">
        <v>392</v>
      </c>
      <c r="C251" s="13" t="s">
        <v>150</v>
      </c>
      <c r="D251" s="13">
        <v>0</v>
      </c>
      <c r="E251" s="13">
        <v>2.2809986000000002</v>
      </c>
      <c r="F251" s="13">
        <v>0</v>
      </c>
      <c r="G251" s="13">
        <v>0.9183139535</v>
      </c>
      <c r="H251" s="14">
        <v>1.1787313429999999</v>
      </c>
    </row>
    <row r="252" spans="2:8" x14ac:dyDescent="0.3">
      <c r="B252" s="12" t="s">
        <v>393</v>
      </c>
      <c r="C252" s="13" t="s">
        <v>152</v>
      </c>
      <c r="D252" s="13">
        <v>0</v>
      </c>
      <c r="E252" s="13">
        <v>0.55065741000000001</v>
      </c>
      <c r="F252" s="13">
        <v>0</v>
      </c>
      <c r="G252" s="13">
        <v>0.44863636359999998</v>
      </c>
      <c r="H252" s="14">
        <v>0.4786363636</v>
      </c>
    </row>
    <row r="253" spans="2:8" x14ac:dyDescent="0.3">
      <c r="B253" s="12" t="s">
        <v>394</v>
      </c>
      <c r="C253" s="13" t="s">
        <v>154</v>
      </c>
      <c r="D253" s="13">
        <v>0</v>
      </c>
      <c r="E253" s="13">
        <v>1.5932980000000001</v>
      </c>
      <c r="F253" s="13">
        <v>0</v>
      </c>
      <c r="G253" s="13">
        <v>0</v>
      </c>
      <c r="H253" s="14">
        <v>1.1494936710000001</v>
      </c>
    </row>
    <row r="254" spans="2:8" x14ac:dyDescent="0.3">
      <c r="B254" s="12" t="s">
        <v>395</v>
      </c>
      <c r="C254" s="13" t="s">
        <v>156</v>
      </c>
      <c r="D254" s="13">
        <v>0</v>
      </c>
      <c r="E254" s="13">
        <v>1.2568564</v>
      </c>
      <c r="F254" s="13">
        <v>0</v>
      </c>
      <c r="G254" s="13">
        <v>1</v>
      </c>
      <c r="H254" s="14">
        <v>1.1012369360000001</v>
      </c>
    </row>
    <row r="255" spans="2:8" x14ac:dyDescent="0.3">
      <c r="B255" s="12" t="s">
        <v>396</v>
      </c>
      <c r="C255" s="13" t="s">
        <v>158</v>
      </c>
      <c r="D255" s="13">
        <v>0</v>
      </c>
      <c r="E255" s="13">
        <v>1.5994341000000001</v>
      </c>
      <c r="F255" s="13">
        <v>0</v>
      </c>
      <c r="G255" s="13">
        <v>0.57228260870000003</v>
      </c>
      <c r="H255" s="14">
        <v>1.6451086960000001</v>
      </c>
    </row>
    <row r="256" spans="2:8" x14ac:dyDescent="0.3">
      <c r="B256" s="12" t="s">
        <v>397</v>
      </c>
      <c r="C256" s="13" t="s">
        <v>160</v>
      </c>
      <c r="D256" s="13">
        <v>0</v>
      </c>
      <c r="E256" s="13">
        <v>0.53245516999999998</v>
      </c>
      <c r="F256" s="13">
        <v>0</v>
      </c>
      <c r="G256" s="13">
        <v>0.44863636359999998</v>
      </c>
      <c r="H256" s="14">
        <v>0.4786363636</v>
      </c>
    </row>
    <row r="257" spans="2:8" x14ac:dyDescent="0.3">
      <c r="B257" s="12" t="s">
        <v>398</v>
      </c>
      <c r="C257" s="13" t="s">
        <v>162</v>
      </c>
      <c r="D257" s="13">
        <v>0</v>
      </c>
      <c r="E257" s="13">
        <v>1.4019672000000001</v>
      </c>
      <c r="F257" s="13">
        <v>0</v>
      </c>
      <c r="G257" s="13">
        <v>0</v>
      </c>
      <c r="H257" s="14">
        <v>1.225506073</v>
      </c>
    </row>
    <row r="258" spans="2:8" x14ac:dyDescent="0.3">
      <c r="B258" s="12" t="s">
        <v>399</v>
      </c>
      <c r="C258" s="13" t="s">
        <v>164</v>
      </c>
      <c r="D258" s="13">
        <v>0</v>
      </c>
      <c r="E258" s="13">
        <v>1.2131829999999999</v>
      </c>
      <c r="F258" s="13">
        <v>0</v>
      </c>
      <c r="G258" s="13">
        <v>1</v>
      </c>
      <c r="H258" s="14">
        <v>1.174064816</v>
      </c>
    </row>
    <row r="259" spans="2:8" x14ac:dyDescent="0.3">
      <c r="B259" s="12" t="s">
        <v>400</v>
      </c>
      <c r="C259" s="13" t="s">
        <v>166</v>
      </c>
      <c r="D259" s="13">
        <v>0</v>
      </c>
      <c r="E259" s="13">
        <v>1.7340032999999999</v>
      </c>
      <c r="F259" s="13">
        <v>0</v>
      </c>
      <c r="G259" s="13">
        <v>0.72573529410000004</v>
      </c>
      <c r="H259" s="14">
        <v>0.77426470589999996</v>
      </c>
    </row>
    <row r="260" spans="2:8" x14ac:dyDescent="0.3">
      <c r="B260" s="12" t="s">
        <v>401</v>
      </c>
      <c r="C260" s="13" t="s">
        <v>168</v>
      </c>
      <c r="D260" s="13">
        <v>0</v>
      </c>
      <c r="E260" s="13">
        <v>3.2498730000000003E-2</v>
      </c>
      <c r="F260" s="13">
        <v>0</v>
      </c>
      <c r="G260" s="13">
        <v>0.37961538459999999</v>
      </c>
      <c r="H260" s="14">
        <v>0.40500000000000003</v>
      </c>
    </row>
    <row r="261" spans="2:8" x14ac:dyDescent="0.3">
      <c r="B261" s="12" t="s">
        <v>402</v>
      </c>
      <c r="C261" s="13" t="s">
        <v>170</v>
      </c>
      <c r="D261" s="13">
        <v>0</v>
      </c>
      <c r="E261" s="13">
        <v>0</v>
      </c>
      <c r="F261" s="13">
        <v>0</v>
      </c>
      <c r="G261" s="13">
        <v>0</v>
      </c>
      <c r="H261" s="14">
        <v>1E+100</v>
      </c>
    </row>
    <row r="262" spans="2:8" x14ac:dyDescent="0.3">
      <c r="B262" s="12" t="s">
        <v>403</v>
      </c>
      <c r="C262" s="13" t="s">
        <v>172</v>
      </c>
      <c r="D262" s="13">
        <v>1</v>
      </c>
      <c r="E262" s="13">
        <v>0</v>
      </c>
      <c r="F262" s="13">
        <v>0</v>
      </c>
      <c r="G262" s="13">
        <v>1</v>
      </c>
      <c r="H262" s="14">
        <v>1E+100</v>
      </c>
    </row>
    <row r="263" spans="2:8" x14ac:dyDescent="0.3">
      <c r="B263" s="12" t="s">
        <v>404</v>
      </c>
      <c r="C263" s="13" t="s">
        <v>174</v>
      </c>
      <c r="D263" s="13">
        <v>0.51617647</v>
      </c>
      <c r="E263" s="13">
        <v>0</v>
      </c>
      <c r="F263" s="13">
        <v>0</v>
      </c>
      <c r="G263" s="13">
        <v>0.51617647060000005</v>
      </c>
      <c r="H263" s="14">
        <v>1E+100</v>
      </c>
    </row>
    <row r="264" spans="2:8" x14ac:dyDescent="0.3">
      <c r="B264" s="12" t="s">
        <v>405</v>
      </c>
      <c r="C264" s="13" t="s">
        <v>176</v>
      </c>
      <c r="D264" s="13">
        <v>0.51617647</v>
      </c>
      <c r="E264" s="13">
        <v>0</v>
      </c>
      <c r="F264" s="13">
        <v>0</v>
      </c>
      <c r="G264" s="13">
        <v>0.51617647060000005</v>
      </c>
      <c r="H264" s="14">
        <v>1E+100</v>
      </c>
    </row>
    <row r="265" spans="2:8" x14ac:dyDescent="0.3">
      <c r="B265" s="12" t="s">
        <v>406</v>
      </c>
      <c r="C265" s="13" t="s">
        <v>178</v>
      </c>
      <c r="D265" s="13">
        <v>0</v>
      </c>
      <c r="E265" s="13">
        <v>1.0364127999999999</v>
      </c>
      <c r="F265" s="13">
        <v>0</v>
      </c>
      <c r="G265" s="13">
        <v>0</v>
      </c>
      <c r="H265" s="14">
        <v>0.2495260664</v>
      </c>
    </row>
    <row r="266" spans="2:8" x14ac:dyDescent="0.3">
      <c r="B266" s="12" t="s">
        <v>407</v>
      </c>
      <c r="C266" s="13" t="s">
        <v>180</v>
      </c>
      <c r="D266" s="13">
        <v>0</v>
      </c>
      <c r="E266" s="13">
        <v>0.17363398999999999</v>
      </c>
      <c r="F266" s="13">
        <v>0</v>
      </c>
      <c r="G266" s="13">
        <v>0.50614185</v>
      </c>
      <c r="H266" s="14">
        <v>0.47441785939999997</v>
      </c>
    </row>
    <row r="267" spans="2:8" x14ac:dyDescent="0.3">
      <c r="B267" s="12" t="s">
        <v>408</v>
      </c>
      <c r="C267" s="13" t="s">
        <v>182</v>
      </c>
      <c r="D267" s="13">
        <v>2.4838235000000002</v>
      </c>
      <c r="E267" s="13">
        <v>0</v>
      </c>
      <c r="F267" s="13">
        <v>0</v>
      </c>
      <c r="G267" s="13">
        <v>2.4838235289999999</v>
      </c>
      <c r="H267" s="14">
        <v>1E+100</v>
      </c>
    </row>
    <row r="268" spans="2:8" x14ac:dyDescent="0.3">
      <c r="B268" s="12" t="s">
        <v>409</v>
      </c>
      <c r="C268" s="13" t="s">
        <v>184</v>
      </c>
      <c r="D268" s="13">
        <v>0.48382353</v>
      </c>
      <c r="E268" s="13">
        <v>0</v>
      </c>
      <c r="F268" s="13">
        <v>0</v>
      </c>
      <c r="G268" s="13">
        <v>0.48382352940000001</v>
      </c>
      <c r="H268" s="14">
        <v>1E+100</v>
      </c>
    </row>
    <row r="269" spans="2:8" x14ac:dyDescent="0.3">
      <c r="B269" s="12" t="s">
        <v>410</v>
      </c>
      <c r="C269" s="13" t="s">
        <v>186</v>
      </c>
      <c r="D269" s="13">
        <v>0</v>
      </c>
      <c r="E269" s="13">
        <v>0.487431</v>
      </c>
      <c r="F269" s="13">
        <v>0</v>
      </c>
      <c r="G269" s="13">
        <v>0</v>
      </c>
      <c r="H269" s="14">
        <v>1.1672236499999999</v>
      </c>
    </row>
    <row r="270" spans="2:8" x14ac:dyDescent="0.3">
      <c r="B270" s="12" t="s">
        <v>411</v>
      </c>
      <c r="C270" s="13" t="s">
        <v>188</v>
      </c>
      <c r="D270" s="13">
        <v>0</v>
      </c>
      <c r="E270" s="13">
        <v>0.5617219</v>
      </c>
      <c r="F270" s="13">
        <v>0</v>
      </c>
      <c r="G270" s="13">
        <v>0.3923248882</v>
      </c>
      <c r="H270" s="14">
        <v>1.1277943370000001</v>
      </c>
    </row>
    <row r="271" spans="2:8" x14ac:dyDescent="0.3">
      <c r="B271" s="12" t="s">
        <v>412</v>
      </c>
      <c r="C271" s="13" t="s">
        <v>190</v>
      </c>
      <c r="D271" s="13">
        <v>0</v>
      </c>
      <c r="E271" s="13">
        <v>0.86065566999999998</v>
      </c>
      <c r="F271" s="13">
        <v>0</v>
      </c>
      <c r="G271" s="13">
        <v>0.64207317070000003</v>
      </c>
      <c r="H271" s="14">
        <v>1.8457317070000001</v>
      </c>
    </row>
    <row r="272" spans="2:8" x14ac:dyDescent="0.3">
      <c r="B272" s="12" t="s">
        <v>413</v>
      </c>
      <c r="C272" s="13" t="s">
        <v>192</v>
      </c>
      <c r="D272" s="13">
        <v>0</v>
      </c>
      <c r="E272" s="13">
        <v>0.13568562000000001</v>
      </c>
      <c r="F272" s="13">
        <v>0</v>
      </c>
      <c r="G272" s="13">
        <v>0.418220339</v>
      </c>
      <c r="H272" s="14">
        <v>0.44618644070000002</v>
      </c>
    </row>
    <row r="273" spans="2:8" x14ac:dyDescent="0.3">
      <c r="B273" s="12" t="s">
        <v>414</v>
      </c>
      <c r="C273" s="13" t="s">
        <v>194</v>
      </c>
      <c r="D273" s="13">
        <v>0</v>
      </c>
      <c r="E273" s="13">
        <v>0.33545357999999997</v>
      </c>
      <c r="F273" s="13">
        <v>0</v>
      </c>
      <c r="G273" s="13">
        <v>0</v>
      </c>
      <c r="H273" s="14">
        <v>1.2011904760000001</v>
      </c>
    </row>
    <row r="274" spans="2:8" x14ac:dyDescent="0.3">
      <c r="B274" s="12" t="s">
        <v>415</v>
      </c>
      <c r="C274" s="13" t="s">
        <v>196</v>
      </c>
      <c r="D274" s="13">
        <v>0</v>
      </c>
      <c r="E274" s="13">
        <v>0.39843927000000001</v>
      </c>
      <c r="F274" s="13">
        <v>0</v>
      </c>
      <c r="G274" s="13">
        <v>1</v>
      </c>
      <c r="H274" s="14">
        <v>1.3183797909999999</v>
      </c>
    </row>
    <row r="275" spans="2:8" x14ac:dyDescent="0.3">
      <c r="B275" s="12" t="s">
        <v>416</v>
      </c>
      <c r="C275" s="13" t="s">
        <v>198</v>
      </c>
      <c r="D275" s="13">
        <v>0</v>
      </c>
      <c r="E275" s="13">
        <v>0.46456651999999998</v>
      </c>
      <c r="F275" s="13">
        <v>0</v>
      </c>
      <c r="G275" s="13">
        <v>0.33801369860000002</v>
      </c>
      <c r="H275" s="14">
        <v>0.36061643840000002</v>
      </c>
    </row>
    <row r="276" spans="2:8" x14ac:dyDescent="0.3">
      <c r="B276" s="12" t="s">
        <v>417</v>
      </c>
      <c r="C276" s="13" t="s">
        <v>200</v>
      </c>
      <c r="D276" s="13">
        <v>0</v>
      </c>
      <c r="E276" s="13">
        <v>0.57696194000000001</v>
      </c>
      <c r="F276" s="13">
        <v>0</v>
      </c>
      <c r="G276" s="13">
        <v>0.53641304349999996</v>
      </c>
      <c r="H276" s="14">
        <v>0.57228260870000003</v>
      </c>
    </row>
    <row r="277" spans="2:8" x14ac:dyDescent="0.3">
      <c r="B277" s="12" t="s">
        <v>418</v>
      </c>
      <c r="C277" s="13" t="s">
        <v>202</v>
      </c>
      <c r="D277" s="13">
        <v>0</v>
      </c>
      <c r="E277" s="13">
        <v>1.7993439</v>
      </c>
      <c r="F277" s="13">
        <v>0</v>
      </c>
      <c r="G277" s="13">
        <v>0</v>
      </c>
      <c r="H277" s="14">
        <v>1.1358348970000001</v>
      </c>
    </row>
    <row r="278" spans="2:8" x14ac:dyDescent="0.3">
      <c r="B278" s="12" t="s">
        <v>419</v>
      </c>
      <c r="C278" s="13" t="s">
        <v>204</v>
      </c>
      <c r="D278" s="13">
        <v>0</v>
      </c>
      <c r="E278" s="13">
        <v>1.3951770999999999</v>
      </c>
      <c r="F278" s="13">
        <v>0</v>
      </c>
      <c r="G278" s="13">
        <v>1</v>
      </c>
      <c r="H278" s="14">
        <v>1.09304285</v>
      </c>
    </row>
    <row r="279" spans="2:8" x14ac:dyDescent="0.3">
      <c r="B279" s="12" t="s">
        <v>420</v>
      </c>
      <c r="C279" s="13" t="s">
        <v>206</v>
      </c>
      <c r="D279" s="13">
        <v>0</v>
      </c>
      <c r="E279" s="13">
        <v>1.8196832999999999</v>
      </c>
      <c r="F279" s="13">
        <v>0</v>
      </c>
      <c r="G279" s="13">
        <v>0.56010638300000004</v>
      </c>
      <c r="H279" s="14">
        <v>1.610106383</v>
      </c>
    </row>
    <row r="280" spans="2:8" x14ac:dyDescent="0.3">
      <c r="B280" s="12" t="s">
        <v>421</v>
      </c>
      <c r="C280" s="13" t="s">
        <v>208</v>
      </c>
      <c r="D280" s="13">
        <v>0</v>
      </c>
      <c r="E280" s="13">
        <v>0.28635251</v>
      </c>
      <c r="F280" s="13">
        <v>0</v>
      </c>
      <c r="G280" s="13">
        <v>0.44863636359999998</v>
      </c>
      <c r="H280" s="14">
        <v>0.4786363636</v>
      </c>
    </row>
    <row r="281" spans="2:8" x14ac:dyDescent="0.3">
      <c r="B281" s="12" t="s">
        <v>422</v>
      </c>
      <c r="C281" s="13" t="s">
        <v>210</v>
      </c>
      <c r="D281" s="13">
        <v>0</v>
      </c>
      <c r="E281" s="13">
        <v>0.96552722999999996</v>
      </c>
      <c r="F281" s="13">
        <v>0</v>
      </c>
      <c r="G281" s="13">
        <v>0</v>
      </c>
      <c r="H281" s="14">
        <v>1.173255814</v>
      </c>
    </row>
    <row r="282" spans="2:8" x14ac:dyDescent="0.3">
      <c r="B282" s="12" t="s">
        <v>423</v>
      </c>
      <c r="C282" s="13" t="s">
        <v>212</v>
      </c>
      <c r="D282" s="13">
        <v>0</v>
      </c>
      <c r="E282" s="13">
        <v>0.88500842999999996</v>
      </c>
      <c r="F282" s="13">
        <v>0</v>
      </c>
      <c r="G282" s="13">
        <v>1</v>
      </c>
      <c r="H282" s="14">
        <v>1.145433905</v>
      </c>
    </row>
    <row r="283" spans="2:8" x14ac:dyDescent="0.3">
      <c r="B283" s="12" t="s">
        <v>424</v>
      </c>
      <c r="C283" s="13" t="s">
        <v>214</v>
      </c>
      <c r="D283" s="13">
        <v>0</v>
      </c>
      <c r="E283" s="13">
        <v>1.3107911999999999</v>
      </c>
      <c r="F283" s="13">
        <v>0</v>
      </c>
      <c r="G283" s="13">
        <v>0.73124999999999996</v>
      </c>
      <c r="H283" s="14">
        <v>1.7549999999999999</v>
      </c>
    </row>
    <row r="284" spans="2:8" x14ac:dyDescent="0.3">
      <c r="B284" s="12" t="s">
        <v>425</v>
      </c>
      <c r="C284" s="13" t="s">
        <v>56</v>
      </c>
      <c r="D284" s="13">
        <v>0</v>
      </c>
      <c r="E284" s="13">
        <v>7.5245813999999994E-2</v>
      </c>
      <c r="F284" s="13">
        <v>0</v>
      </c>
      <c r="G284" s="13">
        <v>1</v>
      </c>
      <c r="H284" s="14">
        <v>0.50624999999999998</v>
      </c>
    </row>
    <row r="285" spans="2:8" x14ac:dyDescent="0.3">
      <c r="B285" s="12" t="s">
        <v>426</v>
      </c>
      <c r="C285" s="13" t="s">
        <v>58</v>
      </c>
      <c r="D285" s="13">
        <v>0</v>
      </c>
      <c r="E285" s="13">
        <v>0.19434950000000001</v>
      </c>
      <c r="F285" s="13">
        <v>0</v>
      </c>
      <c r="G285" s="13">
        <v>2</v>
      </c>
      <c r="H285" s="14">
        <v>1</v>
      </c>
    </row>
    <row r="286" spans="2:8" x14ac:dyDescent="0.3">
      <c r="B286" s="12" t="s">
        <v>427</v>
      </c>
      <c r="C286" s="13" t="s">
        <v>60</v>
      </c>
      <c r="D286" s="13">
        <v>0</v>
      </c>
      <c r="E286" s="13">
        <v>8.8135530000000004E-2</v>
      </c>
      <c r="F286" s="13">
        <v>0</v>
      </c>
      <c r="G286" s="13">
        <v>1</v>
      </c>
      <c r="H286" s="14">
        <v>0.4958664713</v>
      </c>
    </row>
    <row r="287" spans="2:8" x14ac:dyDescent="0.3">
      <c r="B287" s="12" t="s">
        <v>428</v>
      </c>
      <c r="C287" s="13" t="s">
        <v>62</v>
      </c>
      <c r="D287" s="13">
        <v>0</v>
      </c>
      <c r="E287" s="13">
        <v>0.51695504000000003</v>
      </c>
      <c r="F287" s="13">
        <v>0</v>
      </c>
      <c r="G287" s="13">
        <v>0</v>
      </c>
      <c r="H287" s="14">
        <v>0.61220930230000004</v>
      </c>
    </row>
    <row r="288" spans="2:8" x14ac:dyDescent="0.3">
      <c r="B288" s="12" t="s">
        <v>429</v>
      </c>
      <c r="C288" s="13" t="s">
        <v>64</v>
      </c>
      <c r="D288" s="13">
        <v>0</v>
      </c>
      <c r="E288" s="13">
        <v>1.1391254999999999E-2</v>
      </c>
      <c r="F288" s="13">
        <v>0</v>
      </c>
      <c r="G288" s="13">
        <v>1</v>
      </c>
      <c r="H288" s="14">
        <v>0.53181818179999996</v>
      </c>
    </row>
    <row r="289" spans="2:8" x14ac:dyDescent="0.3">
      <c r="B289" s="12" t="s">
        <v>430</v>
      </c>
      <c r="C289" s="13" t="s">
        <v>66</v>
      </c>
      <c r="D289" s="13">
        <v>0</v>
      </c>
      <c r="E289" s="13">
        <v>4.2315624000000003E-2</v>
      </c>
      <c r="F289" s="13">
        <v>0</v>
      </c>
      <c r="G289" s="13">
        <v>2</v>
      </c>
      <c r="H289" s="14">
        <v>1</v>
      </c>
    </row>
    <row r="290" spans="2:8" x14ac:dyDescent="0.3">
      <c r="B290" s="12" t="s">
        <v>431</v>
      </c>
      <c r="C290" s="13" t="s">
        <v>68</v>
      </c>
      <c r="D290" s="13">
        <v>0</v>
      </c>
      <c r="E290" s="13">
        <v>2.8777216000000001E-2</v>
      </c>
      <c r="F290" s="13">
        <v>0</v>
      </c>
      <c r="G290" s="13">
        <v>1</v>
      </c>
      <c r="H290" s="14">
        <v>0.54194544519999999</v>
      </c>
    </row>
    <row r="291" spans="2:8" x14ac:dyDescent="0.3">
      <c r="B291" s="12" t="s">
        <v>432</v>
      </c>
      <c r="C291" s="13" t="s">
        <v>70</v>
      </c>
      <c r="D291" s="13">
        <v>0</v>
      </c>
      <c r="E291" s="13">
        <v>0.21256505000000001</v>
      </c>
      <c r="F291" s="13">
        <v>0</v>
      </c>
      <c r="G291" s="13">
        <v>0</v>
      </c>
      <c r="H291" s="14">
        <v>1.8803571429999999</v>
      </c>
    </row>
    <row r="292" spans="2:8" x14ac:dyDescent="0.3">
      <c r="B292" s="12" t="s">
        <v>433</v>
      </c>
      <c r="C292" s="13" t="s">
        <v>72</v>
      </c>
      <c r="D292" s="13">
        <v>0</v>
      </c>
      <c r="E292" s="13">
        <v>2.4082204999999999E-2</v>
      </c>
      <c r="F292" s="13">
        <v>0</v>
      </c>
      <c r="G292" s="13">
        <v>1</v>
      </c>
      <c r="H292" s="14">
        <v>0.50142857139999997</v>
      </c>
    </row>
    <row r="293" spans="2:8" x14ac:dyDescent="0.3">
      <c r="B293" s="12" t="s">
        <v>434</v>
      </c>
      <c r="C293" s="13" t="s">
        <v>74</v>
      </c>
      <c r="D293" s="13">
        <v>0</v>
      </c>
      <c r="E293" s="13">
        <v>7.1610901000000005E-2</v>
      </c>
      <c r="F293" s="13">
        <v>0</v>
      </c>
      <c r="G293" s="13">
        <v>2</v>
      </c>
      <c r="H293" s="14">
        <v>1</v>
      </c>
    </row>
    <row r="294" spans="2:8" x14ac:dyDescent="0.3">
      <c r="B294" s="12" t="s">
        <v>435</v>
      </c>
      <c r="C294" s="13" t="s">
        <v>76</v>
      </c>
      <c r="D294" s="13">
        <v>0</v>
      </c>
      <c r="E294" s="13">
        <v>3.1375132999999999E-2</v>
      </c>
      <c r="F294" s="13">
        <v>0</v>
      </c>
      <c r="G294" s="13">
        <v>1</v>
      </c>
      <c r="H294" s="14">
        <v>0.51290793960000003</v>
      </c>
    </row>
    <row r="295" spans="2:8" x14ac:dyDescent="0.3">
      <c r="B295" s="12" t="s">
        <v>436</v>
      </c>
      <c r="C295" s="13" t="s">
        <v>78</v>
      </c>
      <c r="D295" s="13">
        <v>0</v>
      </c>
      <c r="E295" s="13">
        <v>0.31498113999999999</v>
      </c>
      <c r="F295" s="13">
        <v>0</v>
      </c>
      <c r="G295" s="13">
        <v>0</v>
      </c>
      <c r="H295" s="14">
        <v>1.0125</v>
      </c>
    </row>
    <row r="296" spans="2:8" x14ac:dyDescent="0.3">
      <c r="B296" s="12" t="s">
        <v>437</v>
      </c>
      <c r="C296" s="13" t="s">
        <v>80</v>
      </c>
      <c r="D296" s="13">
        <v>0</v>
      </c>
      <c r="E296" s="13">
        <v>0.98229116999999999</v>
      </c>
      <c r="F296" s="13">
        <v>0</v>
      </c>
      <c r="G296" s="13">
        <v>1</v>
      </c>
      <c r="H296" s="14">
        <v>0.48540258139999998</v>
      </c>
    </row>
    <row r="297" spans="2:8" x14ac:dyDescent="0.3">
      <c r="B297" s="12" t="s">
        <v>438</v>
      </c>
      <c r="C297" s="13" t="s">
        <v>82</v>
      </c>
      <c r="D297" s="13">
        <v>0</v>
      </c>
      <c r="E297" s="13">
        <v>0.87568495000000002</v>
      </c>
      <c r="F297" s="13">
        <v>0</v>
      </c>
      <c r="G297" s="13">
        <v>1.546040471</v>
      </c>
      <c r="H297" s="14">
        <v>1</v>
      </c>
    </row>
    <row r="298" spans="2:8" x14ac:dyDescent="0.3">
      <c r="B298" s="12" t="s">
        <v>439</v>
      </c>
      <c r="C298" s="13" t="s">
        <v>84</v>
      </c>
      <c r="D298" s="13">
        <v>0</v>
      </c>
      <c r="E298" s="13">
        <v>0.95874804999999996</v>
      </c>
      <c r="F298" s="13">
        <v>0</v>
      </c>
      <c r="G298" s="13">
        <v>1</v>
      </c>
      <c r="H298" s="14">
        <v>0.3923248882</v>
      </c>
    </row>
    <row r="299" spans="2:8" x14ac:dyDescent="0.3">
      <c r="B299" s="12" t="s">
        <v>440</v>
      </c>
      <c r="C299" s="13" t="s">
        <v>86</v>
      </c>
      <c r="D299" s="13">
        <v>0</v>
      </c>
      <c r="E299" s="13">
        <v>1.2561021999999999</v>
      </c>
      <c r="F299" s="13">
        <v>0</v>
      </c>
      <c r="G299" s="13">
        <v>0</v>
      </c>
      <c r="H299" s="14">
        <v>0.96664626679999999</v>
      </c>
    </row>
    <row r="300" spans="2:8" x14ac:dyDescent="0.3">
      <c r="B300" s="12" t="s">
        <v>441</v>
      </c>
      <c r="C300" s="13" t="s">
        <v>88</v>
      </c>
      <c r="D300" s="13">
        <v>0</v>
      </c>
      <c r="E300" s="13">
        <v>9.1434483000000003E-4</v>
      </c>
      <c r="F300" s="13">
        <v>0</v>
      </c>
      <c r="G300" s="13">
        <v>1</v>
      </c>
      <c r="H300" s="14">
        <v>0.55421052630000001</v>
      </c>
    </row>
    <row r="301" spans="2:8" x14ac:dyDescent="0.3">
      <c r="B301" s="12" t="s">
        <v>442</v>
      </c>
      <c r="C301" s="13" t="s">
        <v>90</v>
      </c>
      <c r="D301" s="13">
        <v>0</v>
      </c>
      <c r="E301" s="13">
        <v>4.0753177000000002E-2</v>
      </c>
      <c r="F301" s="13">
        <v>0</v>
      </c>
      <c r="G301" s="13">
        <v>2</v>
      </c>
      <c r="H301" s="14">
        <v>1</v>
      </c>
    </row>
    <row r="302" spans="2:8" x14ac:dyDescent="0.3">
      <c r="B302" s="12" t="s">
        <v>443</v>
      </c>
      <c r="C302" s="13" t="s">
        <v>92</v>
      </c>
      <c r="D302" s="13">
        <v>0</v>
      </c>
      <c r="E302" s="13">
        <v>5.3107308999999998E-2</v>
      </c>
      <c r="F302" s="13">
        <v>0</v>
      </c>
      <c r="G302" s="13">
        <v>1</v>
      </c>
      <c r="H302" s="14">
        <v>0.5031055901</v>
      </c>
    </row>
    <row r="303" spans="2:8" x14ac:dyDescent="0.3">
      <c r="B303" s="12" t="s">
        <v>444</v>
      </c>
      <c r="C303" s="13" t="s">
        <v>94</v>
      </c>
      <c r="D303" s="13">
        <v>0</v>
      </c>
      <c r="E303" s="13">
        <v>0.13322806000000001</v>
      </c>
      <c r="F303" s="13">
        <v>0</v>
      </c>
      <c r="G303" s="13">
        <v>0</v>
      </c>
      <c r="H303" s="14">
        <v>1.6451086960000001</v>
      </c>
    </row>
    <row r="304" spans="2:8" x14ac:dyDescent="0.3">
      <c r="B304" s="12" t="s">
        <v>445</v>
      </c>
      <c r="C304" s="13" t="s">
        <v>96</v>
      </c>
      <c r="D304" s="13">
        <v>0</v>
      </c>
      <c r="E304" s="13">
        <v>1.5967669E-2</v>
      </c>
      <c r="F304" s="13">
        <v>0</v>
      </c>
      <c r="G304" s="13">
        <v>1</v>
      </c>
      <c r="H304" s="14">
        <v>0.52649999999999997</v>
      </c>
    </row>
    <row r="305" spans="2:8" x14ac:dyDescent="0.3">
      <c r="B305" s="12" t="s">
        <v>446</v>
      </c>
      <c r="C305" s="13" t="s">
        <v>98</v>
      </c>
      <c r="D305" s="13">
        <v>0</v>
      </c>
      <c r="E305" s="13">
        <v>1.4087468000000001</v>
      </c>
      <c r="F305" s="13">
        <v>0</v>
      </c>
      <c r="G305" s="13">
        <v>0.13138977639999999</v>
      </c>
      <c r="H305" s="14">
        <v>0.14017571879999999</v>
      </c>
    </row>
    <row r="306" spans="2:8" x14ac:dyDescent="0.3">
      <c r="B306" s="12" t="s">
        <v>447</v>
      </c>
      <c r="C306" s="13" t="s">
        <v>100</v>
      </c>
      <c r="D306" s="13">
        <v>0</v>
      </c>
      <c r="E306" s="13">
        <v>6.8154204999999997E-3</v>
      </c>
      <c r="F306" s="13">
        <v>0</v>
      </c>
      <c r="G306" s="13">
        <v>1</v>
      </c>
      <c r="H306" s="14">
        <v>0.53016294399999997</v>
      </c>
    </row>
    <row r="307" spans="2:8" x14ac:dyDescent="0.3">
      <c r="B307" s="12" t="s">
        <v>448</v>
      </c>
      <c r="C307" s="13" t="s">
        <v>102</v>
      </c>
      <c r="D307" s="13">
        <v>0</v>
      </c>
      <c r="E307" s="13">
        <v>0.15509245999999999</v>
      </c>
      <c r="F307" s="13">
        <v>0</v>
      </c>
      <c r="G307" s="13">
        <v>0</v>
      </c>
      <c r="H307" s="14">
        <v>1.891875</v>
      </c>
    </row>
    <row r="308" spans="2:8" x14ac:dyDescent="0.3">
      <c r="B308" s="12" t="s">
        <v>449</v>
      </c>
      <c r="C308" s="13" t="s">
        <v>104</v>
      </c>
      <c r="D308" s="13">
        <v>0</v>
      </c>
      <c r="E308" s="13">
        <v>8.3404717000000003E-2</v>
      </c>
      <c r="F308" s="13">
        <v>0</v>
      </c>
      <c r="G308" s="13">
        <v>1</v>
      </c>
      <c r="H308" s="14">
        <v>0.44618644070000002</v>
      </c>
    </row>
    <row r="309" spans="2:8" x14ac:dyDescent="0.3">
      <c r="B309" s="12" t="s">
        <v>450</v>
      </c>
      <c r="C309" s="13" t="s">
        <v>106</v>
      </c>
      <c r="D309" s="13">
        <v>0</v>
      </c>
      <c r="E309" s="13">
        <v>3.672719E-2</v>
      </c>
      <c r="F309" s="13">
        <v>0</v>
      </c>
      <c r="G309" s="13">
        <v>2</v>
      </c>
      <c r="H309" s="14">
        <v>1</v>
      </c>
    </row>
    <row r="310" spans="2:8" x14ac:dyDescent="0.3">
      <c r="B310" s="12" t="s">
        <v>451</v>
      </c>
      <c r="C310" s="13" t="s">
        <v>108</v>
      </c>
      <c r="D310" s="13">
        <v>0</v>
      </c>
      <c r="E310" s="13">
        <v>6.6905688000000005E-2</v>
      </c>
      <c r="F310" s="13">
        <v>0</v>
      </c>
      <c r="G310" s="13">
        <v>1</v>
      </c>
      <c r="H310" s="14">
        <v>0.52440239040000003</v>
      </c>
    </row>
    <row r="311" spans="2:8" x14ac:dyDescent="0.3">
      <c r="B311" s="12" t="s">
        <v>452</v>
      </c>
      <c r="C311" s="13" t="s">
        <v>110</v>
      </c>
      <c r="D311" s="13">
        <v>0</v>
      </c>
      <c r="E311" s="13">
        <v>0.13035637</v>
      </c>
      <c r="F311" s="13">
        <v>0</v>
      </c>
      <c r="G311" s="13">
        <v>0</v>
      </c>
      <c r="H311" s="14">
        <v>1.7297142860000001</v>
      </c>
    </row>
    <row r="312" spans="2:8" x14ac:dyDescent="0.3">
      <c r="B312" s="12" t="s">
        <v>453</v>
      </c>
      <c r="C312" s="13" t="s">
        <v>112</v>
      </c>
      <c r="D312" s="13">
        <v>0</v>
      </c>
      <c r="E312" s="13">
        <v>0.12789033</v>
      </c>
      <c r="F312" s="13">
        <v>0</v>
      </c>
      <c r="G312" s="13">
        <v>1</v>
      </c>
      <c r="H312" s="14">
        <v>0</v>
      </c>
    </row>
    <row r="313" spans="2:8" x14ac:dyDescent="0.3">
      <c r="B313" s="12" t="s">
        <v>454</v>
      </c>
      <c r="C313" s="13" t="s">
        <v>114</v>
      </c>
      <c r="D313" s="13">
        <v>0</v>
      </c>
      <c r="E313" s="13">
        <v>4.2740532999999997E-2</v>
      </c>
      <c r="F313" s="13">
        <v>0</v>
      </c>
      <c r="G313" s="13">
        <v>1.2011904760000001</v>
      </c>
      <c r="H313" s="14">
        <v>0</v>
      </c>
    </row>
    <row r="314" spans="2:8" x14ac:dyDescent="0.3">
      <c r="B314" s="12" t="s">
        <v>455</v>
      </c>
      <c r="C314" s="13" t="s">
        <v>116</v>
      </c>
      <c r="D314" s="13">
        <v>0</v>
      </c>
      <c r="E314" s="13">
        <v>4.1240073000000002E-2</v>
      </c>
      <c r="F314" s="13">
        <v>0</v>
      </c>
      <c r="G314" s="13">
        <v>1</v>
      </c>
      <c r="H314" s="14">
        <v>0</v>
      </c>
    </row>
    <row r="315" spans="2:8" x14ac:dyDescent="0.3">
      <c r="B315" s="12" t="s">
        <v>456</v>
      </c>
      <c r="C315" s="13" t="s">
        <v>118</v>
      </c>
      <c r="D315" s="13">
        <v>0</v>
      </c>
      <c r="E315" s="13">
        <v>0.46717020999999997</v>
      </c>
      <c r="F315" s="13">
        <v>0</v>
      </c>
      <c r="G315" s="13">
        <v>0</v>
      </c>
      <c r="H315" s="14">
        <v>0</v>
      </c>
    </row>
    <row r="316" spans="2:8" x14ac:dyDescent="0.3">
      <c r="B316" s="12" t="s">
        <v>457</v>
      </c>
      <c r="C316" s="13" t="s">
        <v>120</v>
      </c>
      <c r="D316" s="13">
        <v>0</v>
      </c>
      <c r="E316" s="13">
        <v>5.0803481999999997E-2</v>
      </c>
      <c r="F316" s="13">
        <v>0</v>
      </c>
      <c r="G316" s="13">
        <v>1</v>
      </c>
      <c r="H316" s="14">
        <v>0.4786363636</v>
      </c>
    </row>
    <row r="317" spans="2:8" x14ac:dyDescent="0.3">
      <c r="B317" s="12" t="s">
        <v>458</v>
      </c>
      <c r="C317" s="13" t="s">
        <v>122</v>
      </c>
      <c r="D317" s="13">
        <v>0</v>
      </c>
      <c r="E317" s="13">
        <v>4.6778924E-2</v>
      </c>
      <c r="F317" s="13">
        <v>0</v>
      </c>
      <c r="G317" s="13">
        <v>2</v>
      </c>
      <c r="H317" s="14">
        <v>1</v>
      </c>
    </row>
    <row r="318" spans="2:8" x14ac:dyDescent="0.3">
      <c r="B318" s="12" t="s">
        <v>459</v>
      </c>
      <c r="C318" s="13" t="s">
        <v>124</v>
      </c>
      <c r="D318" s="13">
        <v>0</v>
      </c>
      <c r="E318" s="13">
        <v>2.3990151000000001E-2</v>
      </c>
      <c r="F318" s="13">
        <v>0</v>
      </c>
      <c r="G318" s="13">
        <v>1</v>
      </c>
      <c r="H318" s="14">
        <v>0.49390243900000003</v>
      </c>
    </row>
    <row r="319" spans="2:8" x14ac:dyDescent="0.3">
      <c r="B319" s="12" t="s">
        <v>460</v>
      </c>
      <c r="C319" s="13" t="s">
        <v>126</v>
      </c>
      <c r="D319" s="13">
        <v>0</v>
      </c>
      <c r="E319" s="13">
        <v>0.37988073</v>
      </c>
      <c r="F319" s="13">
        <v>0</v>
      </c>
      <c r="G319" s="13">
        <v>0</v>
      </c>
      <c r="H319" s="14">
        <v>0.79772727269999999</v>
      </c>
    </row>
    <row r="320" spans="2:8" x14ac:dyDescent="0.3">
      <c r="B320" s="12" t="s">
        <v>461</v>
      </c>
      <c r="C320" s="13" t="s">
        <v>128</v>
      </c>
      <c r="D320" s="13">
        <v>0</v>
      </c>
      <c r="E320" s="13">
        <v>1.6081182E-3</v>
      </c>
      <c r="F320" s="13">
        <v>0</v>
      </c>
      <c r="G320" s="13">
        <v>1</v>
      </c>
      <c r="H320" s="14">
        <v>0.52649999999999997</v>
      </c>
    </row>
    <row r="321" spans="2:8" x14ac:dyDescent="0.3">
      <c r="B321" s="12" t="s">
        <v>462</v>
      </c>
      <c r="C321" s="13" t="s">
        <v>130</v>
      </c>
      <c r="D321" s="13">
        <v>0</v>
      </c>
      <c r="E321" s="13">
        <v>4.1282127000000002E-2</v>
      </c>
      <c r="F321" s="13">
        <v>0</v>
      </c>
      <c r="G321" s="13">
        <v>2</v>
      </c>
      <c r="H321" s="14">
        <v>1</v>
      </c>
    </row>
    <row r="322" spans="2:8" x14ac:dyDescent="0.3">
      <c r="B322" s="12" t="s">
        <v>463</v>
      </c>
      <c r="C322" s="13" t="s">
        <v>132</v>
      </c>
      <c r="D322" s="13">
        <v>0</v>
      </c>
      <c r="E322" s="13">
        <v>2.0713883999999998E-2</v>
      </c>
      <c r="F322" s="13">
        <v>0</v>
      </c>
      <c r="G322" s="13">
        <v>1</v>
      </c>
      <c r="H322" s="14">
        <v>0.50111040610000002</v>
      </c>
    </row>
    <row r="323" spans="2:8" x14ac:dyDescent="0.3">
      <c r="B323" s="12" t="s">
        <v>464</v>
      </c>
      <c r="C323" s="13" t="s">
        <v>134</v>
      </c>
      <c r="D323" s="13">
        <v>0</v>
      </c>
      <c r="E323" s="13">
        <v>0.23674002</v>
      </c>
      <c r="F323" s="13">
        <v>0</v>
      </c>
      <c r="G323" s="13">
        <v>0</v>
      </c>
      <c r="H323" s="14">
        <v>1.991447368</v>
      </c>
    </row>
    <row r="324" spans="2:8" x14ac:dyDescent="0.3">
      <c r="B324" s="12" t="s">
        <v>465</v>
      </c>
      <c r="C324" s="13" t="s">
        <v>136</v>
      </c>
      <c r="D324" s="13">
        <v>0</v>
      </c>
      <c r="E324" s="13">
        <v>4.1653061999999998E-2</v>
      </c>
      <c r="F324" s="13">
        <v>0</v>
      </c>
      <c r="G324" s="13">
        <v>1</v>
      </c>
      <c r="H324" s="14">
        <v>0.52649999999999997</v>
      </c>
    </row>
    <row r="325" spans="2:8" x14ac:dyDescent="0.3">
      <c r="B325" s="12" t="s">
        <v>466</v>
      </c>
      <c r="C325" s="13" t="s">
        <v>138</v>
      </c>
      <c r="D325" s="13">
        <v>0</v>
      </c>
      <c r="E325" s="13">
        <v>7.7487555999999999E-2</v>
      </c>
      <c r="F325" s="13">
        <v>0</v>
      </c>
      <c r="G325" s="13">
        <v>2</v>
      </c>
      <c r="H325" s="14">
        <v>1</v>
      </c>
    </row>
    <row r="326" spans="2:8" x14ac:dyDescent="0.3">
      <c r="B326" s="12" t="s">
        <v>467</v>
      </c>
      <c r="C326" s="13" t="s">
        <v>140</v>
      </c>
      <c r="D326" s="13">
        <v>0</v>
      </c>
      <c r="E326" s="13">
        <v>1.1295937000000001E-2</v>
      </c>
      <c r="F326" s="13">
        <v>0</v>
      </c>
      <c r="G326" s="13">
        <v>1</v>
      </c>
      <c r="H326" s="14">
        <v>0.57117888139999995</v>
      </c>
    </row>
    <row r="327" spans="2:8" x14ac:dyDescent="0.3">
      <c r="B327" s="12" t="s">
        <v>468</v>
      </c>
      <c r="C327" s="13" t="s">
        <v>142</v>
      </c>
      <c r="D327" s="13">
        <v>0</v>
      </c>
      <c r="E327" s="13">
        <v>0.18295591999999999</v>
      </c>
      <c r="F327" s="13">
        <v>0</v>
      </c>
      <c r="G327" s="13">
        <v>0</v>
      </c>
      <c r="H327" s="14">
        <v>1.633273381</v>
      </c>
    </row>
    <row r="328" spans="2:8" x14ac:dyDescent="0.3">
      <c r="B328" s="12" t="s">
        <v>469</v>
      </c>
      <c r="C328" s="13" t="s">
        <v>144</v>
      </c>
      <c r="D328" s="13">
        <v>0</v>
      </c>
      <c r="E328" s="13">
        <v>0.10439899</v>
      </c>
      <c r="F328" s="13">
        <v>0</v>
      </c>
      <c r="G328" s="13">
        <v>1</v>
      </c>
      <c r="H328" s="14">
        <v>0.4786363636</v>
      </c>
    </row>
    <row r="329" spans="2:8" x14ac:dyDescent="0.3">
      <c r="B329" s="12" t="s">
        <v>470</v>
      </c>
      <c r="C329" s="13" t="s">
        <v>146</v>
      </c>
      <c r="D329" s="13">
        <v>0</v>
      </c>
      <c r="E329" s="13">
        <v>0.22497405000000001</v>
      </c>
      <c r="F329" s="13">
        <v>0</v>
      </c>
      <c r="G329" s="13">
        <v>2</v>
      </c>
      <c r="H329" s="14">
        <v>1</v>
      </c>
    </row>
    <row r="330" spans="2:8" x14ac:dyDescent="0.3">
      <c r="B330" s="12" t="s">
        <v>471</v>
      </c>
      <c r="C330" s="13" t="s">
        <v>148</v>
      </c>
      <c r="D330" s="13">
        <v>0</v>
      </c>
      <c r="E330" s="13">
        <v>0.11186007000000001</v>
      </c>
      <c r="F330" s="13">
        <v>0</v>
      </c>
      <c r="G330" s="13">
        <v>1</v>
      </c>
      <c r="H330" s="14">
        <v>0.54117176789999999</v>
      </c>
    </row>
    <row r="331" spans="2:8" x14ac:dyDescent="0.3">
      <c r="B331" s="12" t="s">
        <v>472</v>
      </c>
      <c r="C331" s="13" t="s">
        <v>150</v>
      </c>
      <c r="D331" s="13">
        <v>0</v>
      </c>
      <c r="E331" s="13">
        <v>0.39817933999999999</v>
      </c>
      <c r="F331" s="13">
        <v>0</v>
      </c>
      <c r="G331" s="13">
        <v>0</v>
      </c>
      <c r="H331" s="14">
        <v>1.1787313429999999</v>
      </c>
    </row>
    <row r="332" spans="2:8" x14ac:dyDescent="0.3">
      <c r="B332" s="12" t="s">
        <v>473</v>
      </c>
      <c r="C332" s="13" t="s">
        <v>152</v>
      </c>
      <c r="D332" s="13">
        <v>0</v>
      </c>
      <c r="E332" s="13">
        <v>8.7106852999999998E-2</v>
      </c>
      <c r="F332" s="13">
        <v>0</v>
      </c>
      <c r="G332" s="13">
        <v>1</v>
      </c>
      <c r="H332" s="14">
        <v>0.4786363636</v>
      </c>
    </row>
    <row r="333" spans="2:8" x14ac:dyDescent="0.3">
      <c r="B333" s="12" t="s">
        <v>474</v>
      </c>
      <c r="C333" s="13" t="s">
        <v>154</v>
      </c>
      <c r="D333" s="13">
        <v>0</v>
      </c>
      <c r="E333" s="13">
        <v>0.12139858000000001</v>
      </c>
      <c r="F333" s="13">
        <v>0</v>
      </c>
      <c r="G333" s="13">
        <v>2</v>
      </c>
      <c r="H333" s="14">
        <v>1</v>
      </c>
    </row>
    <row r="334" spans="2:8" x14ac:dyDescent="0.3">
      <c r="B334" s="12" t="s">
        <v>475</v>
      </c>
      <c r="C334" s="13" t="s">
        <v>156</v>
      </c>
      <c r="D334" s="13">
        <v>0</v>
      </c>
      <c r="E334" s="13">
        <v>6.6750254999999994E-2</v>
      </c>
      <c r="F334" s="13">
        <v>0</v>
      </c>
      <c r="G334" s="13">
        <v>1</v>
      </c>
      <c r="H334" s="14">
        <v>0.53309094260000001</v>
      </c>
    </row>
    <row r="335" spans="2:8" x14ac:dyDescent="0.3">
      <c r="B335" s="12" t="s">
        <v>476</v>
      </c>
      <c r="C335" s="13" t="s">
        <v>158</v>
      </c>
      <c r="D335" s="13">
        <v>0</v>
      </c>
      <c r="E335" s="13">
        <v>0.21011826</v>
      </c>
      <c r="F335" s="13">
        <v>0</v>
      </c>
      <c r="G335" s="13">
        <v>0</v>
      </c>
      <c r="H335" s="14">
        <v>1.6451086960000001</v>
      </c>
    </row>
    <row r="336" spans="2:8" x14ac:dyDescent="0.3">
      <c r="B336" s="12" t="s">
        <v>477</v>
      </c>
      <c r="C336" s="13" t="s">
        <v>160</v>
      </c>
      <c r="D336" s="13">
        <v>0</v>
      </c>
      <c r="E336" s="13">
        <v>8.5084381000000001E-2</v>
      </c>
      <c r="F336" s="13">
        <v>0</v>
      </c>
      <c r="G336" s="13">
        <v>1</v>
      </c>
      <c r="H336" s="14">
        <v>0.4786363636</v>
      </c>
    </row>
    <row r="337" spans="2:8" x14ac:dyDescent="0.3">
      <c r="B337" s="12" t="s">
        <v>478</v>
      </c>
      <c r="C337" s="13" t="s">
        <v>162</v>
      </c>
      <c r="D337" s="13">
        <v>0</v>
      </c>
      <c r="E337" s="13">
        <v>0.12660236</v>
      </c>
      <c r="F337" s="13">
        <v>0</v>
      </c>
      <c r="G337" s="13">
        <v>2</v>
      </c>
      <c r="H337" s="14">
        <v>1</v>
      </c>
    </row>
    <row r="338" spans="2:8" x14ac:dyDescent="0.3">
      <c r="B338" s="12" t="s">
        <v>479</v>
      </c>
      <c r="C338" s="13" t="s">
        <v>164</v>
      </c>
      <c r="D338" s="13">
        <v>0</v>
      </c>
      <c r="E338" s="13">
        <v>8.9522350000000001E-2</v>
      </c>
      <c r="F338" s="13">
        <v>0</v>
      </c>
      <c r="G338" s="13">
        <v>1</v>
      </c>
      <c r="H338" s="14">
        <v>0.49073115160000003</v>
      </c>
    </row>
    <row r="339" spans="2:8" x14ac:dyDescent="0.3">
      <c r="B339" s="12" t="s">
        <v>480</v>
      </c>
      <c r="C339" s="13" t="s">
        <v>166</v>
      </c>
      <c r="D339" s="13">
        <v>0</v>
      </c>
      <c r="E339" s="13">
        <v>0.41300995000000001</v>
      </c>
      <c r="F339" s="13">
        <v>0</v>
      </c>
      <c r="G339" s="13">
        <v>0</v>
      </c>
      <c r="H339" s="14">
        <v>0.77426470589999996</v>
      </c>
    </row>
    <row r="340" spans="2:8" x14ac:dyDescent="0.3">
      <c r="B340" s="12" t="s">
        <v>481</v>
      </c>
      <c r="C340" s="13" t="s">
        <v>168</v>
      </c>
      <c r="D340" s="13">
        <v>0</v>
      </c>
      <c r="E340" s="13">
        <v>9.4340405000000002E-2</v>
      </c>
      <c r="F340" s="13">
        <v>0</v>
      </c>
      <c r="G340" s="13">
        <v>1</v>
      </c>
      <c r="H340" s="14">
        <v>0.40500000000000003</v>
      </c>
    </row>
    <row r="341" spans="2:8" x14ac:dyDescent="0.3">
      <c r="B341" s="12" t="s">
        <v>482</v>
      </c>
      <c r="C341" s="13" t="s">
        <v>170</v>
      </c>
      <c r="D341" s="13">
        <v>0</v>
      </c>
      <c r="E341" s="13">
        <v>4.0495468E-2</v>
      </c>
      <c r="F341" s="13">
        <v>0</v>
      </c>
      <c r="G341" s="13">
        <v>1.2011904760000001</v>
      </c>
      <c r="H341" s="14">
        <v>1</v>
      </c>
    </row>
    <row r="342" spans="2:8" x14ac:dyDescent="0.3">
      <c r="B342" s="12" t="s">
        <v>483</v>
      </c>
      <c r="C342" s="13" t="s">
        <v>172</v>
      </c>
      <c r="D342" s="13">
        <v>0</v>
      </c>
      <c r="E342" s="13">
        <v>4.1925306000000002E-2</v>
      </c>
      <c r="F342" s="13">
        <v>0</v>
      </c>
      <c r="G342" s="13">
        <v>1</v>
      </c>
      <c r="H342" s="14">
        <v>0.3923248882</v>
      </c>
    </row>
    <row r="343" spans="2:8" x14ac:dyDescent="0.3">
      <c r="B343" s="12" t="s">
        <v>484</v>
      </c>
      <c r="C343" s="13" t="s">
        <v>174</v>
      </c>
      <c r="D343" s="13">
        <v>0</v>
      </c>
      <c r="E343" s="13">
        <v>0</v>
      </c>
      <c r="F343" s="13">
        <v>0</v>
      </c>
      <c r="G343" s="13">
        <v>0</v>
      </c>
      <c r="H343" s="14">
        <v>1E+100</v>
      </c>
    </row>
    <row r="344" spans="2:8" x14ac:dyDescent="0.3">
      <c r="B344" s="12" t="s">
        <v>485</v>
      </c>
      <c r="C344" s="13" t="s">
        <v>176</v>
      </c>
      <c r="D344" s="13">
        <v>0</v>
      </c>
      <c r="E344" s="13">
        <v>6.4691205000000002E-2</v>
      </c>
      <c r="F344" s="13">
        <v>0</v>
      </c>
      <c r="G344" s="13">
        <v>0.51617647060000005</v>
      </c>
      <c r="H344" s="14">
        <v>0.48382352940000001</v>
      </c>
    </row>
    <row r="345" spans="2:8" x14ac:dyDescent="0.3">
      <c r="B345" s="12" t="s">
        <v>486</v>
      </c>
      <c r="C345" s="13" t="s">
        <v>178</v>
      </c>
      <c r="D345" s="13">
        <v>0</v>
      </c>
      <c r="E345" s="13">
        <v>0.90405475000000002</v>
      </c>
      <c r="F345" s="13">
        <v>0</v>
      </c>
      <c r="G345" s="13">
        <v>0.37105263160000002</v>
      </c>
      <c r="H345" s="14">
        <v>0.22404255319999999</v>
      </c>
    </row>
    <row r="346" spans="2:8" x14ac:dyDescent="0.3">
      <c r="B346" s="12" t="s">
        <v>487</v>
      </c>
      <c r="C346" s="13" t="s">
        <v>180</v>
      </c>
      <c r="D346" s="13">
        <v>0</v>
      </c>
      <c r="E346" s="13">
        <v>0.11935649</v>
      </c>
      <c r="F346" s="13">
        <v>0</v>
      </c>
      <c r="G346" s="13">
        <v>0.73306002479999999</v>
      </c>
      <c r="H346" s="14">
        <v>0.68711324259999995</v>
      </c>
    </row>
    <row r="347" spans="2:8" x14ac:dyDescent="0.3">
      <c r="B347" s="12" t="s">
        <v>488</v>
      </c>
      <c r="C347" s="13" t="s">
        <v>182</v>
      </c>
      <c r="D347" s="13">
        <v>0</v>
      </c>
      <c r="E347" s="13">
        <v>0.39520557000000001</v>
      </c>
      <c r="F347" s="13">
        <v>0</v>
      </c>
      <c r="G347" s="13">
        <v>0</v>
      </c>
      <c r="H347" s="14">
        <v>0.51617647060000005</v>
      </c>
    </row>
    <row r="348" spans="2:8" x14ac:dyDescent="0.3">
      <c r="B348" s="12" t="s">
        <v>489</v>
      </c>
      <c r="C348" s="13" t="s">
        <v>184</v>
      </c>
      <c r="D348" s="13">
        <v>1</v>
      </c>
      <c r="E348" s="13">
        <v>0</v>
      </c>
      <c r="F348" s="13">
        <v>0</v>
      </c>
      <c r="G348" s="13">
        <v>1</v>
      </c>
      <c r="H348" s="14">
        <v>1E+100</v>
      </c>
    </row>
    <row r="349" spans="2:8" x14ac:dyDescent="0.3">
      <c r="B349" s="12" t="s">
        <v>490</v>
      </c>
      <c r="C349" s="13" t="s">
        <v>186</v>
      </c>
      <c r="D349" s="13">
        <v>0</v>
      </c>
      <c r="E349" s="13">
        <v>5.0051449000000003E-3</v>
      </c>
      <c r="F349" s="13">
        <v>0</v>
      </c>
      <c r="G349" s="13">
        <v>0.49826498419999998</v>
      </c>
      <c r="H349" s="14">
        <v>1</v>
      </c>
    </row>
    <row r="350" spans="2:8" x14ac:dyDescent="0.3">
      <c r="B350" s="12" t="s">
        <v>491</v>
      </c>
      <c r="C350" s="13" t="s">
        <v>188</v>
      </c>
      <c r="D350" s="13">
        <v>1</v>
      </c>
      <c r="E350" s="13">
        <v>0</v>
      </c>
      <c r="F350" s="13">
        <v>0</v>
      </c>
      <c r="G350" s="13">
        <v>1</v>
      </c>
      <c r="H350" s="14">
        <v>1E+100</v>
      </c>
    </row>
    <row r="351" spans="2:8" x14ac:dyDescent="0.3">
      <c r="B351" s="12" t="s">
        <v>492</v>
      </c>
      <c r="C351" s="13" t="s">
        <v>190</v>
      </c>
      <c r="D351" s="13">
        <v>0</v>
      </c>
      <c r="E351" s="13">
        <v>0.16043515</v>
      </c>
      <c r="F351" s="13">
        <v>0</v>
      </c>
      <c r="G351" s="13">
        <v>0</v>
      </c>
      <c r="H351" s="14">
        <v>1.8457317070000001</v>
      </c>
    </row>
    <row r="352" spans="2:8" x14ac:dyDescent="0.3">
      <c r="B352" s="12" t="s">
        <v>493</v>
      </c>
      <c r="C352" s="13" t="s">
        <v>192</v>
      </c>
      <c r="D352" s="13">
        <v>0</v>
      </c>
      <c r="E352" s="13">
        <v>6.6921570999999999E-2</v>
      </c>
      <c r="F352" s="13">
        <v>0</v>
      </c>
      <c r="G352" s="13">
        <v>1</v>
      </c>
      <c r="H352" s="14">
        <v>0.44618644070000002</v>
      </c>
    </row>
    <row r="353" spans="2:8" x14ac:dyDescent="0.3">
      <c r="B353" s="12" t="s">
        <v>494</v>
      </c>
      <c r="C353" s="13" t="s">
        <v>194</v>
      </c>
      <c r="D353" s="13">
        <v>2</v>
      </c>
      <c r="E353" s="13">
        <v>0</v>
      </c>
      <c r="F353" s="13">
        <v>0</v>
      </c>
      <c r="G353" s="13">
        <v>2</v>
      </c>
      <c r="H353" s="14">
        <v>1E+100</v>
      </c>
    </row>
    <row r="354" spans="2:8" x14ac:dyDescent="0.3">
      <c r="B354" s="12" t="s">
        <v>495</v>
      </c>
      <c r="C354" s="13" t="s">
        <v>196</v>
      </c>
      <c r="D354" s="13">
        <v>0</v>
      </c>
      <c r="E354" s="13">
        <v>4.4720022999999998E-2</v>
      </c>
      <c r="F354" s="13">
        <v>0</v>
      </c>
      <c r="G354" s="13">
        <v>1</v>
      </c>
      <c r="H354" s="14">
        <v>0.43369028009999999</v>
      </c>
    </row>
    <row r="355" spans="2:8" x14ac:dyDescent="0.3">
      <c r="B355" s="12" t="s">
        <v>496</v>
      </c>
      <c r="C355" s="13" t="s">
        <v>198</v>
      </c>
      <c r="D355" s="13">
        <v>0</v>
      </c>
      <c r="E355" s="13">
        <v>0.5247077</v>
      </c>
      <c r="F355" s="13">
        <v>0</v>
      </c>
      <c r="G355" s="13">
        <v>0</v>
      </c>
      <c r="H355" s="14">
        <v>0.36061643840000002</v>
      </c>
    </row>
    <row r="356" spans="2:8" x14ac:dyDescent="0.3">
      <c r="B356" s="12" t="s">
        <v>497</v>
      </c>
      <c r="C356" s="13" t="s">
        <v>200</v>
      </c>
      <c r="D356" s="13">
        <v>0</v>
      </c>
      <c r="E356" s="13">
        <v>3.1703513000000003E-2</v>
      </c>
      <c r="F356" s="13">
        <v>0</v>
      </c>
      <c r="G356" s="13">
        <v>1</v>
      </c>
      <c r="H356" s="14">
        <v>0.57228260870000003</v>
      </c>
    </row>
    <row r="357" spans="2:8" x14ac:dyDescent="0.3">
      <c r="B357" s="12" t="s">
        <v>498</v>
      </c>
      <c r="C357" s="13" t="s">
        <v>202</v>
      </c>
      <c r="D357" s="13">
        <v>0</v>
      </c>
      <c r="E357" s="13">
        <v>0.13916203999999999</v>
      </c>
      <c r="F357" s="13">
        <v>0</v>
      </c>
      <c r="G357" s="13">
        <v>2</v>
      </c>
      <c r="H357" s="14">
        <v>1</v>
      </c>
    </row>
    <row r="358" spans="2:8" x14ac:dyDescent="0.3">
      <c r="B358" s="12" t="s">
        <v>499</v>
      </c>
      <c r="C358" s="13" t="s">
        <v>204</v>
      </c>
      <c r="D358" s="13">
        <v>0</v>
      </c>
      <c r="E358" s="13">
        <v>7.8780691999999999E-2</v>
      </c>
      <c r="F358" s="13">
        <v>0</v>
      </c>
      <c r="G358" s="13">
        <v>1</v>
      </c>
      <c r="H358" s="14">
        <v>0.53871077759999997</v>
      </c>
    </row>
    <row r="359" spans="2:8" x14ac:dyDescent="0.3">
      <c r="B359" s="12" t="s">
        <v>500</v>
      </c>
      <c r="C359" s="13" t="s">
        <v>206</v>
      </c>
      <c r="D359" s="13">
        <v>0</v>
      </c>
      <c r="E359" s="13">
        <v>0.22810971999999999</v>
      </c>
      <c r="F359" s="13">
        <v>0</v>
      </c>
      <c r="G359" s="13">
        <v>0</v>
      </c>
      <c r="H359" s="14">
        <v>1.610106383</v>
      </c>
    </row>
    <row r="360" spans="2:8" x14ac:dyDescent="0.3">
      <c r="B360" s="12" t="s">
        <v>501</v>
      </c>
      <c r="C360" s="13" t="s">
        <v>208</v>
      </c>
      <c r="D360" s="13">
        <v>0</v>
      </c>
      <c r="E360" s="13">
        <v>5.7739641000000001E-2</v>
      </c>
      <c r="F360" s="13">
        <v>0</v>
      </c>
      <c r="G360" s="13">
        <v>1</v>
      </c>
      <c r="H360" s="14">
        <v>0.4786363636</v>
      </c>
    </row>
    <row r="361" spans="2:8" x14ac:dyDescent="0.3">
      <c r="B361" s="12" t="s">
        <v>502</v>
      </c>
      <c r="C361" s="13" t="s">
        <v>210</v>
      </c>
      <c r="D361" s="13">
        <v>0</v>
      </c>
      <c r="E361" s="13">
        <v>6.0287172999999999E-2</v>
      </c>
      <c r="F361" s="13">
        <v>0</v>
      </c>
      <c r="G361" s="13">
        <v>2</v>
      </c>
      <c r="H361" s="14">
        <v>1</v>
      </c>
    </row>
    <row r="362" spans="2:8" x14ac:dyDescent="0.3">
      <c r="B362" s="12" t="s">
        <v>503</v>
      </c>
      <c r="C362" s="13" t="s">
        <v>212</v>
      </c>
      <c r="D362" s="13">
        <v>0</v>
      </c>
      <c r="E362" s="13">
        <v>4.2617422000000002E-2</v>
      </c>
      <c r="F362" s="13">
        <v>0</v>
      </c>
      <c r="G362" s="13">
        <v>1</v>
      </c>
      <c r="H362" s="14">
        <v>0.50592568869999999</v>
      </c>
    </row>
    <row r="363" spans="2:8" ht="15" thickBot="1" x14ac:dyDescent="0.35">
      <c r="B363" s="15" t="s">
        <v>504</v>
      </c>
      <c r="C363" s="16" t="s">
        <v>214</v>
      </c>
      <c r="D363" s="16">
        <v>0</v>
      </c>
      <c r="E363" s="16">
        <v>0.24285358000000001</v>
      </c>
      <c r="F363" s="16">
        <v>0</v>
      </c>
      <c r="G363" s="16">
        <v>0</v>
      </c>
      <c r="H363" s="17">
        <v>1.7549999999999999</v>
      </c>
    </row>
    <row r="364" spans="2:8" x14ac:dyDescent="0.3">
      <c r="B364" s="11"/>
      <c r="C364" s="11"/>
      <c r="D364" s="11"/>
      <c r="E364" s="11"/>
      <c r="F364" s="11"/>
      <c r="G364" s="11"/>
      <c r="H364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9 q l v U + H A n C q k A A A A 9 Q A A A B I A H A B D b 2 5 m a W c v U G F j a 2 F n Z S 5 4 b W w g o h g A K K A U A A A A A A A A A A A A A A A A A A A A A A A A A A A A h Y 9 B D o I w F E S v Q r q n R Y w G y a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i 4 j O 5 s M k Y G M H m c Y v D w f 2 p D 8 l L L v K d q 3 i C v 3 V B t g Y g b 0 v 8 A d Q S w M E F A A C A A g A 9 q l v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p b 1 N y k w D S Z A E A A I U D A A A T A B w A R m 9 y b X V s Y X M v U 2 V j d G l v b j E u b S C i G A A o o B Q A A A A A A A A A A A A A A A A A A A A A A A A A A A B 1 k l F r w j A Q x 9 8 L / Q 6 h e 6 n Q F a u 2 6 q Q P W 5 3 b Y E p H y 1 5 0 S G x v 2 t E m I 0 l F E b / 7 0 l V R s M n L 5 f 5 3 v / 9 d I B w S k V G C o j o 6 I 1 3 T N b 7 B D F I 0 C d + X K R Z 4 h T k g H + U g d A 3 J E 9 G S J Z U S 8 K 0 9 p k l Z A B H m J M v B D i g R M u G m 8 f K w m O 7 R m G V b W H R 6 9 / 2 B i 0 J G f + S Y x b W v n f C t 0 b L m Y 8 i z I h P A f M M y L B T Q v C w I 9 z u O h Z 5 J Q t O M r H 3 P b b d l / l F S A Z H Y 5 + B f r v a M E v h q W f W G d 4 a c V c h a i l 4 B p 8 C 4 I d e N 8 U o 2 n i o n 3 a w f Y 6 H 5 S X / M 8 y j B O W b c F 6 y 8 t g w 2 m K y l Y 7 z / h Y t d z D D h 3 5 Q V 9 c p V k Z s N 8 6 3 D w Q i p j E j I F i R g J 4 4 W O h g z X M C N + P R 5 l k h Z r I D 9 i 1 G T G A M u b n C n s 9 x N M 1 I N e y P C 6 9 n V V u d K K H i D j 9 N V I l 0 V 0 l M i P R X i K h F X h X h K x F M h f S X S V y E D J T J Q I U M l M m x A j i 1 d y 0 j j X x r 9 A V B L A Q I t A B Q A A g A I A P a p b 1 P h w J w q p A A A A P U A A A A S A A A A A A A A A A A A A A A A A A A A A A B D b 2 5 m a W c v U G F j a 2 F n Z S 5 4 b W x Q S w E C L Q A U A A I A C A D 2 q W 9 T D 8 r p q 6 Q A A A D p A A A A E w A A A A A A A A A A A A A A A A D w A A A A W 0 N v b n R l b n R f V H l w Z X N d L n h t b F B L A Q I t A B Q A A g A I A P a p b 1 N y k w D S Z A E A A I U D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S A A A A A A A A z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E x f Z G F 0 Y W J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D A 6 N D Y 6 N T Y u O T E 5 M T M 1 O F o i I C 8 + P E V u d H J 5 I F R 5 c G U 9 I k Z p b G x D b 2 x 1 b W 5 U e X B l c y I g V m F s d W U 9 I n N C Z 1 l G Q l F Z R E J R T U Z B d 1 V E Q l F N R k F 3 V U R C U U 1 G I i A v P j x F b n R y e S B U e X B l P S J G a W x s Q 2 9 s d W 1 u T m F t Z X M i I F Z h b H V l P S J z W y Z x d W 9 0 O 1 B v c y Z x d W 9 0 O y w m c X V v d D t O Y W 1 l J n F 1 b 3 Q 7 L C Z x d W 9 0 O 0 J W J n F 1 b 3 Q 7 L C Z x d W 9 0 O 1 N W J n F 1 b 3 Q 7 L C Z x d W 9 0 O 1 R l Y W 0 m c X V v d D s s J n F 1 b 3 Q 7 M T J f e E 1 p b n M m c X V v d D s s J n F 1 b 3 Q 7 M T J f U H R z J n F 1 b 3 Q 7 L C Z x d W 9 0 O z E z X 3 h N a W 5 z J n F 1 b 3 Q 7 L C Z x d W 9 0 O z E z X 1 B 0 c y Z x d W 9 0 O y w m c X V v d D s x N F 9 4 T W l u c y Z x d W 9 0 O y w m c X V v d D s x N F 9 Q d H M m c X V v d D s s J n F 1 b 3 Q 7 M T V f e E 1 p b n M m c X V v d D s s J n F 1 b 3 Q 7 M T V f U H R z J n F 1 b 3 Q 7 L C Z x d W 9 0 O z E 2 X 3 h N a W 5 z J n F 1 b 3 Q 7 L C Z x d W 9 0 O z E 2 X 1 B 0 c y Z x d W 9 0 O y w m c X V v d D s x N 1 9 4 T W l u c y Z x d W 9 0 O y w m c X V v d D s x N 1 9 Q d H M m c X V v d D s s J n F 1 b 3 Q 7 M T h f e E 1 p b n M m c X V v d D s s J n F 1 b 3 Q 7 M T h f U H R z J n F 1 b 3 Q 7 L C Z x d W 9 0 O z E 5 X 3 h N a W 5 z J n F 1 b 3 Q 7 L C Z x d W 9 0 O z E 5 X 1 B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E x f Z G F 0 Y W J h c 2 U v Q 2 h h b m d l Z C B U e X B l L n t Q b 3 M s M H 0 m c X V v d D s s J n F 1 b 3 Q 7 U 2 V j d G l v b j E v R l B M X 2 R h d G F i Y X N l L 0 N o Y W 5 n Z W Q g V H l w Z S 5 7 T m F t Z S w x f S Z x d W 9 0 O y w m c X V v d D t T Z W N 0 a W 9 u M S 9 G U E x f Z G F 0 Y W J h c 2 U v Q 2 h h b m d l Z C B U e X B l L n t C V i w y f S Z x d W 9 0 O y w m c X V v d D t T Z W N 0 a W 9 u M S 9 G U E x f Z G F 0 Y W J h c 2 U v Q 2 h h b m d l Z C B U e X B l L n t T V i w z f S Z x d W 9 0 O y w m c X V v d D t T Z W N 0 a W 9 u M S 9 G U E x f Z G F 0 Y W J h c 2 U v Q 2 h h b m d l Z C B U e X B l L n t U Z W F t L D R 9 J n F 1 b 3 Q 7 L C Z x d W 9 0 O 1 N l Y 3 R p b 2 4 x L 0 Z Q T F 9 k Y X R h Y m F z Z S 9 D a G F u Z 2 V k I F R 5 c G U u e z E y X 3 h N a W 5 z L D V 9 J n F 1 b 3 Q 7 L C Z x d W 9 0 O 1 N l Y 3 R p b 2 4 x L 0 Z Q T F 9 k Y X R h Y m F z Z S 9 D a G F u Z 2 V k I F R 5 c G U u e z E y X 1 B 0 c y w 2 f S Z x d W 9 0 O y w m c X V v d D t T Z W N 0 a W 9 u M S 9 G U E x f Z G F 0 Y W J h c 2 U v Q 2 h h b m d l Z C B U e X B l L n s x M 1 9 4 T W l u c y w 3 f S Z x d W 9 0 O y w m c X V v d D t T Z W N 0 a W 9 u M S 9 G U E x f Z G F 0 Y W J h c 2 U v Q 2 h h b m d l Z C B U e X B l L n s x M 1 9 Q d H M s O H 0 m c X V v d D s s J n F 1 b 3 Q 7 U 2 V j d G l v b j E v R l B M X 2 R h d G F i Y X N l L 0 N o Y W 5 n Z W Q g V H l w Z S 5 7 M T R f e E 1 p b n M s O X 0 m c X V v d D s s J n F 1 b 3 Q 7 U 2 V j d G l v b j E v R l B M X 2 R h d G F i Y X N l L 0 N o Y W 5 n Z W Q g V H l w Z S 5 7 M T R f U H R z L D E w f S Z x d W 9 0 O y w m c X V v d D t T Z W N 0 a W 9 u M S 9 G U E x f Z G F 0 Y W J h c 2 U v Q 2 h h b m d l Z C B U e X B l L n s x N V 9 4 T W l u c y w x M X 0 m c X V v d D s s J n F 1 b 3 Q 7 U 2 V j d G l v b j E v R l B M X 2 R h d G F i Y X N l L 0 N o Y W 5 n Z W Q g V H l w Z S 5 7 M T V f U H R z L D E y f S Z x d W 9 0 O y w m c X V v d D t T Z W N 0 a W 9 u M S 9 G U E x f Z G F 0 Y W J h c 2 U v Q 2 h h b m d l Z C B U e X B l L n s x N l 9 4 T W l u c y w x M 3 0 m c X V v d D s s J n F 1 b 3 Q 7 U 2 V j d G l v b j E v R l B M X 2 R h d G F i Y X N l L 0 N o Y W 5 n Z W Q g V H l w Z S 5 7 M T Z f U H R z L D E 0 f S Z x d W 9 0 O y w m c X V v d D t T Z W N 0 a W 9 u M S 9 G U E x f Z G F 0 Y W J h c 2 U v Q 2 h h b m d l Z C B U e X B l L n s x N 1 9 4 T W l u c y w x N X 0 m c X V v d D s s J n F 1 b 3 Q 7 U 2 V j d G l v b j E v R l B M X 2 R h d G F i Y X N l L 0 N o Y W 5 n Z W Q g V H l w Z S 5 7 M T d f U H R z L D E 2 f S Z x d W 9 0 O y w m c X V v d D t T Z W N 0 a W 9 u M S 9 G U E x f Z G F 0 Y W J h c 2 U v Q 2 h h b m d l Z C B U e X B l L n s x O F 9 4 T W l u c y w x N 3 0 m c X V v d D s s J n F 1 b 3 Q 7 U 2 V j d G l v b j E v R l B M X 2 R h d G F i Y X N l L 0 N o Y W 5 n Z W Q g V H l w Z S 5 7 M T h f U H R z L D E 4 f S Z x d W 9 0 O y w m c X V v d D t T Z W N 0 a W 9 u M S 9 G U E x f Z G F 0 Y W J h c 2 U v Q 2 h h b m d l Z C B U e X B l L n s x O V 9 4 T W l u c y w x O X 0 m c X V v d D s s J n F 1 b 3 Q 7 U 2 V j d G l v b j E v R l B M X 2 R h d G F i Y X N l L 0 N o Y W 5 n Z W Q g V H l w Z S 5 7 M T l f U H R z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R l B M X 2 R h d G F i Y X N l L 0 N o Y W 5 n Z W Q g V H l w Z S 5 7 U G 9 z L D B 9 J n F 1 b 3 Q 7 L C Z x d W 9 0 O 1 N l Y 3 R p b 2 4 x L 0 Z Q T F 9 k Y X R h Y m F z Z S 9 D a G F u Z 2 V k I F R 5 c G U u e 0 5 h b W U s M X 0 m c X V v d D s s J n F 1 b 3 Q 7 U 2 V j d G l v b j E v R l B M X 2 R h d G F i Y X N l L 0 N o Y W 5 n Z W Q g V H l w Z S 5 7 Q l Y s M n 0 m c X V v d D s s J n F 1 b 3 Q 7 U 2 V j d G l v b j E v R l B M X 2 R h d G F i Y X N l L 0 N o Y W 5 n Z W Q g V H l w Z S 5 7 U 1 Y s M 3 0 m c X V v d D s s J n F 1 b 3 Q 7 U 2 V j d G l v b j E v R l B M X 2 R h d G F i Y X N l L 0 N o Y W 5 n Z W Q g V H l w Z S 5 7 V G V h b S w 0 f S Z x d W 9 0 O y w m c X V v d D t T Z W N 0 a W 9 u M S 9 G U E x f Z G F 0 Y W J h c 2 U v Q 2 h h b m d l Z C B U e X B l L n s x M l 9 4 T W l u c y w 1 f S Z x d W 9 0 O y w m c X V v d D t T Z W N 0 a W 9 u M S 9 G U E x f Z G F 0 Y W J h c 2 U v Q 2 h h b m d l Z C B U e X B l L n s x M l 9 Q d H M s N n 0 m c X V v d D s s J n F 1 b 3 Q 7 U 2 V j d G l v b j E v R l B M X 2 R h d G F i Y X N l L 0 N o Y W 5 n Z W Q g V H l w Z S 5 7 M T N f e E 1 p b n M s N 3 0 m c X V v d D s s J n F 1 b 3 Q 7 U 2 V j d G l v b j E v R l B M X 2 R h d G F i Y X N l L 0 N o Y W 5 n Z W Q g V H l w Z S 5 7 M T N f U H R z L D h 9 J n F 1 b 3 Q 7 L C Z x d W 9 0 O 1 N l Y 3 R p b 2 4 x L 0 Z Q T F 9 k Y X R h Y m F z Z S 9 D a G F u Z 2 V k I F R 5 c G U u e z E 0 X 3 h N a W 5 z L D l 9 J n F 1 b 3 Q 7 L C Z x d W 9 0 O 1 N l Y 3 R p b 2 4 x L 0 Z Q T F 9 k Y X R h Y m F z Z S 9 D a G F u Z 2 V k I F R 5 c G U u e z E 0 X 1 B 0 c y w x M H 0 m c X V v d D s s J n F 1 b 3 Q 7 U 2 V j d G l v b j E v R l B M X 2 R h d G F i Y X N l L 0 N o Y W 5 n Z W Q g V H l w Z S 5 7 M T V f e E 1 p b n M s M T F 9 J n F 1 b 3 Q 7 L C Z x d W 9 0 O 1 N l Y 3 R p b 2 4 x L 0 Z Q T F 9 k Y X R h Y m F z Z S 9 D a G F u Z 2 V k I F R 5 c G U u e z E 1 X 1 B 0 c y w x M n 0 m c X V v d D s s J n F 1 b 3 Q 7 U 2 V j d G l v b j E v R l B M X 2 R h d G F i Y X N l L 0 N o Y W 5 n Z W Q g V H l w Z S 5 7 M T Z f e E 1 p b n M s M T N 9 J n F 1 b 3 Q 7 L C Z x d W 9 0 O 1 N l Y 3 R p b 2 4 x L 0 Z Q T F 9 k Y X R h Y m F z Z S 9 D a G F u Z 2 V k I F R 5 c G U u e z E 2 X 1 B 0 c y w x N H 0 m c X V v d D s s J n F 1 b 3 Q 7 U 2 V j d G l v b j E v R l B M X 2 R h d G F i Y X N l L 0 N o Y W 5 n Z W Q g V H l w Z S 5 7 M T d f e E 1 p b n M s M T V 9 J n F 1 b 3 Q 7 L C Z x d W 9 0 O 1 N l Y 3 R p b 2 4 x L 0 Z Q T F 9 k Y X R h Y m F z Z S 9 D a G F u Z 2 V k I F R 5 c G U u e z E 3 X 1 B 0 c y w x N n 0 m c X V v d D s s J n F 1 b 3 Q 7 U 2 V j d G l v b j E v R l B M X 2 R h d G F i Y X N l L 0 N o Y W 5 n Z W Q g V H l w Z S 5 7 M T h f e E 1 p b n M s M T d 9 J n F 1 b 3 Q 7 L C Z x d W 9 0 O 1 N l Y 3 R p b 2 4 x L 0 Z Q T F 9 k Y X R h Y m F z Z S 9 D a G F u Z 2 V k I F R 5 c G U u e z E 4 X 1 B 0 c y w x O H 0 m c X V v d D s s J n F 1 b 3 Q 7 U 2 V j d G l v b j E v R l B M X 2 R h d G F i Y X N l L 0 N o Y W 5 n Z W Q g V H l w Z S 5 7 M T l f e E 1 p b n M s M T l 9 J n F 1 b 3 Q 7 L C Z x d W 9 0 O 1 N l Y 3 R p b 2 4 x L 0 Z Q T F 9 k Y X R h Y m F z Z S 9 D a G F u Z 2 V k I F R 5 c G U u e z E 5 X 1 B 0 c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Q T F 9 k Y X R h Y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E x f Z G F 0 Y W J h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M X 2 R h d G F i Y X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Z L q 6 i p J B O t f Q o O V G M o E s A A A A A A g A A A A A A E G Y A A A A B A A A g A A A A K 5 n W f h Y 4 Y Y U U Z U C T 7 B / w T z x G N u c h B 5 5 h c V t B n M E F 8 4 8 A A A A A D o A A A A A C A A A g A A A A u 1 z U u P a E 8 O D K J p j 6 L s M q 3 g g 2 + t 1 A j O u K 0 g r B H W A i 9 0 B Q A A A A X M v T f 4 n s h G w 5 V V E Z D O 1 U + 4 9 L 9 y / 5 Y Y L u 2 4 y K o j W R A / 4 9 9 e C T Y j q h O t T o D I M g s z K T A f u 7 X 9 l Q M g H R f + a R s + m l r p B F 3 p Q 9 5 D 8 3 M C m N 0 K c c i j h A A A A A y W 7 I s D S Q d Y v l W L a M T 5 i J 5 R b b T n M V Q C C h 5 Y T 8 3 I b 0 O N W m t q a D u v a E 5 h V e W J k I 5 x y o X J O B f T O i R D r H l O m K K D G o t A = = < / D a t a M a s h u p > 
</file>

<file path=customXml/itemProps1.xml><?xml version="1.0" encoding="utf-8"?>
<ds:datastoreItem xmlns:ds="http://schemas.openxmlformats.org/officeDocument/2006/customXml" ds:itemID="{9E85556F-57BF-4D04-BCB6-62BC1376E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Jaydutt Kulkarni</dc:creator>
  <cp:lastModifiedBy>Jaydutt Kulkarni</cp:lastModifiedBy>
  <dcterms:created xsi:type="dcterms:W3CDTF">2021-11-16T00:45:11Z</dcterms:created>
  <dcterms:modified xsi:type="dcterms:W3CDTF">2021-11-26T17:04:34Z</dcterms:modified>
</cp:coreProperties>
</file>