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statistics\05 Practical example_ descriptive statistics\"/>
    </mc:Choice>
  </mc:AlternateContent>
  <xr:revisionPtr revIDLastSave="0" documentId="13_ncr:1_{C9CA5562-1568-4328-AF2E-152ED746E648}" xr6:coauthVersionLast="47" xr6:coauthVersionMax="47" xr10:uidLastSave="{00000000-0000-0000-0000-000000000000}"/>
  <bookViews>
    <workbookView xWindow="24" yWindow="0" windowWidth="23016" windowHeight="12240" tabRatio="736" activeTab="8" xr2:uid="{00000000-000D-0000-FFFF-FFFF00000000}"/>
  </bookViews>
  <sheets>
    <sheet name="Example" sheetId="1" r:id="rId1"/>
    <sheet name="Gender" sheetId="3" r:id="rId2"/>
    <sheet name="Location" sheetId="2" r:id="rId3"/>
    <sheet name="Age" sheetId="5" r:id="rId4"/>
    <sheet name="Age and price" sheetId="6" r:id="rId5"/>
    <sheet name="Task 1" sheetId="7" r:id="rId6"/>
    <sheet name="Tasks 2" sheetId="10" r:id="rId7"/>
    <sheet name="Tasks 3,4" sheetId="12" r:id="rId8"/>
    <sheet name="Task 5" sheetId="13" r:id="rId9"/>
  </sheets>
  <externalReferences>
    <externalReference r:id="rId10"/>
  </externalReferences>
  <definedNames>
    <definedName name="_xlnm._FilterDatabase" localSheetId="0" hidden="1">Example!$A$5:$AM$926</definedName>
    <definedName name="_xlchart.v1.0" hidden="1">Example!$P$6</definedName>
    <definedName name="_xlchart.v1.1" hidden="1">Example!$P$7:$P$223</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 i="13" l="1"/>
  <c r="B1" i="12"/>
  <c r="B1" i="10" l="1"/>
  <c r="B1" i="7"/>
  <c r="B1" i="6"/>
  <c r="B1" i="5"/>
  <c r="B1" i="2"/>
  <c r="B1" i="3"/>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7" i="6"/>
  <c r="C16" i="5"/>
  <c r="C15" i="5"/>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<sst xmlns="http://schemas.openxmlformats.org/spreadsheetml/2006/main" count="2579" uniqueCount="589">
  <si>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</si>
  <si>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</si>
  <si>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</si>
  <si>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</si>
  <si>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</si>
  <si>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</si>
  <si>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</si>
  <si>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</si>
  <si>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</si>
  <si>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</si>
  <si>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</si>
  <si>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</si>
  <si>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</si>
  <si>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</si>
  <si>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</si>
  <si>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</si>
  <si>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</si>
  <si>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</si>
  <si>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</si>
  <si>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</si>
  <si>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</si>
  <si>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</si>
  <si>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</si>
  <si>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</si>
  <si>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</si>
  <si>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</si>
  <si>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</si>
  <si>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</si>
  <si>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</si>
  <si>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</si>
  <si>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</si>
  <si>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</si>
  <si>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</si>
  <si>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</si>
  <si>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</si>
  <si>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</si>
  <si>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</si>
  <si>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</si>
  <si>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</si>
  <si>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</si>
  <si>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</si>
  <si>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</si>
  <si>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</si>
  <si>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</si>
  <si>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</si>
  <si>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</si>
  <si>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</si>
  <si>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</si>
  <si>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</si>
  <si>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</si>
  <si>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</si>
  <si>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</si>
  <si>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</si>
  <si>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</si>
  <si>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</si>
  <si>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</si>
  <si>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</si>
  <si>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</si>
  <si>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</si>
  <si>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</si>
  <si>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</si>
  <si>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</si>
  <si>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</si>
  <si>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</si>
  <si>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</si>
  <si>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</si>
  <si>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</si>
  <si>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</si>
  <si>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</si>
  <si>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</si>
  <si>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</si>
  <si>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</si>
  <si>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</si>
  <si>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</si>
  <si>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</si>
  <si>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</si>
  <si>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</si>
  <si>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</si>
  <si>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</si>
  <si>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</si>
  <si>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</si>
  <si>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</si>
  <si>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</si>
  <si>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</si>
  <si>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</si>
  <si>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</si>
  <si>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</si>
  <si>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</si>
  <si>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</si>
  <si>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</si>
  <si>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</si>
  <si>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</si>
  <si>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</si>
  <si>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</si>
  <si>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</si>
  <si>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</si>
  <si>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</si>
  <si>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</si>
  <si>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</si>
  <si>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</si>
  <si>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</si>
  <si>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</si>
  <si>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</si>
  <si>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</si>
  <si>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</si>
  <si>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</si>
  <si>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</si>
  <si>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</si>
  <si>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</si>
  <si>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</si>
  <si>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</si>
  <si>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</si>
  <si>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</si>
  <si>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</si>
  <si>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</si>
  <si>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</si>
  <si>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</si>
  <si>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</si>
  <si>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</si>
  <si>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</si>
  <si>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</si>
  <si>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</si>
  <si>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</si>
  <si>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</si>
  <si>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</si>
  <si>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</si>
  <si>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</si>
  <si>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</si>
  <si>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</si>
  <si>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</si>
  <si>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</si>
  <si>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</si>
  <si>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</si>
  <si>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</si>
  <si>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</si>
  <si>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</si>
  <si>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</si>
  <si>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</si>
  <si>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</si>
  <si>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</si>
  <si>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</si>
  <si>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</si>
  <si>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</si>
  <si>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</si>
  <si>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</si>
  <si>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</si>
  <si>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</si>
  <si>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</si>
  <si>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</si>
  <si>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</si>
  <si>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</si>
  <si>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</si>
  <si>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</si>
  <si>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</si>
  <si>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</si>
  <si>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</si>
  <si>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</si>
  <si>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</si>
  <si>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</si>
  <si>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</si>
  <si>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</si>
  <si>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</si>
  <si>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</si>
  <si>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</si>
  <si>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</si>
  <si>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</si>
  <si>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</si>
  <si>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</si>
  <si>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</si>
  <si>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</si>
  <si>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</si>
  <si>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</si>
  <si>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</si>
  <si>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</si>
  <si>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</si>
  <si>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</si>
  <si>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</si>
  <si>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</si>
  <si>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</si>
  <si>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</si>
  <si>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</si>
  <si>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</si>
  <si>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</si>
  <si>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</si>
  <si>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</si>
  <si>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</si>
  <si>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</si>
  <si>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</si>
  <si>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</si>
  <si>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</si>
  <si>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</si>
  <si>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</si>
  <si>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</si>
  <si>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</si>
  <si>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</si>
  <si>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</si>
  <si>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</si>
  <si>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</si>
  <si>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</si>
  <si>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</si>
  <si>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</si>
  <si>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</si>
  <si>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</si>
  <si>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</si>
  <si>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</si>
  <si>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</si>
  <si>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</si>
  <si>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</si>
  <si>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</si>
  <si>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</si>
  <si>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</si>
  <si>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</si>
  <si>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</si>
  <si>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</si>
  <si>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</si>
  <si>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</si>
  <si>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</si>
  <si>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</si>
  <si>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</si>
  <si>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</si>
  <si>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</si>
  <si>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</si>
  <si>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</si>
  <si>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</si>
  <si>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</si>
  <si>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</si>
  <si>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</si>
  <si>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</si>
  <si>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</si>
  <si>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</si>
  <si>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</si>
  <si>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</si>
  <si>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</si>
  <si>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</si>
  <si>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</si>
  <si>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</si>
  <si>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</si>
  <si>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</si>
  <si>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</si>
  <si>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</si>
  <si>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</si>
  <si>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</si>
  <si>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</si>
  <si>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</si>
  <si>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</si>
  <si>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</si>
  <si>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</si>
  <si>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</si>
  <si>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</si>
  <si>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</si>
  <si>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</si>
  <si>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</si>
  <si>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</si>
  <si>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</si>
  <si>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</si>
  <si>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</si>
  <si>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</si>
  <si>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</si>
  <si>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</si>
  <si>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</si>
  <si>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</si>
  <si>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</si>
  <si>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</si>
  <si>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</si>
  <si>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</si>
  <si>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</si>
  <si>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</si>
  <si>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</si>
  <si>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</si>
  <si>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</si>
  <si>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</si>
  <si>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</si>
  <si>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</si>
  <si>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</si>
  <si>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</si>
  <si>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</si>
  <si>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</si>
  <si>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</si>
  <si>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</si>
  <si>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</si>
  <si>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</si>
  <si>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</si>
  <si>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</si>
  <si>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</si>
  <si>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</si>
  <si>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</si>
  <si>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</si>
  <si>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</si>
  <si>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</si>
  <si>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</si>
  <si>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</si>
  <si>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</si>
  <si>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</si>
  <si>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</si>
  <si>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</si>
  <si>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</si>
  <si>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</si>
  <si>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</si>
  <si>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</si>
  <si>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</si>
  <si>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</si>
  <si>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</si>
  <si>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</si>
  <si>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</si>
  <si>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</si>
  <si>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</si>
  <si>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</si>
  <si>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</si>
  <si>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</si>
  <si>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</si>
  <si>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</si>
  <si>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</si>
  <si>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</si>
  <si>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</si>
  <si>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</si>
  <si>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</si>
  <si>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</si>
  <si>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</si>
  <si>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</si>
  <si>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</si>
  <si>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</si>
  <si>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</si>
  <si>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</si>
  <si>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</si>
  <si>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</si>
  <si>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</si>
  <si>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</si>
  <si>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</si>
  <si>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</si>
  <si>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</si>
  <si>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</si>
  <si>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</si>
  <si>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</si>
  <si>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</si>
  <si>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</si>
  <si>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</si>
  <si>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</si>
  <si>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</si>
  <si>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</si>
  <si>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</si>
  <si>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</si>
  <si>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</si>
  <si>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</si>
  <si>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</si>
  <si>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</si>
  <si>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</si>
  <si>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</si>
  <si>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</si>
  <si>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</si>
  <si>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</si>
  <si>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</si>
  <si>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</si>
  <si>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</si>
  <si>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</si>
  <si>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</si>
  <si>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</si>
  <si>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</si>
  <si>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</si>
  <si>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</si>
  <si>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</si>
  <si>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</si>
  <si>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</si>
  <si>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</si>
  <si>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</si>
  <si>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</si>
  <si>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</si>
  <si>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</si>
  <si>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</si>
  <si>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</si>
  <si>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</si>
  <si>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</si>
  <si>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</si>
  <si>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</si>
  <si>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</si>
  <si>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</si>
  <si>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</si>
  <si>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</si>
  <si>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</si>
  <si>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</si>
  <si>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</si>
  <si>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</si>
  <si>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</si>
  <si>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</si>
  <si>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</si>
  <si>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</si>
  <si>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</si>
  <si>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</si>
  <si>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</si>
  <si>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</si>
  <si>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</si>
  <si>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</si>
  <si>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</si>
  <si>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</si>
  <si>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</si>
  <si>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</si>
  <si>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</si>
  <si>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</si>
  <si>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</si>
  <si>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</si>
  <si>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</si>
  <si>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</si>
  <si>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</si>
  <si>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</si>
  <si>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</si>
  <si>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</si>
  <si>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</si>
  <si>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</si>
  <si>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</si>
  <si>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</si>
  <si>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</si>
  <si>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</si>
  <si>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</si>
  <si>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</si>
  <si>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</si>
  <si>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</si>
  <si>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</si>
  <si>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</si>
  <si>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</si>
  <si>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</si>
  <si>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</si>
  <si>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</si>
  <si>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</si>
  <si>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</si>
  <si>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</si>
  <si>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</si>
  <si>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</si>
  <si>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</si>
  <si>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</si>
  <si>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</si>
  <si>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</si>
  <si>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</si>
  <si>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</si>
  <si>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</si>
  <si>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</si>
  <si>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</si>
  <si>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</si>
  <si>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</si>
  <si>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</si>
  <si>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</si>
  <si>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</si>
  <si>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</si>
  <si>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</si>
  <si>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</si>
  <si>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</si>
  <si>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</si>
  <si>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</si>
  <si>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</si>
  <si>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</si>
  <si>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</si>
  <si>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</si>
  <si>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</si>
  <si>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</si>
  <si>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</si>
  <si>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</si>
  <si>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</si>
  <si>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</si>
  <si>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</si>
  <si>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</si>
  <si>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</si>
  <si>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</si>
  <si>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</si>
  <si>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</si>
  <si>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</si>
  <si>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</si>
  <si>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</si>
  <si>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</si>
  <si>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</si>
  <si>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</si>
  <si>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</si>
  <si>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</si>
  <si>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</si>
  <si>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</si>
  <si>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</si>
  <si>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</si>
  <si>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</si>
  <si>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</si>
  <si>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</si>
  <si>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</si>
  <si>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</si>
  <si>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</si>
  <si>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</si>
  <si>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</si>
  <si>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</si>
  <si>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</si>
  <si>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</si>
  <si>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</si>
  <si>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</si>
  <si>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</si>
  <si>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</si>
  <si>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</si>
  <si>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</si>
  <si>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</si>
  <si>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</si>
  <si>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</si>
  <si>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</si>
  <si>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</si>
  <si>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</si>
  <si>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</si>
  <si>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</si>
  <si>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</si>
  <si>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</si>
  <si>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</si>
  <si>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</si>
  <si>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</si>
  <si>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</si>
  <si>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</si>
  <si>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</si>
  <si>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</si>
  <si>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</si>
  <si>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</si>
  <si>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</si>
  <si>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</si>
  <si>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</si>
  <si>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</si>
  <si>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</si>
  <si>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</si>
  <si>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</si>
  <si>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</si>
  <si>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</si>
  <si>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</si>
  <si>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</si>
  <si>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</si>
  <si>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</si>
  <si>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</si>
  <si>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</si>
  <si>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</si>
  <si>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</si>
  <si>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</si>
  <si>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</si>
  <si>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</si>
  <si>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</si>
  <si>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</si>
  <si>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</si>
  <si>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</si>
  <si>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</si>
  <si>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</si>
  <si>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</si>
  <si>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</si>
  <si>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</si>
  <si>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</si>
  <si>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</si>
  <si>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</si>
  <si>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</si>
  <si>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</si>
  <si>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</si>
  <si>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</si>
  <si>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</si>
  <si>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</si>
  <si>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</si>
  <si>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</si>
  <si>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</si>
  <si>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</si>
  <si>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</si>
  <si>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</si>
  <si>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</si>
  <si>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</si>
  <si>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</si>
  <si>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</si>
  <si>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</si>
  <si>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</si>
  <si>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</si>
  <si>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</si>
  <si>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</si>
  <si>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</si>
  <si>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</si>
  <si>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</si>
  <si>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</si>
  <si>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</si>
  <si>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</si>
  <si>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</si>
  <si>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Types of data and levels of measurement</t>
  </si>
  <si>
    <r>
      <t xml:space="preserve">Task 1: </t>
    </r>
    <r>
      <rPr>
        <sz val="9"/>
        <rFont val="Arial"/>
        <family val="2"/>
      </rPr>
      <t>What are the types of data and the levels of measurement of the following variables: Cust ID, Mortgage, Year of sale.</t>
    </r>
  </si>
  <si>
    <t>Solution:</t>
  </si>
  <si>
    <t>Variable</t>
  </si>
  <si>
    <t>Type of data</t>
  </si>
  <si>
    <t>Level of measurement</t>
  </si>
  <si>
    <t>Comment</t>
  </si>
  <si>
    <t>Cust ID</t>
  </si>
  <si>
    <t>California House Database</t>
  </si>
  <si>
    <t>Frequency distribution table. Pareto diagram.</t>
  </si>
  <si>
    <r>
      <t xml:space="preserve">Task 2: </t>
    </r>
    <r>
      <rPr>
        <sz val="9"/>
        <color theme="1"/>
        <rFont val="Arial"/>
        <family val="2"/>
      </rPr>
      <t xml:space="preserve">Create a frequency distribution table, where you list all the countries from which the company has buyers. Count the absolute frequency, the relative frequency and the cumulative frequency. </t>
    </r>
  </si>
  <si>
    <t>Measures of central tendency, asymmetry and variability</t>
  </si>
  <si>
    <t>Measures of relationship between variables</t>
  </si>
  <si>
    <t>Correlation</t>
  </si>
  <si>
    <r>
      <t xml:space="preserve">Task 3: </t>
    </r>
    <r>
      <rPr>
        <sz val="9"/>
        <color theme="1"/>
        <rFont val="Arial"/>
        <family val="2"/>
      </rPr>
      <t>Calculate the mean, median, mode, skewness, variance and standard deviation of Price for all apartments, no matter if sold or not.</t>
    </r>
  </si>
  <si>
    <r>
      <rPr>
        <b/>
        <sz val="9"/>
        <color rgb="FF002060"/>
        <rFont val="Arial"/>
        <family val="2"/>
      </rPr>
      <t>Task 4</t>
    </r>
    <r>
      <rPr>
        <sz val="9"/>
        <color rgb="FF000000"/>
        <rFont val="Arial"/>
        <family val="2"/>
      </rPr>
      <t>: Interpret the measures.</t>
    </r>
  </si>
  <si>
    <t>Task 3:</t>
  </si>
  <si>
    <t>Task 4:</t>
  </si>
  <si>
    <r>
      <t xml:space="preserve">Task 5: </t>
    </r>
    <r>
      <rPr>
        <sz val="9"/>
        <color theme="1"/>
        <rFont val="Arial"/>
        <family val="2"/>
      </rPr>
      <t>Calculate the covariance and correlation coefficient between Price and Area, no matter if the apartment is sold or not. Is the result in line with the scatter plot?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</si>
</sst>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4">
    <xf numFmtId="0" fontId="0"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cellStyleXfs>
  <cellXfs count="7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5" fillId="5" borderId="0" xfId="0" applyFont="1" applyFill="1" applyBorder="1" applyAlignment="1">
      <alignment horizontal="left" vertical="center"/>
    </xf>
    <xf numFmtId="2" fontId="9" fillId="4" borderId="0" xfId="0" applyNumberFormat="1" applyFont="1" applyFill="1" applyBorder="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2" fillId="4" borderId="0" xfId="0" applyFont="1" applyFill="1"/>
    <xf numFmtId="0" fontId="5" fillId="4" borderId="0" xfId="0" applyFont="1" applyFill="1"/>
    <xf numFmtId="0" fontId="5" fillId="4" borderId="0" xfId="0" applyFont="1" applyFill="1" applyAlignment="1">
      <alignment horizontal="righ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3" applyFont="1" applyFill="1" applyBorder="1" applyAlignment="1">
      <alignment vertical="center"/>
    </xf>
    <xf numFmtId="0" fontId="2" fillId="5" borderId="0" xfId="0" applyFont="1" applyFill="1" applyAlignment="1">
      <alignment horizontal="left" vertical="center"/>
    </xf>
    <xf numFmtId="9" fontId="9" fillId="4" borderId="0" xfId="3" applyFont="1" applyFill="1" applyBorder="1" applyAlignment="1">
      <alignment vertical="center"/>
    </xf>
    <xf numFmtId="9" fontId="9" fillId="4" borderId="0" xfId="0" applyNumberFormat="1" applyFont="1" applyFill="1" applyAlignment="1">
      <alignment vertical="center"/>
    </xf>
    <xf numFmtId="9" fontId="9" fillId="4" borderId="0" xfId="3" applyFont="1" applyFill="1" applyAlignment="1">
      <alignment vertical="center"/>
    </xf>
    <xf numFmtId="9" fontId="9" fillId="4" borderId="2" xfId="3" applyFont="1" applyFill="1" applyBorder="1" applyAlignment="1">
      <alignment vertical="center"/>
    </xf>
    <xf numFmtId="0" fontId="0" fillId="4" borderId="0" xfId="0" applyFill="1"/>
    <xf numFmtId="0" fontId="5" fillId="5" borderId="0" xfId="0" applyFont="1" applyFill="1" applyAlignment="1">
      <alignment horizontal="left" vertical="center"/>
    </xf>
    <xf numFmtId="164" fontId="9" fillId="4" borderId="0" xfId="1" applyFont="1" applyFill="1" applyBorder="1" applyAlignment="1">
      <alignment vertical="center"/>
    </xf>
    <xf numFmtId="2" fontId="9" fillId="4" borderId="0" xfId="0" applyNumberFormat="1" applyFont="1" applyFill="1" applyAlignment="1">
      <alignment vertical="center"/>
    </xf>
    <xf numFmtId="0" fontId="10" fillId="4" borderId="0" xfId="0" applyFont="1" applyFill="1"/>
    <xf numFmtId="2" fontId="2" fillId="4" borderId="0" xfId="0" applyNumberFormat="1" applyFont="1" applyFill="1"/>
    <xf numFmtId="0" fontId="11" fillId="6" borderId="0" xfId="0" applyFont="1" applyFill="1" applyAlignment="1">
      <alignment horizontal="center" vertical="center"/>
    </xf>
  </cellXfs>
  <cellStyles count="4">
    <cellStyle name="Currency" xfId="1" builtinId="4"/>
    <cellStyle name="Normal" xfId="0" builtinId="0"/>
    <cellStyle name="Percent" xfId="2" builtinId="5"/>
    <cellStyle name="Percent 2" xfId="3" xr:uid="{5EECF596-A76B-49EF-9AD8-D45F4B21EE98}"/>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Example!$I$6:$I$200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Example!$P$6:$P$200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6%202.13.Practical-example.Descriptive-statistics-exercise-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H6">
            <v>743.0856</v>
          </cell>
          <cell r="I6">
            <v>246172.67600000001</v>
          </cell>
        </row>
        <row r="7">
          <cell r="H7">
            <v>756.21280000000002</v>
          </cell>
          <cell r="I7">
            <v>246331.90400000001</v>
          </cell>
        </row>
        <row r="8">
          <cell r="H8">
            <v>587.2808</v>
          </cell>
          <cell r="I8">
            <v>209280.91039999999</v>
          </cell>
        </row>
        <row r="9">
          <cell r="H9">
            <v>1604.7463999999998</v>
          </cell>
          <cell r="I9">
            <v>452667.00639999995</v>
          </cell>
        </row>
        <row r="10">
          <cell r="H10">
            <v>1375.4507999999998</v>
          </cell>
          <cell r="I10">
            <v>467083.31319999998</v>
          </cell>
        </row>
        <row r="11">
          <cell r="H11">
            <v>675.18999999999994</v>
          </cell>
          <cell r="I11">
            <v>203491.84999999998</v>
          </cell>
        </row>
        <row r="12">
          <cell r="H12">
            <v>670.88599999999997</v>
          </cell>
          <cell r="I12">
            <v>212520.826</v>
          </cell>
        </row>
        <row r="13">
          <cell r="H13">
            <v>720.81239999999991</v>
          </cell>
          <cell r="I13">
            <v>198591.84879999998</v>
          </cell>
        </row>
        <row r="14">
          <cell r="H14">
            <v>782.25200000000007</v>
          </cell>
          <cell r="I14">
            <v>265467.68000000005</v>
          </cell>
        </row>
        <row r="15">
          <cell r="H15">
            <v>794.51840000000004</v>
          </cell>
          <cell r="I15">
            <v>235633.2592</v>
          </cell>
        </row>
        <row r="16">
          <cell r="H16">
            <v>1160.3584000000001</v>
          </cell>
          <cell r="I16">
            <v>317473.86080000002</v>
          </cell>
        </row>
        <row r="17">
          <cell r="H17">
            <v>1942.5028</v>
          </cell>
          <cell r="I17">
            <v>503790.23080000002</v>
          </cell>
        </row>
        <row r="18">
          <cell r="H18">
            <v>794.51840000000004</v>
          </cell>
          <cell r="I18">
            <v>217786.37600000002</v>
          </cell>
        </row>
        <row r="19">
          <cell r="H19">
            <v>1109.2483999999999</v>
          </cell>
          <cell r="I19">
            <v>460001.25599999994</v>
          </cell>
        </row>
        <row r="20">
          <cell r="H20">
            <v>1400.9519999999998</v>
          </cell>
          <cell r="I20">
            <v>460001.25599999994</v>
          </cell>
        </row>
        <row r="21">
          <cell r="H21">
            <v>1479.7152000000001</v>
          </cell>
          <cell r="I21">
            <v>448134.26880000002</v>
          </cell>
        </row>
        <row r="22">
          <cell r="H22">
            <v>790.53719999999998</v>
          </cell>
          <cell r="I22">
            <v>249591.99479999999</v>
          </cell>
        </row>
        <row r="23">
          <cell r="H23">
            <v>723.93280000000004</v>
          </cell>
          <cell r="I23">
            <v>196142.19200000001</v>
          </cell>
        </row>
        <row r="24">
          <cell r="H24">
            <v>781.0684</v>
          </cell>
          <cell r="I24">
            <v>258572.47760000001</v>
          </cell>
        </row>
        <row r="25">
          <cell r="H25">
            <v>1127.7556</v>
          </cell>
          <cell r="I25">
            <v>310831.21159999998</v>
          </cell>
        </row>
        <row r="26">
          <cell r="H26">
            <v>720.70479999999998</v>
          </cell>
          <cell r="I26">
            <v>207281.5912</v>
          </cell>
        </row>
        <row r="27">
          <cell r="H27">
            <v>649.68880000000001</v>
          </cell>
          <cell r="I27">
            <v>168834.04240000001</v>
          </cell>
        </row>
        <row r="28">
          <cell r="H28">
            <v>1307.4476</v>
          </cell>
          <cell r="I28">
            <v>396973.83240000001</v>
          </cell>
        </row>
        <row r="29">
          <cell r="H29">
            <v>618.37720000000002</v>
          </cell>
          <cell r="I29">
            <v>188743.1072</v>
          </cell>
        </row>
        <row r="30">
          <cell r="H30">
            <v>625.80160000000001</v>
          </cell>
          <cell r="I30">
            <v>179674.07519999999</v>
          </cell>
        </row>
        <row r="31">
          <cell r="H31">
            <v>1203.2908</v>
          </cell>
          <cell r="I31">
            <v>306363.64360000001</v>
          </cell>
        </row>
        <row r="32">
          <cell r="H32">
            <v>670.88599999999997</v>
          </cell>
          <cell r="I32">
            <v>200300.63399999999</v>
          </cell>
        </row>
        <row r="33">
          <cell r="H33">
            <v>1434.0927999999999</v>
          </cell>
          <cell r="I33">
            <v>382041.12799999997</v>
          </cell>
        </row>
        <row r="34">
          <cell r="H34">
            <v>781.0684</v>
          </cell>
          <cell r="I34">
            <v>245572.7936</v>
          </cell>
        </row>
        <row r="35">
          <cell r="H35">
            <v>1596.3536000000001</v>
          </cell>
          <cell r="I35">
            <v>407214.28960000002</v>
          </cell>
        </row>
        <row r="36">
          <cell r="H36">
            <v>1110.3244</v>
          </cell>
          <cell r="I36">
            <v>355073.4032</v>
          </cell>
        </row>
        <row r="37">
          <cell r="H37">
            <v>781.0684</v>
          </cell>
          <cell r="I37">
            <v>256821.6404</v>
          </cell>
        </row>
        <row r="38">
          <cell r="H38">
            <v>697.89359999999999</v>
          </cell>
          <cell r="I38">
            <v>226342.80319999999</v>
          </cell>
        </row>
        <row r="39">
          <cell r="H39">
            <v>625.80160000000001</v>
          </cell>
          <cell r="I39">
            <v>191389.8688</v>
          </cell>
        </row>
        <row r="40">
          <cell r="H40">
            <v>957.53239999999994</v>
          </cell>
          <cell r="I40">
            <v>297008.96519999998</v>
          </cell>
        </row>
        <row r="41">
          <cell r="H41">
            <v>722.96439999999996</v>
          </cell>
          <cell r="I41">
            <v>250773.1452</v>
          </cell>
        </row>
        <row r="42">
          <cell r="H42">
            <v>923.20799999999997</v>
          </cell>
          <cell r="I42">
            <v>312211.14399999997</v>
          </cell>
        </row>
        <row r="43">
          <cell r="H43">
            <v>670.24040000000002</v>
          </cell>
          <cell r="I43">
            <v>190119.50400000002</v>
          </cell>
        </row>
        <row r="44">
          <cell r="H44">
            <v>785.48</v>
          </cell>
          <cell r="I44">
            <v>225050.52000000002</v>
          </cell>
        </row>
        <row r="45">
          <cell r="H45">
            <v>798.28440000000001</v>
          </cell>
          <cell r="I45">
            <v>261742.742</v>
          </cell>
        </row>
        <row r="46">
          <cell r="H46">
            <v>1121.9451999999999</v>
          </cell>
          <cell r="I46">
            <v>344530.88879999996</v>
          </cell>
        </row>
        <row r="47">
          <cell r="H47">
            <v>782.25200000000007</v>
          </cell>
          <cell r="I47">
            <v>215410.27600000001</v>
          </cell>
        </row>
        <row r="48">
          <cell r="H48">
            <v>923.20799999999997</v>
          </cell>
          <cell r="I48">
            <v>252185.992</v>
          </cell>
        </row>
        <row r="49">
          <cell r="H49">
            <v>1434.0927999999999</v>
          </cell>
          <cell r="I49">
            <v>480545.80959999998</v>
          </cell>
        </row>
        <row r="50">
          <cell r="H50">
            <v>1160.3584000000001</v>
          </cell>
          <cell r="I50">
            <v>300385.6176</v>
          </cell>
        </row>
        <row r="51">
          <cell r="H51">
            <v>798.28440000000001</v>
          </cell>
          <cell r="I51">
            <v>240539.34760000001</v>
          </cell>
        </row>
        <row r="52">
          <cell r="H52">
            <v>733.18639999999994</v>
          </cell>
          <cell r="I52">
            <v>222138.71599999999</v>
          </cell>
        </row>
        <row r="53">
          <cell r="H53">
            <v>798.28440000000001</v>
          </cell>
          <cell r="I53">
            <v>228410.054</v>
          </cell>
        </row>
        <row r="54">
          <cell r="H54">
            <v>733.18639999999994</v>
          </cell>
          <cell r="I54">
            <v>197053.51439999999</v>
          </cell>
        </row>
        <row r="55">
          <cell r="H55">
            <v>717.04639999999995</v>
          </cell>
          <cell r="I55">
            <v>193660.62079999998</v>
          </cell>
        </row>
        <row r="56">
          <cell r="H56">
            <v>747.49720000000002</v>
          </cell>
          <cell r="I56">
            <v>237060.1488</v>
          </cell>
        </row>
        <row r="57">
          <cell r="H57">
            <v>1121.9451999999999</v>
          </cell>
          <cell r="I57">
            <v>372001.69679999998</v>
          </cell>
        </row>
        <row r="58">
          <cell r="H58">
            <v>1121.9451999999999</v>
          </cell>
          <cell r="I58">
            <v>290031.25879999995</v>
          </cell>
        </row>
        <row r="59">
          <cell r="H59">
            <v>827.87439999999992</v>
          </cell>
          <cell r="I59">
            <v>238811.06399999998</v>
          </cell>
        </row>
        <row r="60">
          <cell r="H60">
            <v>747.49720000000002</v>
          </cell>
          <cell r="I60">
            <v>199054.1992</v>
          </cell>
        </row>
        <row r="61">
          <cell r="H61">
            <v>1608.8352</v>
          </cell>
          <cell r="I61">
            <v>496266.40639999998</v>
          </cell>
        </row>
        <row r="62">
          <cell r="H62">
            <v>1132.0595999999998</v>
          </cell>
          <cell r="I62">
            <v>346906.89319999993</v>
          </cell>
        </row>
        <row r="63">
          <cell r="H63">
            <v>1383.8436000000002</v>
          </cell>
          <cell r="I63">
            <v>376964.61560000002</v>
          </cell>
        </row>
        <row r="64">
          <cell r="H64">
            <v>927.83479999999997</v>
          </cell>
          <cell r="I64">
            <v>315733.15360000002</v>
          </cell>
        </row>
        <row r="65">
          <cell r="H65">
            <v>669.1644</v>
          </cell>
          <cell r="I65">
            <v>188273.7304</v>
          </cell>
        </row>
        <row r="66">
          <cell r="H66">
            <v>928.1576</v>
          </cell>
          <cell r="I66">
            <v>253831.02480000001</v>
          </cell>
        </row>
        <row r="67">
          <cell r="H67">
            <v>798.49959999999987</v>
          </cell>
          <cell r="I67">
            <v>278575.86879999994</v>
          </cell>
        </row>
        <row r="68">
          <cell r="H68">
            <v>1305.6184000000001</v>
          </cell>
          <cell r="I68">
            <v>402081.79600000003</v>
          </cell>
        </row>
        <row r="69">
          <cell r="H69">
            <v>1121.9451999999999</v>
          </cell>
          <cell r="I69">
            <v>310832.58759999997</v>
          </cell>
        </row>
        <row r="70">
          <cell r="H70">
            <v>785.48</v>
          </cell>
          <cell r="I70">
            <v>257183.48</v>
          </cell>
        </row>
        <row r="71">
          <cell r="H71">
            <v>927.08159999999998</v>
          </cell>
          <cell r="I71">
            <v>326885.33600000001</v>
          </cell>
        </row>
        <row r="72">
          <cell r="H72">
            <v>1109.2483999999999</v>
          </cell>
          <cell r="I72">
            <v>344568.74280000001</v>
          </cell>
        </row>
        <row r="73">
          <cell r="H73">
            <v>649.79639999999995</v>
          </cell>
          <cell r="I73">
            <v>214631.68039999998</v>
          </cell>
        </row>
        <row r="74">
          <cell r="H74">
            <v>785.48</v>
          </cell>
          <cell r="I74">
            <v>237207.67999999999</v>
          </cell>
        </row>
        <row r="75">
          <cell r="H75">
            <v>1596.3536000000001</v>
          </cell>
          <cell r="I75">
            <v>464549.19040000002</v>
          </cell>
        </row>
        <row r="76">
          <cell r="H76">
            <v>1121.9451999999999</v>
          </cell>
          <cell r="I76">
            <v>310577.03959999996</v>
          </cell>
        </row>
        <row r="77">
          <cell r="H77">
            <v>743.40840000000003</v>
          </cell>
          <cell r="I77">
            <v>205098.2108</v>
          </cell>
        </row>
        <row r="78">
          <cell r="H78">
            <v>756.21280000000002</v>
          </cell>
          <cell r="I78">
            <v>248525.11680000002</v>
          </cell>
        </row>
        <row r="79">
          <cell r="H79">
            <v>649.79639999999995</v>
          </cell>
          <cell r="I79">
            <v>224463.86599999998</v>
          </cell>
        </row>
        <row r="80">
          <cell r="H80">
            <v>785.48</v>
          </cell>
          <cell r="I80">
            <v>220606.28</v>
          </cell>
        </row>
        <row r="81">
          <cell r="H81">
            <v>785.48</v>
          </cell>
          <cell r="I81">
            <v>220865</v>
          </cell>
        </row>
        <row r="82">
          <cell r="H82">
            <v>1283.4528</v>
          </cell>
          <cell r="I82">
            <v>338181.18080000003</v>
          </cell>
        </row>
        <row r="83">
          <cell r="H83">
            <v>1434.0927999999999</v>
          </cell>
          <cell r="I83">
            <v>432679.91199999995</v>
          </cell>
        </row>
        <row r="84">
          <cell r="H84">
            <v>782.25200000000007</v>
          </cell>
          <cell r="I84">
            <v>196220.04800000001</v>
          </cell>
        </row>
        <row r="85">
          <cell r="H85">
            <v>1288.6176</v>
          </cell>
          <cell r="I85">
            <v>323915.8112</v>
          </cell>
        </row>
        <row r="86">
          <cell r="H86">
            <v>781.0684</v>
          </cell>
          <cell r="I86">
            <v>200719.01519999999</v>
          </cell>
        </row>
        <row r="87">
          <cell r="H87">
            <v>1222.336</v>
          </cell>
          <cell r="I87">
            <v>380809.52</v>
          </cell>
        </row>
        <row r="88">
          <cell r="H88">
            <v>781.0684</v>
          </cell>
          <cell r="I88">
            <v>213942.5624</v>
          </cell>
        </row>
        <row r="89">
          <cell r="H89">
            <v>743.0856</v>
          </cell>
          <cell r="I89">
            <v>207581.42720000001</v>
          </cell>
        </row>
        <row r="90">
          <cell r="H90">
            <v>785.48</v>
          </cell>
          <cell r="I90">
            <v>241671.52000000002</v>
          </cell>
        </row>
        <row r="91">
          <cell r="H91">
            <v>1109.2483999999999</v>
          </cell>
          <cell r="I91">
            <v>336695.2524</v>
          </cell>
        </row>
        <row r="92">
          <cell r="H92">
            <v>579.74879999999996</v>
          </cell>
          <cell r="I92">
            <v>171262.6544</v>
          </cell>
        </row>
        <row r="93">
          <cell r="H93">
            <v>1128.4012</v>
          </cell>
          <cell r="I93">
            <v>299159.1384</v>
          </cell>
        </row>
        <row r="94">
          <cell r="H94">
            <v>701.65959999999995</v>
          </cell>
          <cell r="I94">
            <v>212265.66799999998</v>
          </cell>
        </row>
        <row r="95">
          <cell r="H95">
            <v>1336.93</v>
          </cell>
          <cell r="I95">
            <v>388515.14</v>
          </cell>
        </row>
        <row r="96">
          <cell r="H96">
            <v>794.51840000000004</v>
          </cell>
          <cell r="I96">
            <v>263790.81440000003</v>
          </cell>
        </row>
        <row r="97">
          <cell r="H97">
            <v>1171.5488</v>
          </cell>
          <cell r="I97">
            <v>367976.45760000002</v>
          </cell>
        </row>
        <row r="98">
          <cell r="H98">
            <v>794.51840000000004</v>
          </cell>
          <cell r="I98">
            <v>243052.59039999999</v>
          </cell>
        </row>
        <row r="99">
          <cell r="H99">
            <v>798.28440000000001</v>
          </cell>
          <cell r="I99">
            <v>269075.30160000001</v>
          </cell>
        </row>
        <row r="100">
          <cell r="H100">
            <v>798.28440000000001</v>
          </cell>
          <cell r="I100">
            <v>223577.32</v>
          </cell>
        </row>
        <row r="101">
          <cell r="H101">
            <v>649.79639999999995</v>
          </cell>
          <cell r="I101">
            <v>198075.992</v>
          </cell>
        </row>
        <row r="102">
          <cell r="H102">
            <v>1137.4395999999999</v>
          </cell>
          <cell r="I102">
            <v>354553.23239999998</v>
          </cell>
        </row>
        <row r="103">
          <cell r="H103">
            <v>1604.7463999999998</v>
          </cell>
          <cell r="I103">
            <v>456919.45599999995</v>
          </cell>
        </row>
        <row r="104">
          <cell r="H104">
            <v>675.18999999999994</v>
          </cell>
          <cell r="I104">
            <v>233142.8</v>
          </cell>
        </row>
        <row r="105">
          <cell r="H105">
            <v>649.68880000000001</v>
          </cell>
          <cell r="I105">
            <v>225401.6152</v>
          </cell>
        </row>
        <row r="106">
          <cell r="H106">
            <v>785.48</v>
          </cell>
          <cell r="I106">
            <v>195153.16</v>
          </cell>
        </row>
        <row r="107">
          <cell r="H107">
            <v>781.0684</v>
          </cell>
          <cell r="I107">
            <v>206631.81</v>
          </cell>
        </row>
        <row r="108">
          <cell r="H108">
            <v>1127.7556</v>
          </cell>
          <cell r="I108">
            <v>358525.59239999996</v>
          </cell>
        </row>
        <row r="109">
          <cell r="H109">
            <v>794.51840000000004</v>
          </cell>
          <cell r="I109">
            <v>223917.33600000001</v>
          </cell>
        </row>
        <row r="110">
          <cell r="H110">
            <v>794.51840000000004</v>
          </cell>
          <cell r="I110">
            <v>201518.89440000002</v>
          </cell>
        </row>
        <row r="111">
          <cell r="H111">
            <v>781.0684</v>
          </cell>
          <cell r="I111">
            <v>269278.57199999999</v>
          </cell>
        </row>
        <row r="112">
          <cell r="H112">
            <v>720.81239999999991</v>
          </cell>
          <cell r="I112">
            <v>204808.16039999996</v>
          </cell>
        </row>
        <row r="113">
          <cell r="H113">
            <v>927.83479999999997</v>
          </cell>
          <cell r="I113">
            <v>306878.45759999997</v>
          </cell>
        </row>
        <row r="114">
          <cell r="H114">
            <v>927.83479999999997</v>
          </cell>
          <cell r="I114">
            <v>275394.24839999998</v>
          </cell>
        </row>
        <row r="115">
          <cell r="H115">
            <v>785.48</v>
          </cell>
          <cell r="I115">
            <v>192092.24</v>
          </cell>
        </row>
        <row r="116">
          <cell r="H116">
            <v>618.16200000000003</v>
          </cell>
          <cell r="I116">
            <v>165430.28200000001</v>
          </cell>
        </row>
        <row r="117">
          <cell r="H117">
            <v>1109.2483999999999</v>
          </cell>
          <cell r="I117">
            <v>310223.29079999996</v>
          </cell>
        </row>
        <row r="118">
          <cell r="H118">
            <v>720.70479999999998</v>
          </cell>
          <cell r="I118">
            <v>231552.32559999998</v>
          </cell>
        </row>
        <row r="119">
          <cell r="H119">
            <v>720.81239999999991</v>
          </cell>
          <cell r="I119">
            <v>215774.28439999997</v>
          </cell>
        </row>
        <row r="120">
          <cell r="H120">
            <v>927.08159999999998</v>
          </cell>
          <cell r="I120">
            <v>289727.99040000001</v>
          </cell>
        </row>
        <row r="121">
          <cell r="H121">
            <v>798.28440000000001</v>
          </cell>
          <cell r="I121">
            <v>195874.94399999999</v>
          </cell>
        </row>
        <row r="122">
          <cell r="H122">
            <v>1057.9232</v>
          </cell>
          <cell r="I122">
            <v>357538.19519999996</v>
          </cell>
        </row>
        <row r="123">
          <cell r="H123">
            <v>781.0684</v>
          </cell>
          <cell r="I123">
            <v>239248.7512</v>
          </cell>
        </row>
        <row r="124">
          <cell r="H124">
            <v>1396.8632</v>
          </cell>
          <cell r="I124">
            <v>382277.14880000002</v>
          </cell>
        </row>
        <row r="125">
          <cell r="H125">
            <v>794.51840000000004</v>
          </cell>
          <cell r="I125">
            <v>248422.66399999999</v>
          </cell>
        </row>
        <row r="126">
          <cell r="H126">
            <v>923.20799999999997</v>
          </cell>
          <cell r="I126">
            <v>242740.65599999999</v>
          </cell>
        </row>
        <row r="127">
          <cell r="H127">
            <v>781.0684</v>
          </cell>
          <cell r="I127">
            <v>253025.77720000001</v>
          </cell>
        </row>
        <row r="128">
          <cell r="H128">
            <v>782.25200000000007</v>
          </cell>
          <cell r="I128">
            <v>234172.38800000004</v>
          </cell>
        </row>
        <row r="129">
          <cell r="H129">
            <v>733.18639999999994</v>
          </cell>
          <cell r="I129">
            <v>200678.75119999997</v>
          </cell>
        </row>
        <row r="130">
          <cell r="H130">
            <v>733.18639999999994</v>
          </cell>
          <cell r="I130">
            <v>226578.51199999999</v>
          </cell>
        </row>
        <row r="131">
          <cell r="H131">
            <v>794.51840000000004</v>
          </cell>
          <cell r="I131">
            <v>200148.89440000002</v>
          </cell>
        </row>
        <row r="132">
          <cell r="H132">
            <v>756.21280000000002</v>
          </cell>
          <cell r="I132">
            <v>218585.92480000001</v>
          </cell>
        </row>
        <row r="133">
          <cell r="H133">
            <v>736.62959999999987</v>
          </cell>
          <cell r="I133">
            <v>198841.69519999996</v>
          </cell>
        </row>
        <row r="134">
          <cell r="H134">
            <v>785.48</v>
          </cell>
          <cell r="I134">
            <v>252927.84</v>
          </cell>
        </row>
        <row r="135">
          <cell r="H135">
            <v>781.0684</v>
          </cell>
          <cell r="I135">
            <v>225290.22039999999</v>
          </cell>
        </row>
        <row r="136">
          <cell r="H136">
            <v>798.28440000000001</v>
          </cell>
          <cell r="I136">
            <v>234750.58600000001</v>
          </cell>
        </row>
        <row r="137">
          <cell r="H137">
            <v>798.28440000000001</v>
          </cell>
          <cell r="I137">
            <v>287466.41159999999</v>
          </cell>
        </row>
        <row r="138">
          <cell r="H138">
            <v>827.87439999999992</v>
          </cell>
          <cell r="I138">
            <v>229464.71119999999</v>
          </cell>
        </row>
        <row r="139">
          <cell r="H139">
            <v>1160.3584000000001</v>
          </cell>
          <cell r="I139">
            <v>377313.5552</v>
          </cell>
        </row>
        <row r="140">
          <cell r="H140">
            <v>827.87439999999992</v>
          </cell>
          <cell r="I140">
            <v>276759.18</v>
          </cell>
        </row>
        <row r="141">
          <cell r="H141">
            <v>723.8252</v>
          </cell>
          <cell r="I141">
            <v>219373.4056</v>
          </cell>
        </row>
        <row r="142">
          <cell r="H142">
            <v>798.28440000000001</v>
          </cell>
          <cell r="I142">
            <v>230216.21919999999</v>
          </cell>
        </row>
        <row r="143">
          <cell r="H143">
            <v>1238.5835999999999</v>
          </cell>
          <cell r="I143">
            <v>410932.67319999996</v>
          </cell>
        </row>
        <row r="144">
          <cell r="H144">
            <v>723.8252</v>
          </cell>
          <cell r="I144">
            <v>214341.3364</v>
          </cell>
        </row>
        <row r="145">
          <cell r="H145">
            <v>977.86879999999996</v>
          </cell>
          <cell r="I145">
            <v>248274.31359999999</v>
          </cell>
        </row>
        <row r="146">
          <cell r="H146">
            <v>1093.0008</v>
          </cell>
          <cell r="I146">
            <v>390494.27120000002</v>
          </cell>
        </row>
        <row r="147">
          <cell r="H147">
            <v>927.83479999999997</v>
          </cell>
          <cell r="I147">
            <v>293876.27480000001</v>
          </cell>
        </row>
        <row r="148">
          <cell r="H148">
            <v>701.65959999999995</v>
          </cell>
          <cell r="I148">
            <v>204286.66679999998</v>
          </cell>
        </row>
        <row r="149">
          <cell r="H149">
            <v>680.56999999999994</v>
          </cell>
          <cell r="I149">
            <v>230154.52999999997</v>
          </cell>
        </row>
        <row r="150">
          <cell r="H150">
            <v>723.93280000000004</v>
          </cell>
          <cell r="I150">
            <v>228170.02560000002</v>
          </cell>
        </row>
        <row r="151">
          <cell r="H151">
            <v>649.79639999999995</v>
          </cell>
          <cell r="I151">
            <v>205085.40479999999</v>
          </cell>
        </row>
        <row r="152">
          <cell r="H152">
            <v>649.79639999999995</v>
          </cell>
          <cell r="I152">
            <v>177555.06399999998</v>
          </cell>
        </row>
        <row r="153">
          <cell r="H153">
            <v>785.48</v>
          </cell>
          <cell r="I153">
            <v>217748.48000000001</v>
          </cell>
        </row>
        <row r="154">
          <cell r="H154">
            <v>785.48</v>
          </cell>
          <cell r="I154">
            <v>247739.44</v>
          </cell>
        </row>
        <row r="155">
          <cell r="H155">
            <v>1615.2912000000001</v>
          </cell>
          <cell r="I155">
            <v>484458.03040000005</v>
          </cell>
        </row>
        <row r="156">
          <cell r="H156">
            <v>1132.0595999999998</v>
          </cell>
          <cell r="I156">
            <v>356506.36999999994</v>
          </cell>
        </row>
        <row r="157">
          <cell r="H157">
            <v>720.38200000000006</v>
          </cell>
          <cell r="I157">
            <v>197869.36400000003</v>
          </cell>
        </row>
        <row r="158">
          <cell r="H158">
            <v>733.18639999999994</v>
          </cell>
          <cell r="I158">
            <v>236608.95279999997</v>
          </cell>
        </row>
        <row r="159">
          <cell r="H159">
            <v>782.25200000000007</v>
          </cell>
          <cell r="I159">
            <v>208930.81200000001</v>
          </cell>
        </row>
        <row r="160">
          <cell r="H160">
            <v>798.28440000000001</v>
          </cell>
          <cell r="I160">
            <v>263123.42080000002</v>
          </cell>
        </row>
        <row r="161">
          <cell r="H161">
            <v>1057.9232</v>
          </cell>
          <cell r="I161">
            <v>286433.57279999997</v>
          </cell>
        </row>
        <row r="162">
          <cell r="H162">
            <v>723.8252</v>
          </cell>
          <cell r="I162">
            <v>229581.7836</v>
          </cell>
        </row>
        <row r="163">
          <cell r="H163">
            <v>798.28440000000001</v>
          </cell>
          <cell r="I163">
            <v>252053.0264</v>
          </cell>
        </row>
        <row r="164">
          <cell r="H164">
            <v>794.51840000000004</v>
          </cell>
          <cell r="I164">
            <v>244820.66720000003</v>
          </cell>
        </row>
        <row r="165">
          <cell r="H165">
            <v>794.51840000000004</v>
          </cell>
          <cell r="I165">
            <v>241620.48320000002</v>
          </cell>
        </row>
        <row r="166">
          <cell r="H166">
            <v>782.25200000000007</v>
          </cell>
          <cell r="I166">
            <v>235762.34000000003</v>
          </cell>
        </row>
        <row r="167">
          <cell r="H167">
            <v>785.48</v>
          </cell>
          <cell r="I167">
            <v>236639.56</v>
          </cell>
        </row>
        <row r="168">
          <cell r="H168">
            <v>923.20799999999997</v>
          </cell>
          <cell r="I168">
            <v>294807.64799999999</v>
          </cell>
        </row>
        <row r="169">
          <cell r="H169">
            <v>923.20799999999997</v>
          </cell>
          <cell r="I169">
            <v>293828.68799999997</v>
          </cell>
        </row>
        <row r="170">
          <cell r="H170">
            <v>1434.0927999999999</v>
          </cell>
          <cell r="I170">
            <v>412856.56159999996</v>
          </cell>
        </row>
        <row r="171">
          <cell r="H171">
            <v>782.25200000000007</v>
          </cell>
          <cell r="I171">
            <v>224076.83600000001</v>
          </cell>
        </row>
        <row r="172">
          <cell r="H172">
            <v>781.0684</v>
          </cell>
          <cell r="I172">
            <v>258015.61439999999</v>
          </cell>
        </row>
        <row r="173">
          <cell r="H173">
            <v>618.37720000000002</v>
          </cell>
          <cell r="I173">
            <v>153466.71240000002</v>
          </cell>
        </row>
        <row r="174">
          <cell r="H174">
            <v>923.20799999999997</v>
          </cell>
          <cell r="I174">
            <v>261871.696</v>
          </cell>
        </row>
        <row r="175">
          <cell r="H175">
            <v>781.0684</v>
          </cell>
          <cell r="I175">
            <v>210038.6992</v>
          </cell>
        </row>
        <row r="176">
          <cell r="H176">
            <v>781.0684</v>
          </cell>
          <cell r="I176">
            <v>210824.0576</v>
          </cell>
        </row>
        <row r="177">
          <cell r="H177">
            <v>781.0684</v>
          </cell>
          <cell r="I177">
            <v>249075.6568</v>
          </cell>
        </row>
        <row r="178">
          <cell r="H178">
            <v>697.89359999999999</v>
          </cell>
          <cell r="I178">
            <v>219865.76079999999</v>
          </cell>
        </row>
        <row r="179">
          <cell r="H179">
            <v>670.88599999999997</v>
          </cell>
          <cell r="I179">
            <v>204292.49399999998</v>
          </cell>
        </row>
        <row r="180">
          <cell r="H180">
            <v>782.25200000000007</v>
          </cell>
          <cell r="I180">
            <v>261579.89200000002</v>
          </cell>
        </row>
        <row r="181">
          <cell r="H181">
            <v>743.40840000000003</v>
          </cell>
          <cell r="I181">
            <v>222867.42080000002</v>
          </cell>
        </row>
        <row r="182">
          <cell r="H182">
            <v>923.20799999999997</v>
          </cell>
          <cell r="I182">
            <v>291494.36</v>
          </cell>
        </row>
        <row r="183">
          <cell r="H183">
            <v>923.20799999999997</v>
          </cell>
          <cell r="I183">
            <v>296483.14399999997</v>
          </cell>
        </row>
        <row r="184">
          <cell r="H184">
            <v>1769.4819999999997</v>
          </cell>
          <cell r="I184">
            <v>532877.38399999996</v>
          </cell>
        </row>
        <row r="185">
          <cell r="H185">
            <v>410.70920000000001</v>
          </cell>
          <cell r="I185">
            <v>117564.0716</v>
          </cell>
        </row>
        <row r="186">
          <cell r="H186">
            <v>1200.82</v>
          </cell>
          <cell r="I186">
            <v>317196.39999999997</v>
          </cell>
        </row>
        <row r="187">
          <cell r="H187">
            <v>800.96</v>
          </cell>
          <cell r="I187">
            <v>264142.16000000003</v>
          </cell>
        </row>
        <row r="188">
          <cell r="H188">
            <v>827.87439999999992</v>
          </cell>
          <cell r="I188">
            <v>222947.20879999999</v>
          </cell>
        </row>
        <row r="189">
          <cell r="H189">
            <v>775.6884</v>
          </cell>
          <cell r="I189">
            <v>250312.5344</v>
          </cell>
        </row>
        <row r="190">
          <cell r="H190">
            <v>775.6884</v>
          </cell>
          <cell r="I190">
            <v>246050.40400000001</v>
          </cell>
        </row>
        <row r="191">
          <cell r="H191">
            <v>1604.7463999999998</v>
          </cell>
          <cell r="I191">
            <v>529317.28319999995</v>
          </cell>
        </row>
        <row r="192">
          <cell r="H192">
            <v>587.2808</v>
          </cell>
          <cell r="I192">
            <v>169158.29440000001</v>
          </cell>
        </row>
        <row r="193">
          <cell r="H193">
            <v>756.21280000000002</v>
          </cell>
          <cell r="I193">
            <v>206958.712</v>
          </cell>
        </row>
        <row r="194">
          <cell r="H194">
            <v>743.0856</v>
          </cell>
          <cell r="I194">
            <v>206445.42319999999</v>
          </cell>
        </row>
        <row r="195">
          <cell r="H195">
            <v>827.87439999999992</v>
          </cell>
          <cell r="I195">
            <v>239341.58079999997</v>
          </cell>
        </row>
        <row r="196">
          <cell r="H196">
            <v>1160.3584000000001</v>
          </cell>
          <cell r="I196">
            <v>398903.42240000004</v>
          </cell>
        </row>
        <row r="197">
          <cell r="H197">
            <v>743.0856</v>
          </cell>
          <cell r="I197">
            <v>210745.16639999999</v>
          </cell>
        </row>
        <row r="198">
          <cell r="H198">
            <v>1160.3584000000001</v>
          </cell>
          <cell r="I198">
            <v>331154.87840000005</v>
          </cell>
        </row>
        <row r="199">
          <cell r="H199">
            <v>625.80160000000001</v>
          </cell>
          <cell r="I199">
            <v>204434.6784</v>
          </cell>
        </row>
        <row r="200">
          <cell r="H200">
            <v>756.21280000000002</v>
          </cell>
          <cell r="I200">
            <v>189194.30720000001</v>
          </cell>
        </row>
        <row r="201">
          <cell r="H201">
            <v>625.80160000000001</v>
          </cell>
          <cell r="I201">
            <v>204027.0912</v>
          </cell>
        </row>
        <row r="202">
          <cell r="H202">
            <v>1238.5835999999999</v>
          </cell>
          <cell r="I202">
            <v>400865.91599999997</v>
          </cell>
        </row>
        <row r="203">
          <cell r="H203">
            <v>713.71079999999995</v>
          </cell>
          <cell r="I203">
            <v>217787.71039999998</v>
          </cell>
        </row>
        <row r="204">
          <cell r="H204">
            <v>763.20680000000004</v>
          </cell>
          <cell r="I204">
            <v>219630.90120000002</v>
          </cell>
        </row>
        <row r="205">
          <cell r="H205">
            <v>798.49959999999987</v>
          </cell>
          <cell r="I205">
            <v>244624.87199999997</v>
          </cell>
        </row>
        <row r="206">
          <cell r="H206">
            <v>618.37720000000002</v>
          </cell>
          <cell r="I206">
            <v>163162.8792</v>
          </cell>
        </row>
        <row r="207">
          <cell r="H207">
            <v>1479.7152000000001</v>
          </cell>
          <cell r="I207">
            <v>401302.81920000003</v>
          </cell>
        </row>
        <row r="208">
          <cell r="H208">
            <v>1603.9931999999999</v>
          </cell>
          <cell r="I208">
            <v>538271.73560000001</v>
          </cell>
        </row>
        <row r="209">
          <cell r="H209">
            <v>1615.2912000000001</v>
          </cell>
          <cell r="I209">
            <v>461464.99200000003</v>
          </cell>
        </row>
        <row r="210">
          <cell r="H210">
            <v>784.1887999999999</v>
          </cell>
          <cell r="I210">
            <v>275812.49280000001</v>
          </cell>
        </row>
        <row r="211">
          <cell r="H211">
            <v>720.38200000000006</v>
          </cell>
          <cell r="I211">
            <v>216552.71200000003</v>
          </cell>
        </row>
        <row r="212">
          <cell r="H212">
            <v>1596.3536000000001</v>
          </cell>
          <cell r="I212">
            <v>495570.44480000006</v>
          </cell>
        </row>
        <row r="213">
          <cell r="H213">
            <v>1121.9451999999999</v>
          </cell>
          <cell r="I213">
            <v>388656.80639999994</v>
          </cell>
        </row>
        <row r="214">
          <cell r="H214">
            <v>1596.3536000000001</v>
          </cell>
          <cell r="I214">
            <v>495024.09120000002</v>
          </cell>
        </row>
        <row r="215">
          <cell r="H215">
            <v>1596.3536000000001</v>
          </cell>
          <cell r="I215">
            <v>526947.16320000007</v>
          </cell>
        </row>
        <row r="216">
          <cell r="H216">
            <v>1273.8763999999999</v>
          </cell>
          <cell r="I216">
            <v>427236.09959999996</v>
          </cell>
        </row>
        <row r="217">
          <cell r="H217">
            <v>966.57079999999996</v>
          </cell>
          <cell r="I217">
            <v>327044.36839999998</v>
          </cell>
        </row>
        <row r="218">
          <cell r="H218">
            <v>1357.1587999999999</v>
          </cell>
          <cell r="I218">
            <v>385447.68719999999</v>
          </cell>
        </row>
        <row r="219">
          <cell r="H219">
            <v>1343.386</v>
          </cell>
          <cell r="I219">
            <v>401894.81799999997</v>
          </cell>
        </row>
        <row r="220">
          <cell r="H220">
            <v>758.68760000000009</v>
          </cell>
          <cell r="I220">
            <v>264275.78240000003</v>
          </cell>
        </row>
        <row r="221">
          <cell r="H221">
            <v>789.24599999999987</v>
          </cell>
          <cell r="I221">
            <v>231348.92799999996</v>
          </cell>
        </row>
        <row r="222">
          <cell r="H222">
            <v>789.24599999999987</v>
          </cell>
          <cell r="I222">
            <v>264238.94999999995</v>
          </cell>
        </row>
        <row r="223">
          <cell r="H223">
            <v>733.18639999999994</v>
          </cell>
          <cell r="I223">
            <v>217357.63279999999</v>
          </cell>
        </row>
        <row r="224">
          <cell r="H224">
            <v>1611.8480000000002</v>
          </cell>
          <cell r="I224">
            <v>482404.31200000003</v>
          </cell>
        </row>
        <row r="225">
          <cell r="H225">
            <v>789.24599999999987</v>
          </cell>
          <cell r="I225">
            <v>228937.89599999995</v>
          </cell>
        </row>
        <row r="226">
          <cell r="H226">
            <v>1611.8480000000002</v>
          </cell>
          <cell r="I226">
            <v>498994.03200000006</v>
          </cell>
        </row>
        <row r="227">
          <cell r="H227">
            <v>789.24599999999987</v>
          </cell>
          <cell r="I227">
            <v>256376.27599999995</v>
          </cell>
        </row>
        <row r="228">
          <cell r="H228">
            <v>794.51840000000004</v>
          </cell>
          <cell r="I228">
            <v>255243.10879999999</v>
          </cell>
        </row>
        <row r="229">
          <cell r="H229">
            <v>1611.8480000000002</v>
          </cell>
          <cell r="I229">
            <v>506786.66400000005</v>
          </cell>
        </row>
        <row r="230">
          <cell r="H230">
            <v>789.24599999999987</v>
          </cell>
          <cell r="I230">
            <v>233172.48999999996</v>
          </cell>
        </row>
        <row r="231">
          <cell r="H231">
            <v>794.51840000000004</v>
          </cell>
          <cell r="I231">
            <v>233834.00480000002</v>
          </cell>
        </row>
        <row r="232">
          <cell r="H232">
            <v>1611.8480000000002</v>
          </cell>
          <cell r="I232">
            <v>523373.44800000009</v>
          </cell>
        </row>
        <row r="233">
          <cell r="H233">
            <v>789.24599999999987</v>
          </cell>
          <cell r="I233">
            <v>228872.91199999995</v>
          </cell>
        </row>
        <row r="234">
          <cell r="H234">
            <v>794.51840000000004</v>
          </cell>
          <cell r="I234">
            <v>208655.6704</v>
          </cell>
        </row>
        <row r="235">
          <cell r="H235">
            <v>1111.7231999999999</v>
          </cell>
          <cell r="I235">
            <v>322952.55839999998</v>
          </cell>
        </row>
        <row r="236">
          <cell r="H236">
            <v>785.48</v>
          </cell>
          <cell r="I236">
            <v>216826</v>
          </cell>
        </row>
        <row r="237">
          <cell r="H237">
            <v>1058.2459999999999</v>
          </cell>
          <cell r="I237">
            <v>298730.40399999998</v>
          </cell>
        </row>
        <row r="238">
          <cell r="H238">
            <v>791.72079999999994</v>
          </cell>
          <cell r="I238">
            <v>230495.00639999998</v>
          </cell>
        </row>
        <row r="239">
          <cell r="H239">
            <v>1068.5755999999999</v>
          </cell>
          <cell r="I239">
            <v>346048.04079999996</v>
          </cell>
        </row>
        <row r="240">
          <cell r="H240">
            <v>1325.3091999999999</v>
          </cell>
          <cell r="I240">
            <v>377043.5956</v>
          </cell>
        </row>
        <row r="241">
          <cell r="H241">
            <v>1273.8763999999999</v>
          </cell>
          <cell r="I241">
            <v>413761.70639999997</v>
          </cell>
        </row>
        <row r="242">
          <cell r="H242">
            <v>798.49959999999987</v>
          </cell>
          <cell r="I242">
            <v>212644.39479999998</v>
          </cell>
        </row>
        <row r="243">
          <cell r="H243">
            <v>798.49959999999987</v>
          </cell>
          <cell r="I243">
            <v>250415.38199999995</v>
          </cell>
        </row>
        <row r="244">
          <cell r="H244">
            <v>798.49959999999987</v>
          </cell>
          <cell r="I244">
            <v>219252.89199999996</v>
          </cell>
        </row>
        <row r="245">
          <cell r="H245">
            <v>1058.2459999999999</v>
          </cell>
          <cell r="I245">
            <v>264011.69799999997</v>
          </cell>
        </row>
        <row r="246">
          <cell r="H246">
            <v>618.16200000000003</v>
          </cell>
          <cell r="I246">
            <v>211406.86800000002</v>
          </cell>
        </row>
        <row r="247">
          <cell r="H247">
            <v>1273.8763999999999</v>
          </cell>
          <cell r="I247">
            <v>396330.29079999996</v>
          </cell>
        </row>
        <row r="248">
          <cell r="H248">
            <v>798.49959999999987</v>
          </cell>
          <cell r="I248">
            <v>227072.87839999996</v>
          </cell>
        </row>
        <row r="249">
          <cell r="H249">
            <v>798.49959999999987</v>
          </cell>
          <cell r="I249">
            <v>276323.86559999996</v>
          </cell>
        </row>
        <row r="250">
          <cell r="H250">
            <v>798.49959999999987</v>
          </cell>
          <cell r="I250">
            <v>230943.37959999996</v>
          </cell>
        </row>
        <row r="251">
          <cell r="H251">
            <v>1058.2459999999999</v>
          </cell>
          <cell r="I251">
            <v>315382.11</v>
          </cell>
        </row>
        <row r="252">
          <cell r="H252">
            <v>1273.5536</v>
          </cell>
          <cell r="I252">
            <v>372016.56160000002</v>
          </cell>
        </row>
        <row r="253">
          <cell r="H253">
            <v>798.49959999999987</v>
          </cell>
          <cell r="I253">
            <v>237680.87519999995</v>
          </cell>
        </row>
        <row r="254">
          <cell r="H254">
            <v>798.49959999999987</v>
          </cell>
          <cell r="I254">
            <v>234032.88399999996</v>
          </cell>
        </row>
        <row r="255">
          <cell r="H255">
            <v>798.28440000000001</v>
          </cell>
          <cell r="I255">
            <v>273165.57680000004</v>
          </cell>
        </row>
        <row r="256">
          <cell r="H256">
            <v>1057.9232</v>
          </cell>
          <cell r="I256">
            <v>271227.49439999997</v>
          </cell>
        </row>
        <row r="257">
          <cell r="H257">
            <v>1273.5536</v>
          </cell>
          <cell r="I257">
            <v>349865.22239999997</v>
          </cell>
        </row>
        <row r="258">
          <cell r="H258">
            <v>618.16200000000003</v>
          </cell>
          <cell r="I258">
            <v>199730.734</v>
          </cell>
        </row>
        <row r="259">
          <cell r="H259">
            <v>1273.5536</v>
          </cell>
          <cell r="I259">
            <v>338482.45439999999</v>
          </cell>
        </row>
        <row r="260">
          <cell r="H260">
            <v>1057.9232</v>
          </cell>
          <cell r="I260">
            <v>351304.57759999996</v>
          </cell>
        </row>
        <row r="261">
          <cell r="H261">
            <v>1273.5536</v>
          </cell>
          <cell r="I261">
            <v>338472.13279999996</v>
          </cell>
        </row>
        <row r="262">
          <cell r="H262">
            <v>798.28440000000001</v>
          </cell>
          <cell r="I262">
            <v>212916.35680000001</v>
          </cell>
        </row>
        <row r="263">
          <cell r="H263">
            <v>1057.9232</v>
          </cell>
          <cell r="I263">
            <v>308660.80319999997</v>
          </cell>
        </row>
        <row r="264">
          <cell r="H264">
            <v>606.32600000000002</v>
          </cell>
          <cell r="I264">
            <v>147343.69400000002</v>
          </cell>
        </row>
        <row r="265">
          <cell r="H265">
            <v>1273.5536</v>
          </cell>
          <cell r="I265">
            <v>448574.6704</v>
          </cell>
        </row>
        <row r="266">
          <cell r="H266">
            <v>798.28440000000001</v>
          </cell>
          <cell r="I266">
            <v>255337.89800000002</v>
          </cell>
        </row>
        <row r="267">
          <cell r="H267">
            <v>598.5788</v>
          </cell>
          <cell r="I267">
            <v>175773.58559999999</v>
          </cell>
        </row>
        <row r="268">
          <cell r="H268">
            <v>1238.5835999999999</v>
          </cell>
          <cell r="I268">
            <v>322610.73919999995</v>
          </cell>
        </row>
        <row r="269">
          <cell r="H269">
            <v>794.51840000000004</v>
          </cell>
          <cell r="I269">
            <v>279191.25599999999</v>
          </cell>
        </row>
        <row r="270">
          <cell r="H270">
            <v>1013.2692</v>
          </cell>
          <cell r="I270">
            <v>287996.52960000001</v>
          </cell>
        </row>
        <row r="271">
          <cell r="H271">
            <v>1074.7087999999999</v>
          </cell>
          <cell r="I271">
            <v>365868.77759999997</v>
          </cell>
        </row>
        <row r="272">
          <cell r="H272">
            <v>789.24599999999987</v>
          </cell>
          <cell r="I272">
            <v>199216.40399999995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G1" zoomScale="102" zoomScaleNormal="102" workbookViewId="0">
      <pane ySplit="5" topLeftCell="A180" activePane="bottomLeft" state="frozen"/>
      <selection pane="bottomLeft" activeCell="P185" sqref="P185:P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578</v>
      </c>
      <c r="M1" s="14"/>
      <c r="W1" s="14"/>
    </row>
    <row r="2" spans="2:27" ht="12" x14ac:dyDescent="0.3">
      <c r="B2" s="21" t="s">
        <v>182</v>
      </c>
      <c r="M2" s="14"/>
      <c r="W2" s="14"/>
    </row>
    <row r="3" spans="2:27" ht="12" x14ac:dyDescent="0.3">
      <c r="B3" s="21"/>
      <c r="M3" s="14"/>
      <c r="W3" s="14"/>
    </row>
    <row r="4" spans="2:27" ht="15" customHeight="1" x14ac:dyDescent="0.3">
      <c r="B4" s="72" t="s">
        <v>532</v>
      </c>
      <c r="C4" s="72"/>
      <c r="D4" s="72"/>
      <c r="E4" s="72"/>
      <c r="F4" s="72"/>
      <c r="G4" s="72"/>
      <c r="H4" s="72"/>
      <c r="I4" s="72"/>
      <c r="J4" s="72"/>
      <c r="L4" s="72" t="s">
        <v>533</v>
      </c>
      <c r="M4" s="72"/>
      <c r="N4" s="72"/>
      <c r="O4" s="72"/>
      <c r="P4" s="72"/>
      <c r="Q4" s="72"/>
      <c r="R4" s="72"/>
      <c r="S4" s="72"/>
      <c r="T4" s="72"/>
      <c r="U4" s="72"/>
      <c r="V4" s="72"/>
      <c r="W4" s="72"/>
      <c r="X4" s="72"/>
      <c r="Y4" s="72"/>
      <c r="Z4" s="72"/>
      <c r="AA4" s="72"/>
    </row>
    <row r="5" spans="2:27" ht="13.8" customHeight="1" thickBot="1" x14ac:dyDescent="0.35">
      <c r="B5" s="51" t="s">
        <v>179</v>
      </c>
      <c r="C5" s="51" t="s">
        <v>563</v>
      </c>
      <c r="D5" s="51" t="s">
        <v>27</v>
      </c>
      <c r="E5" s="51" t="s">
        <v>28</v>
      </c>
      <c r="F5" s="51" t="s">
        <v>521</v>
      </c>
      <c r="G5" s="51" t="s">
        <v>561</v>
      </c>
      <c r="H5" s="51" t="s">
        <v>2</v>
      </c>
      <c r="I5" s="51" t="s">
        <v>520</v>
      </c>
      <c r="J5" s="51" t="s">
        <v>3</v>
      </c>
      <c r="K5" s="51"/>
      <c r="L5" s="51" t="s">
        <v>29</v>
      </c>
      <c r="M5" s="51" t="s">
        <v>522</v>
      </c>
      <c r="N5" s="51" t="s">
        <v>23</v>
      </c>
      <c r="O5" s="51" t="s">
        <v>24</v>
      </c>
      <c r="P5" s="51" t="s">
        <v>523</v>
      </c>
      <c r="Q5" s="51" t="s">
        <v>524</v>
      </c>
      <c r="R5" s="51" t="s">
        <v>175</v>
      </c>
      <c r="S5" s="51" t="s">
        <v>176</v>
      </c>
      <c r="T5" s="51" t="s">
        <v>177</v>
      </c>
      <c r="U5" s="51" t="s">
        <v>25</v>
      </c>
      <c r="V5" s="51" t="s">
        <v>26</v>
      </c>
      <c r="W5" s="51" t="s">
        <v>13</v>
      </c>
      <c r="X5" s="51" t="s">
        <v>41</v>
      </c>
      <c r="Y5" s="51" t="s">
        <v>525</v>
      </c>
      <c r="Z5" s="51" t="s">
        <v>38</v>
      </c>
      <c r="AA5" s="51" t="s">
        <v>39</v>
      </c>
    </row>
    <row r="6" spans="2:27" ht="14.25" customHeight="1" x14ac:dyDescent="0.3">
      <c r="B6" s="50">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50">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50">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50">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50">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50">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50">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50">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50">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50">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50">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50">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50">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50">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50">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50">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50">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50">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50">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50">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50">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50">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50">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50">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50">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50">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50">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50">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50">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50">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50">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50">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50">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50">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50">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50">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50">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50">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50">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50">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50">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50">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50">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50">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50">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564</v>
      </c>
      <c r="B51" s="50">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50">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50">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50">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50">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50">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50">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50">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50">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50">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50">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50">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50">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50">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50">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50">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50">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50">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50">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50">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50">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50">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50">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50">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50">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50">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50">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50">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50">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50">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50">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50">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50">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50">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50">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50">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50">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50">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50">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50">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50">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50">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50">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50">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50">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50">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50">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50">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50">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50">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50">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50">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50">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50">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50">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50">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50">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50">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50">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50">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50">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50">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50">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50">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50">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50">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50">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50">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50">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50">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50">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50">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50">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50">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50">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50">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50">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50">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50">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50">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50">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50">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50">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50">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50">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50">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50">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50">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50">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50">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50">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50">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50">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50">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50">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50">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50">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50">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50">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50">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50">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50">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50">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50">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50">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50">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50">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50">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50">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50">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50">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50">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50">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50">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50">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50">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50">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50">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50">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50">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50">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50">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50">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50">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50">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50">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50">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50">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50">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50">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50">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50">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50">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50">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50">
        <f>C185*1000+G185</f>
        <v>1005</v>
      </c>
      <c r="C185" s="4">
        <v>1</v>
      </c>
      <c r="D185" s="4">
        <v>2004</v>
      </c>
      <c r="E185" s="4">
        <v>3</v>
      </c>
      <c r="F185" s="3" t="s">
        <v>0</v>
      </c>
      <c r="G185" s="5">
        <v>5</v>
      </c>
      <c r="H185" s="7">
        <v>410.70920000000001</v>
      </c>
      <c r="I185" s="22">
        <v>117564.0716</v>
      </c>
      <c r="J185" s="22" t="s">
        <v>4</v>
      </c>
      <c r="K185" s="22"/>
      <c r="L185" s="3" t="s">
        <v>498</v>
      </c>
      <c r="M185" s="3" t="s">
        <v>181</v>
      </c>
      <c r="N185" s="54" t="s">
        <v>499</v>
      </c>
      <c r="O185" s="54" t="s">
        <v>480</v>
      </c>
      <c r="P185" s="1" t="s">
        <v>562</v>
      </c>
      <c r="Q185" s="1" t="s">
        <v>562</v>
      </c>
      <c r="R185" s="1" t="s">
        <v>562</v>
      </c>
      <c r="S185" s="52"/>
      <c r="T185" s="52"/>
      <c r="U185" s="1" t="s">
        <v>562</v>
      </c>
      <c r="V185" s="3" t="s">
        <v>5</v>
      </c>
      <c r="W185" s="3" t="s">
        <v>14</v>
      </c>
      <c r="X185" s="3" t="s">
        <v>35</v>
      </c>
      <c r="Y185" s="4">
        <v>5</v>
      </c>
      <c r="Z185" s="3" t="s">
        <v>36</v>
      </c>
      <c r="AA185" s="3" t="s">
        <v>40</v>
      </c>
    </row>
    <row r="186" spans="2:27" ht="14.25" customHeight="1" x14ac:dyDescent="0.3">
      <c r="B186" s="50">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562</v>
      </c>
      <c r="Q186" s="1" t="s">
        <v>562</v>
      </c>
      <c r="R186" s="1" t="s">
        <v>562</v>
      </c>
      <c r="S186" s="1"/>
      <c r="T186" s="1"/>
      <c r="U186" s="1" t="s">
        <v>562</v>
      </c>
      <c r="V186" s="3" t="s">
        <v>5</v>
      </c>
      <c r="W186" s="3" t="s">
        <v>15</v>
      </c>
      <c r="X186" s="3" t="s">
        <v>35</v>
      </c>
      <c r="Y186" s="4">
        <v>5</v>
      </c>
      <c r="Z186" s="3" t="s">
        <v>36</v>
      </c>
      <c r="AA186" s="3" t="s">
        <v>526</v>
      </c>
    </row>
    <row r="187" spans="2:27" ht="14.25" customHeight="1" x14ac:dyDescent="0.3">
      <c r="B187" s="50">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562</v>
      </c>
      <c r="Q187" s="1" t="s">
        <v>562</v>
      </c>
      <c r="R187" s="1" t="s">
        <v>562</v>
      </c>
      <c r="S187" s="1"/>
      <c r="T187" s="1"/>
      <c r="U187" s="1" t="s">
        <v>562</v>
      </c>
      <c r="V187" s="3" t="s">
        <v>5</v>
      </c>
      <c r="W187" s="3" t="s">
        <v>15</v>
      </c>
      <c r="X187" s="3" t="s">
        <v>35</v>
      </c>
      <c r="Y187" s="4">
        <v>4</v>
      </c>
      <c r="Z187" s="3" t="s">
        <v>36</v>
      </c>
      <c r="AA187" s="3" t="s">
        <v>526</v>
      </c>
    </row>
    <row r="188" spans="2:27" ht="14.25" customHeight="1" x14ac:dyDescent="0.3">
      <c r="B188" s="50">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562</v>
      </c>
      <c r="Q188" s="1" t="s">
        <v>562</v>
      </c>
      <c r="R188" s="1" t="s">
        <v>562</v>
      </c>
      <c r="S188" s="1"/>
      <c r="T188" s="1"/>
      <c r="U188" s="1" t="s">
        <v>562</v>
      </c>
      <c r="V188" s="3" t="s">
        <v>5</v>
      </c>
      <c r="W188" s="3" t="s">
        <v>15</v>
      </c>
      <c r="X188" s="3" t="s">
        <v>35</v>
      </c>
      <c r="Y188" s="4">
        <v>5</v>
      </c>
      <c r="Z188" s="3" t="s">
        <v>37</v>
      </c>
      <c r="AA188" s="3" t="s">
        <v>526</v>
      </c>
    </row>
    <row r="189" spans="2:27" ht="14.25" customHeight="1" x14ac:dyDescent="0.3">
      <c r="B189" s="50">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562</v>
      </c>
      <c r="Q189" s="1" t="s">
        <v>562</v>
      </c>
      <c r="R189" s="1" t="s">
        <v>562</v>
      </c>
      <c r="S189" s="1"/>
      <c r="T189" s="1"/>
      <c r="U189" s="1" t="s">
        <v>562</v>
      </c>
      <c r="V189" s="3" t="s">
        <v>5</v>
      </c>
      <c r="W189" s="3" t="s">
        <v>15</v>
      </c>
      <c r="X189" s="3" t="s">
        <v>35</v>
      </c>
      <c r="Y189" s="4">
        <v>1</v>
      </c>
      <c r="Z189" s="3" t="s">
        <v>37</v>
      </c>
      <c r="AA189" s="3" t="s">
        <v>526</v>
      </c>
    </row>
    <row r="190" spans="2:27" ht="14.25" customHeight="1" x14ac:dyDescent="0.3">
      <c r="B190" s="50">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562</v>
      </c>
      <c r="Q190" s="1" t="s">
        <v>562</v>
      </c>
      <c r="R190" s="1" t="s">
        <v>562</v>
      </c>
      <c r="S190" s="1"/>
      <c r="T190" s="1"/>
      <c r="U190" s="1" t="s">
        <v>562</v>
      </c>
      <c r="V190" s="3" t="s">
        <v>5</v>
      </c>
      <c r="W190" s="3" t="s">
        <v>14</v>
      </c>
      <c r="X190" s="3" t="s">
        <v>35</v>
      </c>
      <c r="Y190" s="4">
        <v>1</v>
      </c>
      <c r="Z190" s="3" t="s">
        <v>37</v>
      </c>
      <c r="AA190" s="3" t="s">
        <v>526</v>
      </c>
    </row>
    <row r="191" spans="2:27" ht="14.25" customHeight="1" x14ac:dyDescent="0.3">
      <c r="B191" s="50">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562</v>
      </c>
      <c r="Q191" s="1" t="s">
        <v>562</v>
      </c>
      <c r="R191" s="1" t="s">
        <v>562</v>
      </c>
      <c r="S191" s="1"/>
      <c r="T191" s="1"/>
      <c r="U191" s="1" t="s">
        <v>562</v>
      </c>
      <c r="V191" s="3" t="s">
        <v>5</v>
      </c>
      <c r="W191" s="3" t="s">
        <v>14</v>
      </c>
      <c r="X191" s="3" t="s">
        <v>35</v>
      </c>
      <c r="Y191" s="4">
        <v>5</v>
      </c>
      <c r="Z191" s="3" t="s">
        <v>36</v>
      </c>
      <c r="AA191" s="3" t="s">
        <v>526</v>
      </c>
    </row>
    <row r="192" spans="2:27" ht="14.25" customHeight="1" x14ac:dyDescent="0.3">
      <c r="B192" s="50">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562</v>
      </c>
      <c r="Q192" s="1" t="s">
        <v>562</v>
      </c>
      <c r="R192" s="1" t="s">
        <v>562</v>
      </c>
      <c r="S192" s="1"/>
      <c r="T192" s="1"/>
      <c r="U192" s="1" t="s">
        <v>562</v>
      </c>
      <c r="V192" s="3" t="s">
        <v>5</v>
      </c>
      <c r="W192" s="3" t="s">
        <v>14</v>
      </c>
      <c r="X192" s="3" t="s">
        <v>34</v>
      </c>
      <c r="Y192" s="4">
        <v>3</v>
      </c>
      <c r="Z192" s="3" t="s">
        <v>37</v>
      </c>
      <c r="AA192" s="11" t="s">
        <v>526</v>
      </c>
    </row>
    <row r="193" spans="2:27" ht="14.25" customHeight="1" x14ac:dyDescent="0.3">
      <c r="B193" s="50">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562</v>
      </c>
      <c r="Q193" s="1" t="s">
        <v>562</v>
      </c>
      <c r="R193" s="1" t="s">
        <v>562</v>
      </c>
      <c r="S193" s="1"/>
      <c r="T193" s="1"/>
      <c r="U193" s="1" t="s">
        <v>562</v>
      </c>
      <c r="V193" s="3" t="s">
        <v>6</v>
      </c>
      <c r="W193" s="3" t="s">
        <v>14</v>
      </c>
      <c r="X193" s="3" t="s">
        <v>35</v>
      </c>
      <c r="Y193" s="4">
        <v>5</v>
      </c>
      <c r="Z193" s="3" t="s">
        <v>36</v>
      </c>
      <c r="AA193" s="3" t="s">
        <v>526</v>
      </c>
    </row>
    <row r="194" spans="2:27" ht="14.25" customHeight="1" x14ac:dyDescent="0.3">
      <c r="B194" s="50">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562</v>
      </c>
      <c r="Q194" s="1" t="s">
        <v>562</v>
      </c>
      <c r="R194" s="1" t="s">
        <v>562</v>
      </c>
      <c r="S194" s="1"/>
      <c r="T194" s="1"/>
      <c r="U194" s="1" t="s">
        <v>562</v>
      </c>
      <c r="V194" s="3" t="s">
        <v>6</v>
      </c>
      <c r="W194" s="3" t="s">
        <v>14</v>
      </c>
      <c r="X194" s="3" t="s">
        <v>35</v>
      </c>
      <c r="Y194" s="4">
        <v>5</v>
      </c>
      <c r="Z194" s="3" t="s">
        <v>36</v>
      </c>
      <c r="AA194" s="3" t="s">
        <v>526</v>
      </c>
    </row>
    <row r="195" spans="2:27" ht="14.25" customHeight="1" x14ac:dyDescent="0.3">
      <c r="B195" s="50">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562</v>
      </c>
      <c r="Q195" s="1" t="s">
        <v>562</v>
      </c>
      <c r="R195" s="1" t="s">
        <v>562</v>
      </c>
      <c r="S195" s="1"/>
      <c r="T195" s="1"/>
      <c r="U195" s="1" t="s">
        <v>562</v>
      </c>
      <c r="V195" s="3" t="s">
        <v>6</v>
      </c>
      <c r="W195" s="3" t="s">
        <v>14</v>
      </c>
      <c r="X195" s="3" t="s">
        <v>35</v>
      </c>
      <c r="Y195" s="4">
        <v>5</v>
      </c>
      <c r="Z195" s="3" t="s">
        <v>36</v>
      </c>
      <c r="AA195" s="3" t="s">
        <v>526</v>
      </c>
    </row>
    <row r="196" spans="2:27" ht="14.25" customHeight="1" x14ac:dyDescent="0.3">
      <c r="B196" s="50">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562</v>
      </c>
      <c r="Q196" s="1" t="s">
        <v>562</v>
      </c>
      <c r="R196" s="1" t="s">
        <v>562</v>
      </c>
      <c r="S196" s="1"/>
      <c r="T196" s="1"/>
      <c r="U196" s="1" t="s">
        <v>562</v>
      </c>
      <c r="V196" s="3" t="s">
        <v>6</v>
      </c>
      <c r="W196" s="3" t="s">
        <v>14</v>
      </c>
      <c r="X196" s="3" t="s">
        <v>35</v>
      </c>
      <c r="Y196" s="4">
        <v>5</v>
      </c>
      <c r="Z196" s="3" t="s">
        <v>36</v>
      </c>
      <c r="AA196" s="3" t="s">
        <v>526</v>
      </c>
    </row>
    <row r="197" spans="2:27" ht="14.25" customHeight="1" x14ac:dyDescent="0.3">
      <c r="B197" s="50">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562</v>
      </c>
      <c r="Q197" s="1" t="s">
        <v>562</v>
      </c>
      <c r="R197" s="1" t="s">
        <v>562</v>
      </c>
      <c r="S197" s="1"/>
      <c r="T197" s="1"/>
      <c r="U197" s="1" t="s">
        <v>562</v>
      </c>
      <c r="V197" s="3" t="s">
        <v>6</v>
      </c>
      <c r="W197" s="3" t="s">
        <v>14</v>
      </c>
      <c r="X197" s="3" t="s">
        <v>35</v>
      </c>
      <c r="Y197" s="4">
        <v>5</v>
      </c>
      <c r="Z197" s="3" t="s">
        <v>36</v>
      </c>
      <c r="AA197" s="3" t="s">
        <v>526</v>
      </c>
    </row>
    <row r="198" spans="2:27" ht="14.25" customHeight="1" x14ac:dyDescent="0.3">
      <c r="B198" s="50">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562</v>
      </c>
      <c r="Q198" s="1" t="s">
        <v>562</v>
      </c>
      <c r="R198" s="1" t="s">
        <v>562</v>
      </c>
      <c r="S198" s="1"/>
      <c r="T198" s="1"/>
      <c r="U198" s="1" t="s">
        <v>562</v>
      </c>
      <c r="V198" s="3" t="s">
        <v>6</v>
      </c>
      <c r="W198" s="3" t="s">
        <v>14</v>
      </c>
      <c r="X198" s="3" t="s">
        <v>35</v>
      </c>
      <c r="Y198" s="4">
        <v>5</v>
      </c>
      <c r="Z198" s="3" t="s">
        <v>36</v>
      </c>
      <c r="AA198" s="3" t="s">
        <v>526</v>
      </c>
    </row>
    <row r="199" spans="2:27" ht="14.25" customHeight="1" x14ac:dyDescent="0.3">
      <c r="B199" s="50">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562</v>
      </c>
      <c r="Q199" s="1" t="s">
        <v>562</v>
      </c>
      <c r="R199" s="1" t="s">
        <v>562</v>
      </c>
      <c r="S199" s="1"/>
      <c r="T199" s="1"/>
      <c r="U199" s="1" t="s">
        <v>562</v>
      </c>
      <c r="V199" s="3" t="s">
        <v>6</v>
      </c>
      <c r="W199" s="3" t="s">
        <v>14</v>
      </c>
      <c r="X199" s="3" t="s">
        <v>35</v>
      </c>
      <c r="Y199" s="4">
        <v>5</v>
      </c>
      <c r="Z199" s="3" t="s">
        <v>36</v>
      </c>
      <c r="AA199" s="3" t="s">
        <v>526</v>
      </c>
    </row>
    <row r="200" spans="2:27" ht="14.25" customHeight="1" x14ac:dyDescent="0.3">
      <c r="B200" s="50">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562</v>
      </c>
      <c r="Q200" s="1" t="s">
        <v>562</v>
      </c>
      <c r="R200" s="1" t="s">
        <v>562</v>
      </c>
      <c r="S200" s="1"/>
      <c r="T200" s="1"/>
      <c r="U200" s="1" t="s">
        <v>562</v>
      </c>
      <c r="V200" s="3" t="s">
        <v>6</v>
      </c>
      <c r="W200" s="3" t="s">
        <v>14</v>
      </c>
      <c r="X200" s="3" t="s">
        <v>35</v>
      </c>
      <c r="Y200" s="4">
        <v>5</v>
      </c>
      <c r="Z200" s="3" t="s">
        <v>36</v>
      </c>
      <c r="AA200" s="3" t="s">
        <v>526</v>
      </c>
    </row>
    <row r="201" spans="2:27" ht="14.25" customHeight="1" x14ac:dyDescent="0.3">
      <c r="B201" s="50">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562</v>
      </c>
      <c r="Q201" s="1" t="s">
        <v>562</v>
      </c>
      <c r="R201" s="1" t="s">
        <v>562</v>
      </c>
      <c r="S201" s="1"/>
      <c r="T201" s="1"/>
      <c r="U201" s="1" t="s">
        <v>562</v>
      </c>
      <c r="V201" s="3" t="s">
        <v>6</v>
      </c>
      <c r="W201" s="3" t="s">
        <v>14</v>
      </c>
      <c r="X201" s="3" t="s">
        <v>35</v>
      </c>
      <c r="Y201" s="4">
        <v>5</v>
      </c>
      <c r="Z201" s="3" t="s">
        <v>36</v>
      </c>
      <c r="AA201" s="3" t="s">
        <v>526</v>
      </c>
    </row>
    <row r="202" spans="2:27" ht="14.25" customHeight="1" x14ac:dyDescent="0.3">
      <c r="B202" s="50">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50">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50">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50">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50">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50">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50">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50">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50">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50">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50">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50">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50">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50">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50">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50">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50">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50">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50">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50">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50">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50">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50">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50">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50">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50">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50">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50">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50">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50">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50">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50">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50">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50">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50">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50">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50">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50">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50">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50">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50">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50">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50">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50">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50">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50">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50">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50">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50">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50">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50">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50">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50">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50">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50">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50">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50">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50">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50">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50">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50">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50">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50">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50">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50">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50">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50">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50">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50">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50">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50">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3"/>
      <c r="C275" s="1"/>
      <c r="D275" s="1"/>
      <c r="E275" s="4"/>
      <c r="F275" s="1"/>
      <c r="G275" s="1"/>
      <c r="H275" s="2"/>
      <c r="I275" s="53"/>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B1" sqref="B1"/>
    </sheetView>
  </sheetViews>
  <sheetFormatPr defaultRowHeight="11.4" x14ac:dyDescent="0.2"/>
  <cols>
    <col min="1" max="1" width="2" style="39" customWidth="1"/>
    <col min="2" max="2" width="8.88671875" style="39"/>
    <col min="3" max="3" width="0" style="39" hidden="1" customWidth="1"/>
    <col min="4" max="4" width="8.6640625" style="39" customWidth="1"/>
    <col min="5" max="5" width="15.77734375" style="39" bestFit="1" customWidth="1"/>
    <col min="6" max="16384" width="8.88671875" style="39"/>
  </cols>
  <sheetData>
    <row r="1" spans="2:5" ht="15.6" x14ac:dyDescent="0.2">
      <c r="B1" s="24" t="str">
        <f>Example!B1</f>
        <v>California House Database</v>
      </c>
      <c r="C1" s="24"/>
    </row>
    <row r="2" spans="2:5" ht="12" x14ac:dyDescent="0.2">
      <c r="B2" s="25" t="s">
        <v>25</v>
      </c>
      <c r="C2" s="21"/>
    </row>
    <row r="4" spans="2:5" ht="12" x14ac:dyDescent="0.25">
      <c r="B4" s="40" t="s">
        <v>528</v>
      </c>
      <c r="C4" s="40"/>
    </row>
    <row r="6" spans="2:5" ht="12.6" thickBot="1" x14ac:dyDescent="0.25">
      <c r="B6" s="29"/>
      <c r="C6" s="29"/>
      <c r="D6" s="30" t="s">
        <v>529</v>
      </c>
      <c r="E6" s="30" t="s">
        <v>530</v>
      </c>
    </row>
    <row r="7" spans="2:5" x14ac:dyDescent="0.2">
      <c r="B7" s="26" t="s">
        <v>534</v>
      </c>
      <c r="C7" s="26" t="s">
        <v>176</v>
      </c>
      <c r="D7" s="31">
        <f>COUNTIF(Example!$U$6:$U$272,C7)</f>
        <v>108</v>
      </c>
      <c r="E7" s="32">
        <f>D7/$D$10</f>
        <v>0.55384615384615388</v>
      </c>
    </row>
    <row r="8" spans="2:5" x14ac:dyDescent="0.2">
      <c r="B8" s="26" t="s">
        <v>535</v>
      </c>
      <c r="C8" s="26" t="s">
        <v>178</v>
      </c>
      <c r="D8" s="31">
        <f>COUNTIF(Example!$U$6:$U$272,C8)</f>
        <v>70</v>
      </c>
      <c r="E8" s="32">
        <f t="shared" ref="E8:E9" si="0">D8/$D$10</f>
        <v>0.35897435897435898</v>
      </c>
    </row>
    <row r="9" spans="2:5" ht="12" thickBot="1" x14ac:dyDescent="0.25">
      <c r="B9" s="26" t="s">
        <v>536</v>
      </c>
      <c r="C9" s="26" t="s">
        <v>562</v>
      </c>
      <c r="D9" s="31">
        <f>COUNTIF(Example!$U$6:$U$272,C9)</f>
        <v>17</v>
      </c>
      <c r="E9" s="32">
        <f t="shared" si="0"/>
        <v>8.7179487179487175E-2</v>
      </c>
    </row>
    <row r="10" spans="2:5" ht="12" thickBot="1" x14ac:dyDescent="0.25">
      <c r="B10" s="35" t="s">
        <v>531</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537</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opLeftCell="A6" zoomScaleNormal="100" workbookViewId="0">
      <selection activeCell="E29" sqref="E29"/>
    </sheetView>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tr">
        <f>Example!B1</f>
        <v>California House Database</v>
      </c>
    </row>
    <row r="2" spans="1:8" ht="14.25" customHeight="1" x14ac:dyDescent="0.3">
      <c r="A2" s="27"/>
      <c r="B2" s="25" t="s">
        <v>540</v>
      </c>
    </row>
    <row r="3" spans="1:8" ht="14.25" customHeight="1" x14ac:dyDescent="0.3">
      <c r="A3" s="27"/>
      <c r="B3" s="9"/>
    </row>
    <row r="4" spans="1:8" ht="14.25" customHeight="1" x14ac:dyDescent="0.3">
      <c r="A4" s="27"/>
      <c r="B4" s="25" t="s">
        <v>528</v>
      </c>
    </row>
    <row r="5" spans="1:8" ht="14.25" customHeight="1" x14ac:dyDescent="0.3">
      <c r="A5" s="27"/>
      <c r="B5" s="9"/>
    </row>
    <row r="6" spans="1:8" ht="14.25" customHeight="1" thickBot="1" x14ac:dyDescent="0.35">
      <c r="A6" s="27"/>
      <c r="B6" s="29"/>
      <c r="C6" s="30" t="s">
        <v>529</v>
      </c>
      <c r="D6" s="30" t="s">
        <v>530</v>
      </c>
      <c r="E6" s="30" t="s">
        <v>538</v>
      </c>
      <c r="F6" s="30" t="s">
        <v>542</v>
      </c>
    </row>
    <row r="7" spans="1:8" ht="14.25" customHeight="1" x14ac:dyDescent="0.3">
      <c r="A7" s="27"/>
      <c r="B7" s="26" t="s">
        <v>14</v>
      </c>
      <c r="C7" s="31">
        <f>COUNTIF(Example!$W$6:$W$272,B7)</f>
        <v>119</v>
      </c>
      <c r="D7" s="32">
        <f t="shared" ref="D7:D16" si="0">C7/$C$17</f>
        <v>0.44569288389513106</v>
      </c>
      <c r="E7" s="42">
        <f>D7</f>
        <v>0.44569288389513106</v>
      </c>
      <c r="F7" s="43">
        <f>C7/($C$17-$C$16)</f>
        <v>0.65745856353591159</v>
      </c>
    </row>
    <row r="8" spans="1:8" ht="14.25" customHeight="1" x14ac:dyDescent="0.3">
      <c r="A8" s="27"/>
      <c r="B8" s="26" t="s">
        <v>15</v>
      </c>
      <c r="C8" s="31">
        <f>COUNTIF(Example!$W$6:$W$272,B8)</f>
        <v>17</v>
      </c>
      <c r="D8" s="32">
        <f t="shared" si="0"/>
        <v>6.3670411985018729E-2</v>
      </c>
      <c r="E8" s="42">
        <f>D8+E7</f>
        <v>0.50936329588014984</v>
      </c>
      <c r="F8" s="44">
        <f>C8/($C$17-$C$16)+F7</f>
        <v>0.75138121546961323</v>
      </c>
    </row>
    <row r="9" spans="1:8" ht="14.25" customHeight="1" x14ac:dyDescent="0.3">
      <c r="A9" s="27"/>
      <c r="B9" s="26" t="s">
        <v>19</v>
      </c>
      <c r="C9" s="31">
        <f>COUNTIF(Example!$W$6:$W$272,B9)</f>
        <v>11</v>
      </c>
      <c r="D9" s="32">
        <f t="shared" si="0"/>
        <v>4.1198501872659173E-2</v>
      </c>
      <c r="E9" s="42">
        <f t="shared" ref="E9:E16" si="1">D9+E8</f>
        <v>0.550561797752809</v>
      </c>
      <c r="F9" s="44">
        <f t="shared" ref="F9:F15" si="2">C9/($C$17-$C$16)+F8</f>
        <v>0.81215469613259661</v>
      </c>
      <c r="H9" s="26"/>
    </row>
    <row r="10" spans="1:8" ht="14.25" customHeight="1" x14ac:dyDescent="0.3">
      <c r="A10" s="27"/>
      <c r="B10" s="26" t="s">
        <v>16</v>
      </c>
      <c r="C10" s="33">
        <f>COUNTIF(Example!$W$6:$W$272,B10)</f>
        <v>11</v>
      </c>
      <c r="D10" s="34">
        <f t="shared" si="0"/>
        <v>4.1198501872659173E-2</v>
      </c>
      <c r="E10" s="42">
        <f t="shared" si="1"/>
        <v>0.59176029962546817</v>
      </c>
      <c r="F10" s="44">
        <f t="shared" si="2"/>
        <v>0.87292817679557999</v>
      </c>
      <c r="H10" s="26"/>
    </row>
    <row r="11" spans="1:8" ht="14.25" customHeight="1" x14ac:dyDescent="0.3">
      <c r="A11" s="27"/>
      <c r="B11" s="26" t="s">
        <v>20</v>
      </c>
      <c r="C11" s="31">
        <f>COUNTIF(Example!$W$6:$W$272,B11)</f>
        <v>11</v>
      </c>
      <c r="D11" s="32">
        <f t="shared" si="0"/>
        <v>4.1198501872659173E-2</v>
      </c>
      <c r="E11" s="42">
        <f t="shared" si="1"/>
        <v>0.63295880149812733</v>
      </c>
      <c r="F11" s="44">
        <f t="shared" si="2"/>
        <v>0.93370165745856337</v>
      </c>
    </row>
    <row r="12" spans="1:8" ht="14.25" customHeight="1" x14ac:dyDescent="0.3">
      <c r="A12" s="27"/>
      <c r="B12" s="26" t="s">
        <v>18</v>
      </c>
      <c r="C12" s="31">
        <f>COUNTIF(Example!$W$6:$W$272,B12)</f>
        <v>6</v>
      </c>
      <c r="D12" s="32">
        <f t="shared" si="0"/>
        <v>2.247191011235955E-2</v>
      </c>
      <c r="E12" s="42">
        <f t="shared" si="1"/>
        <v>0.65543071161048694</v>
      </c>
      <c r="F12" s="44">
        <f t="shared" si="2"/>
        <v>0.96685082872928163</v>
      </c>
    </row>
    <row r="13" spans="1:8" ht="14.25" customHeight="1" x14ac:dyDescent="0.3">
      <c r="A13" s="27"/>
      <c r="B13" s="26" t="s">
        <v>17</v>
      </c>
      <c r="C13" s="31">
        <f>COUNTIF(Example!$W$6:$W$272,B13)</f>
        <v>4</v>
      </c>
      <c r="D13" s="32">
        <f t="shared" si="0"/>
        <v>1.4981273408239701E-2</v>
      </c>
      <c r="E13" s="42">
        <f t="shared" si="1"/>
        <v>0.67041198501872667</v>
      </c>
      <c r="F13" s="44">
        <f t="shared" si="2"/>
        <v>0.98895027624309373</v>
      </c>
    </row>
    <row r="14" spans="1:8" ht="14.25" customHeight="1" x14ac:dyDescent="0.3">
      <c r="A14" s="27"/>
      <c r="B14" s="26" t="s">
        <v>21</v>
      </c>
      <c r="C14" s="31">
        <f>COUNTIF(Example!$W$6:$W$272,B14)</f>
        <v>1</v>
      </c>
      <c r="D14" s="32">
        <f t="shared" si="0"/>
        <v>3.7453183520599251E-3</v>
      </c>
      <c r="E14" s="42">
        <f t="shared" si="1"/>
        <v>0.67415730337078661</v>
      </c>
      <c r="F14" s="44">
        <f t="shared" si="2"/>
        <v>0.99447513812154675</v>
      </c>
    </row>
    <row r="15" spans="1:8" ht="14.25" customHeight="1" x14ac:dyDescent="0.3">
      <c r="A15" s="27"/>
      <c r="B15" s="26" t="s">
        <v>22</v>
      </c>
      <c r="C15" s="33">
        <f>COUNTIF(Example!$W$6:$W$272,B15)</f>
        <v>1</v>
      </c>
      <c r="D15" s="34">
        <f t="shared" si="0"/>
        <v>3.7453183520599251E-3</v>
      </c>
      <c r="E15" s="42">
        <f t="shared" si="1"/>
        <v>0.67790262172284654</v>
      </c>
      <c r="F15" s="44">
        <f t="shared" si="2"/>
        <v>0.99999999999999978</v>
      </c>
    </row>
    <row r="16" spans="1:8" ht="14.25" customHeight="1" thickBot="1" x14ac:dyDescent="0.35">
      <c r="A16" s="27"/>
      <c r="B16" s="26" t="s">
        <v>565</v>
      </c>
      <c r="C16" s="31">
        <f>COUNTIF(Example!$W$6:$W$272,"")</f>
        <v>86</v>
      </c>
      <c r="D16" s="32">
        <f t="shared" si="0"/>
        <v>0.32209737827715357</v>
      </c>
      <c r="E16" s="42">
        <f t="shared" si="1"/>
        <v>1</v>
      </c>
      <c r="F16" s="44"/>
    </row>
    <row r="17" spans="1:6" ht="14.25" customHeight="1" thickBot="1" x14ac:dyDescent="0.35">
      <c r="A17" s="27"/>
      <c r="B17" s="35" t="s">
        <v>531</v>
      </c>
      <c r="C17" s="35">
        <f>SUM(C7:C16)</f>
        <v>267</v>
      </c>
      <c r="D17" s="41">
        <f>SUM(D7:D16)</f>
        <v>1</v>
      </c>
      <c r="E17" s="41"/>
      <c r="F17" s="41"/>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541</v>
      </c>
    </row>
    <row r="22" spans="1:6" ht="14.25" customHeight="1" x14ac:dyDescent="0.3">
      <c r="A22" s="27"/>
      <c r="B22" s="10" t="s">
        <v>543</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539</v>
      </c>
      <c r="C27" s="3"/>
    </row>
    <row r="28" spans="1:6" ht="14.25" customHeight="1" x14ac:dyDescent="0.3">
      <c r="A28" s="27"/>
      <c r="B28" s="10" t="s">
        <v>566</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B27" sqref="B27:H27"/>
    </sheetView>
  </sheetViews>
  <sheetFormatPr defaultRowHeight="11.4" x14ac:dyDescent="0.2"/>
  <cols>
    <col min="1" max="1" width="2" style="39" customWidth="1"/>
    <col min="2" max="2" width="8.88671875" style="39"/>
    <col min="3" max="3" width="9.109375" style="39" bestFit="1" customWidth="1"/>
    <col min="4" max="4" width="15.77734375" style="39" bestFit="1" customWidth="1"/>
    <col min="5" max="16384" width="8.88671875" style="39"/>
  </cols>
  <sheetData>
    <row r="1" spans="2:8" ht="15.6" x14ac:dyDescent="0.2">
      <c r="B1" s="24" t="str">
        <f>Example!B1</f>
        <v>California House Database</v>
      </c>
    </row>
    <row r="2" spans="2:8" ht="12" x14ac:dyDescent="0.2">
      <c r="B2" s="25" t="s">
        <v>544</v>
      </c>
    </row>
    <row r="4" spans="2:8" ht="12" x14ac:dyDescent="0.2">
      <c r="B4" s="25" t="s">
        <v>528</v>
      </c>
    </row>
    <row r="6" spans="2:8" ht="12.6" thickBot="1" x14ac:dyDescent="0.25">
      <c r="B6" s="29"/>
      <c r="C6" s="30" t="s">
        <v>529</v>
      </c>
      <c r="D6" s="30" t="s">
        <v>530</v>
      </c>
    </row>
    <row r="7" spans="2:8" x14ac:dyDescent="0.2">
      <c r="B7" s="39" t="s">
        <v>550</v>
      </c>
      <c r="C7" s="31">
        <f>COUNTIF(Example!$Q$6:$Q$272,B7)</f>
        <v>5</v>
      </c>
      <c r="D7" s="32">
        <f>C7/$C$13</f>
        <v>2.8089887640449437E-2</v>
      </c>
    </row>
    <row r="8" spans="2:8" x14ac:dyDescent="0.2">
      <c r="B8" s="39" t="s">
        <v>548</v>
      </c>
      <c r="C8" s="31">
        <f>COUNTIF(Example!$Q$6:$Q$272,B8)</f>
        <v>36</v>
      </c>
      <c r="D8" s="32">
        <f t="shared" ref="D8:D12" si="0">C8/$C$13</f>
        <v>0.20224719101123595</v>
      </c>
    </row>
    <row r="9" spans="2:8" x14ac:dyDescent="0.2">
      <c r="B9" s="39" t="s">
        <v>547</v>
      </c>
      <c r="C9" s="31">
        <f>COUNTIF(Example!$Q$6:$Q$272,B9)</f>
        <v>52</v>
      </c>
      <c r="D9" s="32">
        <f t="shared" si="0"/>
        <v>0.29213483146067415</v>
      </c>
    </row>
    <row r="10" spans="2:8" x14ac:dyDescent="0.2">
      <c r="B10" s="39" t="s">
        <v>549</v>
      </c>
      <c r="C10" s="31">
        <f>COUNTIF(Example!$Q$6:$Q$272,B10)</f>
        <v>41</v>
      </c>
      <c r="D10" s="32">
        <f t="shared" si="0"/>
        <v>0.2303370786516854</v>
      </c>
    </row>
    <row r="11" spans="2:8" x14ac:dyDescent="0.2">
      <c r="B11" s="39" t="s">
        <v>545</v>
      </c>
      <c r="C11" s="31">
        <f>COUNTIF(Example!$Q$6:$Q$272,B11)</f>
        <v>26</v>
      </c>
      <c r="D11" s="32">
        <f t="shared" si="0"/>
        <v>0.14606741573033707</v>
      </c>
    </row>
    <row r="12" spans="2:8" ht="12" thickBot="1" x14ac:dyDescent="0.25">
      <c r="B12" s="39" t="s">
        <v>546</v>
      </c>
      <c r="C12" s="31">
        <f>COUNTIF(Example!$Q$6:$Q$272,B12)</f>
        <v>18</v>
      </c>
      <c r="D12" s="32">
        <f t="shared" si="0"/>
        <v>0.10112359550561797</v>
      </c>
    </row>
    <row r="13" spans="2:8" ht="12" thickBot="1" x14ac:dyDescent="0.25">
      <c r="B13" s="35" t="s">
        <v>531</v>
      </c>
      <c r="C13" s="35">
        <f>SUM(C7:C12)</f>
        <v>178</v>
      </c>
      <c r="D13" s="36">
        <f>SUM(D7:D12)</f>
        <v>1</v>
      </c>
    </row>
    <row r="14" spans="2:8" ht="15" thickTop="1" x14ac:dyDescent="0.3">
      <c r="B14" s="26"/>
      <c r="C14" s="31"/>
      <c r="D14" s="32"/>
      <c r="H14" s="38"/>
    </row>
    <row r="15" spans="2:8" ht="14.4" x14ac:dyDescent="0.3">
      <c r="B15" s="45" t="s">
        <v>551</v>
      </c>
      <c r="C15" s="46">
        <f>AVERAGE(Example!$P$6:$P$200)</f>
        <v>46.151685393258425</v>
      </c>
      <c r="D15" s="34"/>
      <c r="H15" s="38"/>
    </row>
    <row r="16" spans="2:8" ht="14.4" x14ac:dyDescent="0.3">
      <c r="B16" s="45" t="s">
        <v>552</v>
      </c>
      <c r="C16" s="46">
        <f>MEDIAN(Example!$P$6:$P$200)</f>
        <v>45</v>
      </c>
      <c r="D16" s="32"/>
      <c r="H16" s="38"/>
    </row>
    <row r="17" spans="2:8" ht="14.4" x14ac:dyDescent="0.3">
      <c r="B17" s="40" t="s">
        <v>553</v>
      </c>
      <c r="C17" s="46">
        <f>_xlfn.MODE.SNGL(Example!$P$6:$P$200)</f>
        <v>48</v>
      </c>
      <c r="H17" s="38"/>
    </row>
    <row r="18" spans="2:8" ht="14.4" x14ac:dyDescent="0.3">
      <c r="B18" s="40" t="s">
        <v>556</v>
      </c>
      <c r="C18" s="46">
        <f>SKEW(Example!$P$6:$P$200)</f>
        <v>0.23853812208261232</v>
      </c>
      <c r="H18" s="38"/>
    </row>
    <row r="19" spans="2:8" ht="14.4" x14ac:dyDescent="0.3">
      <c r="B19" s="40" t="s">
        <v>554</v>
      </c>
      <c r="C19" s="46">
        <f>_xlfn.VAR.S(Example!$P$6:$P$200)</f>
        <v>164.90906494001149</v>
      </c>
      <c r="H19" s="38"/>
    </row>
    <row r="20" spans="2:8" ht="14.4" x14ac:dyDescent="0.3">
      <c r="B20" s="40" t="s">
        <v>555</v>
      </c>
      <c r="C20" s="46">
        <f>_xlfn.STDEV.S(Example!$P$6:$P$200)</f>
        <v>12.841692448427953</v>
      </c>
      <c r="H20" s="38"/>
    </row>
    <row r="21" spans="2:8" ht="14.4" x14ac:dyDescent="0.3">
      <c r="H21" s="38"/>
    </row>
    <row r="22" spans="2:8" ht="14.4" x14ac:dyDescent="0.3">
      <c r="H22" s="38"/>
    </row>
    <row r="23" spans="2:8" ht="14.4" x14ac:dyDescent="0.3">
      <c r="H23" s="38"/>
    </row>
    <row r="24" spans="2:8" ht="14.4" x14ac:dyDescent="0.3">
      <c r="H24" s="38"/>
    </row>
    <row r="25" spans="2:8" ht="14.4" x14ac:dyDescent="0.3">
      <c r="B25" s="39" t="s">
        <v>568</v>
      </c>
      <c r="H25" s="38"/>
    </row>
    <row r="26" spans="2:8" ht="14.4" x14ac:dyDescent="0.3">
      <c r="B26" s="39" t="s">
        <v>569</v>
      </c>
      <c r="H26" s="38"/>
    </row>
    <row r="27" spans="2:8" ht="14.4" x14ac:dyDescent="0.3">
      <c r="H27" s="38"/>
    </row>
    <row r="28" spans="2:8" ht="14.4" x14ac:dyDescent="0.3">
      <c r="H28" s="38"/>
    </row>
    <row r="29" spans="2:8" ht="14.4" x14ac:dyDescent="0.3">
      <c r="H29" s="38"/>
    </row>
    <row r="30" spans="2:8" ht="14.4" x14ac:dyDescent="0.3">
      <c r="H30" s="38"/>
    </row>
    <row r="31" spans="2:8" ht="14.4" x14ac:dyDescent="0.3">
      <c r="H31" s="38"/>
    </row>
    <row r="32" spans="2:8" ht="14.4" x14ac:dyDescent="0.3">
      <c r="H32" s="38"/>
    </row>
    <row r="33" spans="8:8" ht="14.4" x14ac:dyDescent="0.3">
      <c r="H33" s="38"/>
    </row>
    <row r="34" spans="8:8" ht="14.4" x14ac:dyDescent="0.3">
      <c r="H34" s="38"/>
    </row>
    <row r="35" spans="8:8" ht="14.4" x14ac:dyDescent="0.3">
      <c r="H35" s="38"/>
    </row>
    <row r="36" spans="8:8" ht="14.4" x14ac:dyDescent="0.3">
      <c r="H36" s="38"/>
    </row>
    <row r="37" spans="8:8" ht="14.4" x14ac:dyDescent="0.3">
      <c r="H37" s="38"/>
    </row>
    <row r="38" spans="8:8" ht="14.4" x14ac:dyDescent="0.3">
      <c r="H38" s="38"/>
    </row>
    <row r="39" spans="8:8" ht="14.4" x14ac:dyDescent="0.3">
      <c r="H39" s="38"/>
    </row>
    <row r="40" spans="8:8" ht="14.4" x14ac:dyDescent="0.3">
      <c r="H40" s="38"/>
    </row>
    <row r="41" spans="8:8" ht="14.4" x14ac:dyDescent="0.3">
      <c r="H41" s="38"/>
    </row>
    <row r="42" spans="8:8" ht="14.4" x14ac:dyDescent="0.3">
      <c r="H42" s="38"/>
    </row>
    <row r="43" spans="8:8" ht="14.4" x14ac:dyDescent="0.3">
      <c r="H43" s="38"/>
    </row>
    <row r="44" spans="8:8" ht="14.4" x14ac:dyDescent="0.3">
      <c r="H44" s="38"/>
    </row>
    <row r="45" spans="8:8" ht="14.4" x14ac:dyDescent="0.3">
      <c r="H45" s="38"/>
    </row>
    <row r="46" spans="8:8" ht="14.4" x14ac:dyDescent="0.3">
      <c r="H46" s="38"/>
    </row>
    <row r="47" spans="8:8" ht="14.4" x14ac:dyDescent="0.3">
      <c r="H47" s="38"/>
    </row>
    <row r="48" spans="8:8" ht="14.4" x14ac:dyDescent="0.3">
      <c r="H48" s="38"/>
    </row>
    <row r="49" spans="8:8" ht="14.4" x14ac:dyDescent="0.3">
      <c r="H49" s="38"/>
    </row>
    <row r="50" spans="8:8" ht="14.4" x14ac:dyDescent="0.3">
      <c r="H50" s="38"/>
    </row>
    <row r="51" spans="8:8" ht="14.4" x14ac:dyDescent="0.3">
      <c r="H51" s="38"/>
    </row>
    <row r="52" spans="8:8" ht="14.4" x14ac:dyDescent="0.3">
      <c r="H52" s="38"/>
    </row>
    <row r="53" spans="8:8" ht="14.4" x14ac:dyDescent="0.3">
      <c r="H53" s="38"/>
    </row>
    <row r="54" spans="8:8" ht="14.4" x14ac:dyDescent="0.3">
      <c r="H54" s="38"/>
    </row>
    <row r="55" spans="8:8" ht="14.4" x14ac:dyDescent="0.3">
      <c r="H55" s="38"/>
    </row>
    <row r="56" spans="8:8" ht="14.4" x14ac:dyDescent="0.3">
      <c r="H56" s="38"/>
    </row>
    <row r="57" spans="8:8" ht="14.4" x14ac:dyDescent="0.3">
      <c r="H57" s="38"/>
    </row>
    <row r="58" spans="8:8" ht="14.4" x14ac:dyDescent="0.3">
      <c r="H58" s="38"/>
    </row>
    <row r="59" spans="8:8" ht="14.4" x14ac:dyDescent="0.3">
      <c r="H59" s="38"/>
    </row>
    <row r="60" spans="8:8" ht="14.4" x14ac:dyDescent="0.3">
      <c r="H60" s="38"/>
    </row>
    <row r="61" spans="8:8" ht="14.4" x14ac:dyDescent="0.3">
      <c r="H61" s="38"/>
    </row>
    <row r="62" spans="8:8" ht="14.4" x14ac:dyDescent="0.3">
      <c r="H62" s="38"/>
    </row>
    <row r="63" spans="8:8" ht="14.4" x14ac:dyDescent="0.3">
      <c r="H63" s="38"/>
    </row>
    <row r="64" spans="8:8" ht="14.4" x14ac:dyDescent="0.3">
      <c r="H64" s="38"/>
    </row>
    <row r="65" spans="8:8" ht="14.4" x14ac:dyDescent="0.3">
      <c r="H65" s="38"/>
    </row>
    <row r="66" spans="8:8" ht="14.4" x14ac:dyDescent="0.3">
      <c r="H66" s="38"/>
    </row>
    <row r="67" spans="8:8" ht="14.4" x14ac:dyDescent="0.3">
      <c r="H67" s="38"/>
    </row>
    <row r="68" spans="8:8" ht="14.4" x14ac:dyDescent="0.3">
      <c r="H68" s="38"/>
    </row>
    <row r="69" spans="8:8" ht="14.4" x14ac:dyDescent="0.3">
      <c r="H69" s="38"/>
    </row>
    <row r="70" spans="8:8" ht="14.4" x14ac:dyDescent="0.3">
      <c r="H70" s="38"/>
    </row>
    <row r="71" spans="8:8" ht="14.4" x14ac:dyDescent="0.3">
      <c r="H71" s="38"/>
    </row>
    <row r="72" spans="8:8" ht="14.4" x14ac:dyDescent="0.3">
      <c r="H72" s="38"/>
    </row>
    <row r="73" spans="8:8" ht="14.4" x14ac:dyDescent="0.3">
      <c r="H73" s="38"/>
    </row>
    <row r="74" spans="8:8" ht="14.4" x14ac:dyDescent="0.3">
      <c r="H74" s="38"/>
    </row>
    <row r="75" spans="8:8" ht="14.4" x14ac:dyDescent="0.3">
      <c r="H75" s="38"/>
    </row>
    <row r="76" spans="8:8" ht="14.4" x14ac:dyDescent="0.3">
      <c r="H76" s="38"/>
    </row>
    <row r="77" spans="8:8" ht="14.4" x14ac:dyDescent="0.3">
      <c r="H77" s="38"/>
    </row>
    <row r="78" spans="8:8" ht="14.4" x14ac:dyDescent="0.3">
      <c r="H78" s="38"/>
    </row>
    <row r="79" spans="8:8" ht="14.4" x14ac:dyDescent="0.3">
      <c r="H79" s="38"/>
    </row>
    <row r="80" spans="8:8" ht="14.4" x14ac:dyDescent="0.3">
      <c r="H80" s="38"/>
    </row>
    <row r="81" spans="8:8" ht="14.4" x14ac:dyDescent="0.3">
      <c r="H81" s="38"/>
    </row>
    <row r="82" spans="8:8" ht="14.4" x14ac:dyDescent="0.3">
      <c r="H82" s="38"/>
    </row>
    <row r="83" spans="8:8" ht="14.4" x14ac:dyDescent="0.3">
      <c r="H83" s="38"/>
    </row>
    <row r="84" spans="8:8" ht="14.4" x14ac:dyDescent="0.3">
      <c r="H84" s="38"/>
    </row>
    <row r="85" spans="8:8" ht="14.4" x14ac:dyDescent="0.3">
      <c r="H85" s="38"/>
    </row>
    <row r="86" spans="8:8" ht="14.4" x14ac:dyDescent="0.3">
      <c r="H86" s="38"/>
    </row>
    <row r="87" spans="8:8" ht="14.4" x14ac:dyDescent="0.3">
      <c r="H87" s="38"/>
    </row>
    <row r="88" spans="8:8" ht="14.4" x14ac:dyDescent="0.3">
      <c r="H88" s="38"/>
    </row>
    <row r="89" spans="8:8" ht="14.4" x14ac:dyDescent="0.3">
      <c r="H89" s="38"/>
    </row>
    <row r="90" spans="8:8" ht="14.4" x14ac:dyDescent="0.3">
      <c r="H90" s="38"/>
    </row>
    <row r="91" spans="8:8" ht="14.4" x14ac:dyDescent="0.3">
      <c r="H91" s="38"/>
    </row>
    <row r="92" spans="8:8" ht="14.4" x14ac:dyDescent="0.3">
      <c r="H92" s="38"/>
    </row>
    <row r="93" spans="8:8" ht="14.4" x14ac:dyDescent="0.3">
      <c r="H93" s="38"/>
    </row>
    <row r="94" spans="8:8" ht="14.4" x14ac:dyDescent="0.3">
      <c r="H94" s="38"/>
    </row>
    <row r="95" spans="8:8" ht="14.4" x14ac:dyDescent="0.3">
      <c r="H95" s="38"/>
    </row>
    <row r="96" spans="8:8" ht="14.4" x14ac:dyDescent="0.3">
      <c r="H96" s="38"/>
    </row>
    <row r="97" spans="8:8" ht="14.4" x14ac:dyDescent="0.3">
      <c r="H97" s="38"/>
    </row>
    <row r="98" spans="8:8" ht="14.4" x14ac:dyDescent="0.3">
      <c r="H98" s="38"/>
    </row>
    <row r="99" spans="8:8" ht="14.4" x14ac:dyDescent="0.3">
      <c r="H99" s="38"/>
    </row>
    <row r="100" spans="8:8" ht="14.4" x14ac:dyDescent="0.3">
      <c r="H100" s="38"/>
    </row>
    <row r="101" spans="8:8" ht="14.4" x14ac:dyDescent="0.3">
      <c r="H101" s="38"/>
    </row>
    <row r="102" spans="8:8" ht="14.4" x14ac:dyDescent="0.3">
      <c r="H102" s="38"/>
    </row>
    <row r="103" spans="8:8" ht="14.4" x14ac:dyDescent="0.3">
      <c r="H103" s="38"/>
    </row>
    <row r="104" spans="8:8" ht="14.4" x14ac:dyDescent="0.3">
      <c r="H104" s="38"/>
    </row>
    <row r="105" spans="8:8" ht="14.4" x14ac:dyDescent="0.3">
      <c r="H105" s="38"/>
    </row>
    <row r="106" spans="8:8" ht="14.4" x14ac:dyDescent="0.3">
      <c r="H106" s="38"/>
    </row>
    <row r="107" spans="8:8" ht="14.4" x14ac:dyDescent="0.3">
      <c r="H107" s="38"/>
    </row>
    <row r="108" spans="8:8" ht="14.4" x14ac:dyDescent="0.3">
      <c r="H108" s="38"/>
    </row>
    <row r="109" spans="8:8" ht="14.4" x14ac:dyDescent="0.3">
      <c r="H109" s="38"/>
    </row>
    <row r="110" spans="8:8" ht="14.4" x14ac:dyDescent="0.3">
      <c r="H110" s="38"/>
    </row>
    <row r="111" spans="8:8" ht="14.4" x14ac:dyDescent="0.3">
      <c r="H111" s="38"/>
    </row>
    <row r="112" spans="8:8" ht="14.4" x14ac:dyDescent="0.3">
      <c r="H112" s="38"/>
    </row>
    <row r="113" spans="8:8" ht="14.4" x14ac:dyDescent="0.3">
      <c r="H113" s="38"/>
    </row>
    <row r="114" spans="8:8" ht="14.4" x14ac:dyDescent="0.3">
      <c r="H114" s="38"/>
    </row>
    <row r="115" spans="8:8" ht="14.4" x14ac:dyDescent="0.3">
      <c r="H115" s="38"/>
    </row>
    <row r="116" spans="8:8" ht="14.4" x14ac:dyDescent="0.3">
      <c r="H116" s="38"/>
    </row>
    <row r="117" spans="8:8" ht="14.4" x14ac:dyDescent="0.3">
      <c r="H117" s="38"/>
    </row>
    <row r="118" spans="8:8" ht="14.4" x14ac:dyDescent="0.3">
      <c r="H118" s="38"/>
    </row>
    <row r="119" spans="8:8" ht="14.4" x14ac:dyDescent="0.3">
      <c r="H119" s="38"/>
    </row>
    <row r="120" spans="8:8" ht="14.4" x14ac:dyDescent="0.3">
      <c r="H120" s="38"/>
    </row>
    <row r="121" spans="8:8" ht="14.4" x14ac:dyDescent="0.3">
      <c r="H121" s="38"/>
    </row>
    <row r="122" spans="8:8" ht="14.4" x14ac:dyDescent="0.3">
      <c r="H122" s="38"/>
    </row>
    <row r="123" spans="8:8" ht="14.4" x14ac:dyDescent="0.3">
      <c r="H123" s="38"/>
    </row>
    <row r="124" spans="8:8" ht="14.4" x14ac:dyDescent="0.3">
      <c r="H124" s="38"/>
    </row>
    <row r="125" spans="8:8" ht="14.4" x14ac:dyDescent="0.3">
      <c r="H125" s="38"/>
    </row>
    <row r="126" spans="8:8" ht="14.4" x14ac:dyDescent="0.3">
      <c r="H126" s="38"/>
    </row>
    <row r="127" spans="8:8" ht="14.4" x14ac:dyDescent="0.3">
      <c r="H127" s="38"/>
    </row>
    <row r="128" spans="8:8" ht="14.4" x14ac:dyDescent="0.3">
      <c r="H128" s="38"/>
    </row>
    <row r="129" spans="8:8" ht="14.4" x14ac:dyDescent="0.3">
      <c r="H129" s="38"/>
    </row>
    <row r="130" spans="8:8" ht="14.4" x14ac:dyDescent="0.3">
      <c r="H130" s="38"/>
    </row>
    <row r="131" spans="8:8" ht="14.4" x14ac:dyDescent="0.3">
      <c r="H131" s="38"/>
    </row>
    <row r="132" spans="8:8" ht="14.4" x14ac:dyDescent="0.3">
      <c r="H132" s="38"/>
    </row>
    <row r="133" spans="8:8" ht="14.4" x14ac:dyDescent="0.3">
      <c r="H133" s="38"/>
    </row>
    <row r="134" spans="8:8" ht="14.4" x14ac:dyDescent="0.3">
      <c r="H134" s="38"/>
    </row>
    <row r="135" spans="8:8" ht="14.4" x14ac:dyDescent="0.3">
      <c r="H135" s="38"/>
    </row>
    <row r="136" spans="8:8" ht="14.4" x14ac:dyDescent="0.3">
      <c r="H136" s="38"/>
    </row>
    <row r="137" spans="8:8" ht="14.4" x14ac:dyDescent="0.3">
      <c r="H137" s="38"/>
    </row>
    <row r="138" spans="8:8" ht="14.4" x14ac:dyDescent="0.3">
      <c r="H138" s="38"/>
    </row>
    <row r="139" spans="8:8" ht="14.4" x14ac:dyDescent="0.3">
      <c r="H139" s="38"/>
    </row>
    <row r="140" spans="8:8" ht="14.4" x14ac:dyDescent="0.3">
      <c r="H140" s="38"/>
    </row>
    <row r="141" spans="8:8" ht="14.4" x14ac:dyDescent="0.3">
      <c r="H141" s="38"/>
    </row>
    <row r="142" spans="8:8" ht="14.4" x14ac:dyDescent="0.3">
      <c r="H142" s="38"/>
    </row>
    <row r="143" spans="8:8" ht="14.4" x14ac:dyDescent="0.3">
      <c r="H143" s="38"/>
    </row>
    <row r="144" spans="8:8" ht="14.4" x14ac:dyDescent="0.3">
      <c r="H144" s="38"/>
    </row>
    <row r="145" spans="8:8" ht="14.4" x14ac:dyDescent="0.3">
      <c r="H145" s="38"/>
    </row>
    <row r="146" spans="8:8" ht="14.4" x14ac:dyDescent="0.3">
      <c r="H146" s="38"/>
    </row>
    <row r="147" spans="8:8" ht="14.4" x14ac:dyDescent="0.3">
      <c r="H147" s="38"/>
    </row>
    <row r="148" spans="8:8" ht="14.4" x14ac:dyDescent="0.3">
      <c r="H148" s="38"/>
    </row>
    <row r="149" spans="8:8" ht="14.4" x14ac:dyDescent="0.3">
      <c r="H149" s="38"/>
    </row>
    <row r="150" spans="8:8" ht="14.4" x14ac:dyDescent="0.3">
      <c r="H150" s="38"/>
    </row>
    <row r="151" spans="8:8" ht="14.4" x14ac:dyDescent="0.3">
      <c r="H151" s="38"/>
    </row>
    <row r="152" spans="8:8" ht="14.4" x14ac:dyDescent="0.3">
      <c r="H152" s="38"/>
    </row>
    <row r="153" spans="8:8" ht="14.4" x14ac:dyDescent="0.3">
      <c r="H153" s="38"/>
    </row>
    <row r="154" spans="8:8" ht="14.4" x14ac:dyDescent="0.3">
      <c r="H154" s="38"/>
    </row>
    <row r="155" spans="8:8" ht="14.4" x14ac:dyDescent="0.3">
      <c r="H155" s="38"/>
    </row>
    <row r="156" spans="8:8" ht="14.4" x14ac:dyDescent="0.3">
      <c r="H156" s="38"/>
    </row>
    <row r="157" spans="8:8" ht="14.4" x14ac:dyDescent="0.3">
      <c r="H157" s="38"/>
    </row>
    <row r="158" spans="8:8" ht="14.4" x14ac:dyDescent="0.3">
      <c r="H158" s="38"/>
    </row>
    <row r="159" spans="8:8" ht="14.4" x14ac:dyDescent="0.3">
      <c r="H159" s="38"/>
    </row>
    <row r="160" spans="8:8" ht="14.4" x14ac:dyDescent="0.3">
      <c r="H160" s="38"/>
    </row>
    <row r="161" spans="8:8" ht="14.4" x14ac:dyDescent="0.3">
      <c r="H161" s="38"/>
    </row>
    <row r="162" spans="8:8" ht="14.4" x14ac:dyDescent="0.3">
      <c r="H162" s="38"/>
    </row>
    <row r="163" spans="8:8" ht="14.4" x14ac:dyDescent="0.3">
      <c r="H163" s="38"/>
    </row>
    <row r="164" spans="8:8" ht="14.4" x14ac:dyDescent="0.3">
      <c r="H164" s="38"/>
    </row>
    <row r="165" spans="8:8" ht="14.4" x14ac:dyDescent="0.3">
      <c r="H165" s="38"/>
    </row>
    <row r="166" spans="8:8" ht="14.4" x14ac:dyDescent="0.3">
      <c r="H166" s="38"/>
    </row>
    <row r="167" spans="8:8" ht="14.4" x14ac:dyDescent="0.3">
      <c r="H167" s="38"/>
    </row>
    <row r="168" spans="8:8" ht="14.4" x14ac:dyDescent="0.3">
      <c r="H168" s="38"/>
    </row>
    <row r="169" spans="8:8" ht="14.4" x14ac:dyDescent="0.3">
      <c r="H169" s="38"/>
    </row>
    <row r="170" spans="8:8" ht="14.4" x14ac:dyDescent="0.3">
      <c r="H170" s="38"/>
    </row>
    <row r="171" spans="8:8" ht="14.4" x14ac:dyDescent="0.3">
      <c r="H171" s="38"/>
    </row>
    <row r="172" spans="8:8" ht="14.4" x14ac:dyDescent="0.3">
      <c r="H172" s="38"/>
    </row>
    <row r="173" spans="8:8" ht="14.4" x14ac:dyDescent="0.3">
      <c r="H173" s="38"/>
    </row>
    <row r="174" spans="8:8" ht="14.4" x14ac:dyDescent="0.3">
      <c r="H174" s="38"/>
    </row>
    <row r="175" spans="8:8" ht="14.4" x14ac:dyDescent="0.3">
      <c r="H175" s="38"/>
    </row>
    <row r="176" spans="8:8" ht="14.4" x14ac:dyDescent="0.3">
      <c r="H176" s="38"/>
    </row>
    <row r="177" spans="8:8" ht="14.4" x14ac:dyDescent="0.3">
      <c r="H177" s="38"/>
    </row>
    <row r="178" spans="8:8" ht="14.4" x14ac:dyDescent="0.3">
      <c r="H178" s="38"/>
    </row>
    <row r="179" spans="8:8" ht="14.4" x14ac:dyDescent="0.3">
      <c r="H179" s="38"/>
    </row>
    <row r="180" spans="8:8" ht="14.4" x14ac:dyDescent="0.3">
      <c r="H180" s="38"/>
    </row>
    <row r="181" spans="8:8" ht="14.4" x14ac:dyDescent="0.3">
      <c r="H181" s="38"/>
    </row>
    <row r="182" spans="8:8" ht="14.4" x14ac:dyDescent="0.3">
      <c r="H182" s="38"/>
    </row>
    <row r="183" spans="8:8" ht="14.4" x14ac:dyDescent="0.3">
      <c r="H183" s="38"/>
    </row>
    <row r="184" spans="8:8" ht="14.4" x14ac:dyDescent="0.3">
      <c r="H184" s="38"/>
    </row>
    <row r="185" spans="8:8" ht="14.4" x14ac:dyDescent="0.3">
      <c r="H185" s="38"/>
    </row>
    <row r="186" spans="8:8" ht="14.4" x14ac:dyDescent="0.3">
      <c r="H186" s="38"/>
    </row>
    <row r="187" spans="8:8" ht="14.4" x14ac:dyDescent="0.3">
      <c r="H187" s="38"/>
    </row>
    <row r="188" spans="8:8" ht="14.4" x14ac:dyDescent="0.3">
      <c r="H188" s="38"/>
    </row>
    <row r="189" spans="8:8" ht="14.4" x14ac:dyDescent="0.3">
      <c r="H189" s="38"/>
    </row>
    <row r="190" spans="8:8" ht="14.4" x14ac:dyDescent="0.3">
      <c r="H190" s="38"/>
    </row>
    <row r="191" spans="8:8" ht="14.4" x14ac:dyDescent="0.3">
      <c r="H191" s="38"/>
    </row>
    <row r="192" spans="8:8" ht="14.4" x14ac:dyDescent="0.3">
      <c r="H192" s="38"/>
    </row>
    <row r="193" spans="8:8" ht="14.4" x14ac:dyDescent="0.3">
      <c r="H193" s="38"/>
    </row>
    <row r="194" spans="8:8" ht="14.4" x14ac:dyDescent="0.3">
      <c r="H194" s="38"/>
    </row>
    <row r="195" spans="8:8" ht="14.4" x14ac:dyDescent="0.3">
      <c r="H195" s="38"/>
    </row>
    <row r="196" spans="8:8" ht="14.4" x14ac:dyDescent="0.3">
      <c r="H196" s="38"/>
    </row>
    <row r="197" spans="8:8" ht="14.4" x14ac:dyDescent="0.3">
      <c r="H197" s="38"/>
    </row>
    <row r="198" spans="8:8" ht="14.4" x14ac:dyDescent="0.3">
      <c r="H198" s="38"/>
    </row>
    <row r="199" spans="8:8" ht="14.4" x14ac:dyDescent="0.3">
      <c r="H199" s="38"/>
    </row>
    <row r="200" spans="8:8" ht="14.4" x14ac:dyDescent="0.3">
      <c r="H200" s="38"/>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B1" sqref="B1"/>
    </sheetView>
  </sheetViews>
  <sheetFormatPr defaultRowHeight="11.4" x14ac:dyDescent="0.2"/>
  <cols>
    <col min="1" max="1" width="2" style="39" customWidth="1"/>
    <col min="2" max="2" width="19" style="39" customWidth="1"/>
    <col min="3" max="3" width="8.88671875" style="39" bestFit="1" customWidth="1"/>
    <col min="4" max="16384" width="8.88671875" style="39"/>
  </cols>
  <sheetData>
    <row r="1" spans="2:3" ht="15.6" x14ac:dyDescent="0.2">
      <c r="B1" s="24" t="str">
        <f>Example!B1</f>
        <v>California House Database</v>
      </c>
    </row>
    <row r="2" spans="2:3" ht="12" x14ac:dyDescent="0.2">
      <c r="B2" s="25" t="s">
        <v>557</v>
      </c>
    </row>
    <row r="4" spans="2:3" ht="12.6" thickBot="1" x14ac:dyDescent="0.3">
      <c r="B4" s="48" t="s">
        <v>559</v>
      </c>
    </row>
    <row r="5" spans="2:3" x14ac:dyDescent="0.2">
      <c r="B5" s="47"/>
    </row>
    <row r="6" spans="2:3" ht="12" x14ac:dyDescent="0.25">
      <c r="B6" s="40" t="s">
        <v>558</v>
      </c>
      <c r="C6" s="49">
        <f>_xlfn.COVARIANCE.S(Example!I6:I272,Example!P6:P272)</f>
        <v>-176361.87100999182</v>
      </c>
    </row>
    <row r="7" spans="2:3" ht="12" x14ac:dyDescent="0.25">
      <c r="B7" s="40" t="s">
        <v>560</v>
      </c>
      <c r="C7" s="49">
        <f>CORREL(Example!I6:I272,Example!P6:P272)</f>
        <v>-0.17489349098612006</v>
      </c>
    </row>
    <row r="31" spans="2:2" x14ac:dyDescent="0.2">
      <c r="B31" s="26" t="s">
        <v>567</v>
      </c>
    </row>
  </sheetData>
  <dataValidations count="1">
    <dataValidation allowBlank="1" showErrorMessage="1" sqref="B1:B2"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ADB5-9987-435E-B88C-413C2F113B02}">
  <dimension ref="B1:E25"/>
  <sheetViews>
    <sheetView workbookViewId="0">
      <selection activeCell="B1" sqref="B1"/>
    </sheetView>
  </sheetViews>
  <sheetFormatPr defaultRowHeight="11.4" x14ac:dyDescent="0.2"/>
  <cols>
    <col min="1" max="1" width="2" style="55" customWidth="1"/>
    <col min="2" max="2" width="11" style="55" customWidth="1"/>
    <col min="3" max="3" width="14.88671875" style="55" bestFit="1" customWidth="1"/>
    <col min="4" max="4" width="18.5546875" style="55" bestFit="1" customWidth="1"/>
    <col min="5" max="16384" width="8.88671875" style="55"/>
  </cols>
  <sheetData>
    <row r="1" spans="2:5" ht="15.6" x14ac:dyDescent="0.2">
      <c r="B1" s="24" t="str">
        <f>Example!B1</f>
        <v>California House Database</v>
      </c>
    </row>
    <row r="2" spans="2:5" ht="12" x14ac:dyDescent="0.2">
      <c r="B2" s="25" t="s">
        <v>570</v>
      </c>
    </row>
    <row r="4" spans="2:5" ht="12" x14ac:dyDescent="0.25">
      <c r="B4" s="56" t="s">
        <v>571</v>
      </c>
    </row>
    <row r="5" spans="2:5" ht="12" x14ac:dyDescent="0.2">
      <c r="B5" s="31"/>
      <c r="C5" s="57"/>
      <c r="D5" s="57"/>
    </row>
    <row r="6" spans="2:5" ht="12" x14ac:dyDescent="0.25">
      <c r="B6" s="56" t="s">
        <v>572</v>
      </c>
      <c r="C6" s="57"/>
      <c r="D6" s="57"/>
    </row>
    <row r="7" spans="2:5" ht="12" x14ac:dyDescent="0.2">
      <c r="B7" s="31"/>
      <c r="C7" s="57"/>
      <c r="D7" s="57"/>
    </row>
    <row r="8" spans="2:5" ht="12.6" thickBot="1" x14ac:dyDescent="0.25">
      <c r="B8" s="58" t="s">
        <v>573</v>
      </c>
      <c r="C8" s="59" t="s">
        <v>574</v>
      </c>
      <c r="D8" s="60" t="s">
        <v>575</v>
      </c>
      <c r="E8" s="60" t="s">
        <v>576</v>
      </c>
    </row>
    <row r="9" spans="2:5" x14ac:dyDescent="0.2">
      <c r="B9" s="61" t="s">
        <v>577</v>
      </c>
      <c r="C9" s="31"/>
      <c r="D9" s="62"/>
    </row>
    <row r="10" spans="2:5" x14ac:dyDescent="0.2">
      <c r="B10" s="61" t="s">
        <v>38</v>
      </c>
      <c r="C10" s="31"/>
      <c r="D10" s="62"/>
    </row>
    <row r="11" spans="2:5" x14ac:dyDescent="0.2">
      <c r="B11" s="31" t="s">
        <v>27</v>
      </c>
      <c r="C11" s="31"/>
      <c r="D11" s="63"/>
    </row>
    <row r="12" spans="2:5" ht="12" x14ac:dyDescent="0.2">
      <c r="B12" s="61"/>
      <c r="C12" s="31"/>
      <c r="D12" s="28"/>
    </row>
    <row r="13" spans="2:5" ht="12" x14ac:dyDescent="0.2">
      <c r="C13" s="31"/>
      <c r="D13" s="28"/>
    </row>
    <row r="14" spans="2:5" ht="12" x14ac:dyDescent="0.2">
      <c r="B14" s="61"/>
      <c r="C14" s="31"/>
      <c r="D14" s="28"/>
    </row>
    <row r="15" spans="2:5" ht="12" x14ac:dyDescent="0.2">
      <c r="B15" s="61"/>
      <c r="C15" s="31"/>
      <c r="D15" s="28"/>
    </row>
    <row r="25" spans="2:2" x14ac:dyDescent="0.2">
      <c r="B25" s="61"/>
    </row>
  </sheetData>
  <dataValidations count="1">
    <dataValidation allowBlank="1" showErrorMessage="1" sqref="B1:B2" xr:uid="{D9C0E993-6B1F-4A50-9792-7E652D60C7B8}"/>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881BB-C987-4811-896C-8F50D86655BE}">
  <dimension ref="B1:K189"/>
  <sheetViews>
    <sheetView topLeftCell="A2" workbookViewId="0">
      <selection activeCell="F12" sqref="F12"/>
    </sheetView>
  </sheetViews>
  <sheetFormatPr defaultRowHeight="11.4" x14ac:dyDescent="0.2"/>
  <cols>
    <col min="1" max="1" width="2" style="55" customWidth="1"/>
    <col min="2" max="2" width="7.33203125" style="55" customWidth="1"/>
    <col min="3" max="3" width="14.88671875" style="55" bestFit="1" customWidth="1"/>
    <col min="4" max="4" width="15.77734375" style="55" bestFit="1" customWidth="1"/>
    <col min="5" max="5" width="18.21875" style="55" bestFit="1" customWidth="1"/>
    <col min="6" max="16384" width="8.88671875" style="55"/>
  </cols>
  <sheetData>
    <row r="1" spans="2:11" ht="15.6" x14ac:dyDescent="0.2">
      <c r="B1" s="24" t="str">
        <f>Example!B1</f>
        <v>California House Database</v>
      </c>
    </row>
    <row r="2" spans="2:11" ht="12" x14ac:dyDescent="0.2">
      <c r="B2" s="25" t="s">
        <v>579</v>
      </c>
    </row>
    <row r="4" spans="2:11" ht="12" x14ac:dyDescent="0.25">
      <c r="B4" s="56" t="s">
        <v>580</v>
      </c>
    </row>
    <row r="5" spans="2:11" ht="12" x14ac:dyDescent="0.25">
      <c r="B5" s="56"/>
      <c r="C5" s="57"/>
      <c r="D5" s="57"/>
    </row>
    <row r="6" spans="2:11" ht="12" x14ac:dyDescent="0.25">
      <c r="B6" s="56"/>
      <c r="C6" s="57"/>
      <c r="D6" s="57"/>
    </row>
    <row r="7" spans="2:11" ht="12" x14ac:dyDescent="0.25">
      <c r="B7" s="56"/>
      <c r="C7" s="57"/>
      <c r="D7" s="57"/>
    </row>
    <row r="8" spans="2:11" ht="12" x14ac:dyDescent="0.25">
      <c r="B8" s="56" t="s">
        <v>572</v>
      </c>
      <c r="C8" s="31"/>
      <c r="D8" s="28"/>
    </row>
    <row r="10" spans="2:11" ht="12" x14ac:dyDescent="0.2">
      <c r="B10" s="25" t="s">
        <v>528</v>
      </c>
      <c r="C10" s="28"/>
      <c r="D10" s="28"/>
      <c r="E10" s="28"/>
    </row>
    <row r="11" spans="2:11" ht="12" x14ac:dyDescent="0.2">
      <c r="B11" s="9"/>
      <c r="C11" s="28"/>
      <c r="D11" s="28"/>
      <c r="E11" s="28"/>
    </row>
    <row r="12" spans="2:11" ht="12.6" thickBot="1" x14ac:dyDescent="0.25">
      <c r="B12" s="29"/>
      <c r="C12" s="30" t="s">
        <v>529</v>
      </c>
      <c r="D12" s="30" t="s">
        <v>530</v>
      </c>
      <c r="E12" s="30" t="s">
        <v>538</v>
      </c>
    </row>
    <row r="13" spans="2:11" x14ac:dyDescent="0.2">
      <c r="B13" s="61" t="s">
        <v>5</v>
      </c>
      <c r="C13" s="31"/>
      <c r="D13" s="64"/>
      <c r="E13" s="42"/>
    </row>
    <row r="14" spans="2:11" x14ac:dyDescent="0.2">
      <c r="B14" s="55" t="s">
        <v>491</v>
      </c>
      <c r="C14" s="31"/>
      <c r="D14" s="64"/>
      <c r="E14" s="42"/>
      <c r="J14" s="31"/>
      <c r="K14" s="31"/>
    </row>
    <row r="15" spans="2:11" x14ac:dyDescent="0.2">
      <c r="B15" s="55" t="s">
        <v>7</v>
      </c>
      <c r="C15" s="31"/>
      <c r="D15" s="64"/>
      <c r="E15" s="42"/>
      <c r="I15" s="61"/>
      <c r="J15" s="31"/>
      <c r="K15" s="31"/>
    </row>
    <row r="16" spans="2:11" x14ac:dyDescent="0.2">
      <c r="B16" s="55" t="s">
        <v>8</v>
      </c>
      <c r="C16" s="31"/>
      <c r="D16" s="64"/>
      <c r="E16" s="42"/>
      <c r="I16" s="61"/>
      <c r="J16" s="31"/>
      <c r="K16" s="31"/>
    </row>
    <row r="17" spans="2:11" x14ac:dyDescent="0.2">
      <c r="B17" s="55" t="s">
        <v>10</v>
      </c>
      <c r="C17" s="31"/>
      <c r="D17" s="64"/>
      <c r="E17" s="42"/>
      <c r="I17" s="61"/>
      <c r="J17" s="31"/>
      <c r="K17" s="31"/>
    </row>
    <row r="18" spans="2:11" x14ac:dyDescent="0.2">
      <c r="B18" s="61" t="s">
        <v>9</v>
      </c>
      <c r="C18" s="31"/>
      <c r="D18" s="64"/>
      <c r="E18" s="42"/>
      <c r="K18" s="31"/>
    </row>
    <row r="19" spans="2:11" x14ac:dyDescent="0.2">
      <c r="B19" s="61" t="s">
        <v>11</v>
      </c>
      <c r="C19" s="31"/>
      <c r="D19" s="64"/>
      <c r="E19" s="42"/>
      <c r="K19" s="31"/>
    </row>
    <row r="20" spans="2:11" ht="12" thickBot="1" x14ac:dyDescent="0.25">
      <c r="B20" s="61" t="s">
        <v>12</v>
      </c>
      <c r="C20" s="31"/>
      <c r="D20" s="64"/>
      <c r="E20" s="42"/>
      <c r="K20" s="31"/>
    </row>
    <row r="21" spans="2:11" ht="15" thickBot="1" x14ac:dyDescent="0.35">
      <c r="B21" s="35" t="s">
        <v>531</v>
      </c>
      <c r="C21" s="35"/>
      <c r="D21" s="65"/>
      <c r="E21" s="65"/>
      <c r="J21" s="66"/>
      <c r="K21" s="31"/>
    </row>
    <row r="22" spans="2:11" ht="15" thickTop="1" x14ac:dyDescent="0.3">
      <c r="J22" s="66"/>
    </row>
    <row r="23" spans="2:11" ht="14.4" x14ac:dyDescent="0.3">
      <c r="J23" s="66"/>
    </row>
    <row r="24" spans="2:11" ht="14.4" x14ac:dyDescent="0.3">
      <c r="J24" s="66"/>
    </row>
    <row r="25" spans="2:11" ht="14.4" x14ac:dyDescent="0.3">
      <c r="J25" s="66"/>
    </row>
    <row r="26" spans="2:11" ht="14.4" x14ac:dyDescent="0.3">
      <c r="J26" s="66"/>
    </row>
    <row r="27" spans="2:11" ht="14.4" x14ac:dyDescent="0.3">
      <c r="J27" s="66"/>
    </row>
    <row r="28" spans="2:11" ht="14.4" x14ac:dyDescent="0.3">
      <c r="J28" s="66"/>
    </row>
    <row r="29" spans="2:11" ht="14.4" x14ac:dyDescent="0.3">
      <c r="J29" s="66"/>
    </row>
    <row r="30" spans="2:11" ht="14.4" x14ac:dyDescent="0.3">
      <c r="J30" s="66"/>
    </row>
    <row r="31" spans="2:11" ht="14.4" x14ac:dyDescent="0.3">
      <c r="J31" s="66"/>
    </row>
    <row r="32" spans="2:11" ht="14.4" x14ac:dyDescent="0.3">
      <c r="B32" s="56"/>
      <c r="J32" s="66"/>
    </row>
    <row r="33" spans="10:10" ht="14.4" x14ac:dyDescent="0.3">
      <c r="J33" s="66"/>
    </row>
    <row r="34" spans="10:10" ht="14.4" x14ac:dyDescent="0.3">
      <c r="J34" s="66"/>
    </row>
    <row r="35" spans="10:10" ht="14.4" x14ac:dyDescent="0.3">
      <c r="J35" s="66"/>
    </row>
    <row r="36" spans="10:10" ht="14.4" x14ac:dyDescent="0.3">
      <c r="J36" s="66"/>
    </row>
    <row r="37" spans="10:10" ht="14.4" x14ac:dyDescent="0.3">
      <c r="J37" s="66"/>
    </row>
    <row r="38" spans="10:10" ht="14.4" x14ac:dyDescent="0.3">
      <c r="J38" s="66"/>
    </row>
    <row r="39" spans="10:10" ht="14.4" x14ac:dyDescent="0.3">
      <c r="J39" s="66"/>
    </row>
    <row r="40" spans="10:10" ht="14.4" x14ac:dyDescent="0.3">
      <c r="J40" s="66"/>
    </row>
    <row r="41" spans="10:10" ht="14.4" x14ac:dyDescent="0.3">
      <c r="J41" s="66"/>
    </row>
    <row r="42" spans="10:10" ht="14.4" x14ac:dyDescent="0.3">
      <c r="J42" s="66"/>
    </row>
    <row r="43" spans="10:10" ht="14.4" x14ac:dyDescent="0.3">
      <c r="J43" s="66"/>
    </row>
    <row r="44" spans="10:10" ht="14.4" x14ac:dyDescent="0.3">
      <c r="J44" s="66"/>
    </row>
    <row r="45" spans="10:10" ht="14.4" x14ac:dyDescent="0.3">
      <c r="J45" s="66"/>
    </row>
    <row r="46" spans="10:10" ht="14.4" x14ac:dyDescent="0.3">
      <c r="J46" s="66"/>
    </row>
    <row r="47" spans="10:10" ht="14.4" x14ac:dyDescent="0.3">
      <c r="J47" s="66"/>
    </row>
    <row r="48" spans="10:10" ht="14.4" x14ac:dyDescent="0.3">
      <c r="J48" s="66"/>
    </row>
    <row r="49" spans="10:10" ht="14.4" x14ac:dyDescent="0.3">
      <c r="J49" s="66"/>
    </row>
    <row r="50" spans="10:10" ht="14.4" x14ac:dyDescent="0.3">
      <c r="J50" s="66"/>
    </row>
    <row r="51" spans="10:10" ht="14.4" x14ac:dyDescent="0.3">
      <c r="J51" s="66"/>
    </row>
    <row r="52" spans="10:10" ht="14.4" x14ac:dyDescent="0.3">
      <c r="J52" s="66"/>
    </row>
    <row r="53" spans="10:10" ht="14.4" x14ac:dyDescent="0.3">
      <c r="J53" s="66"/>
    </row>
    <row r="54" spans="10:10" ht="14.4" x14ac:dyDescent="0.3">
      <c r="J54" s="66"/>
    </row>
    <row r="55" spans="10:10" ht="14.4" x14ac:dyDescent="0.3">
      <c r="J55" s="66"/>
    </row>
    <row r="56" spans="10:10" ht="14.4" x14ac:dyDescent="0.3">
      <c r="J56" s="66"/>
    </row>
    <row r="57" spans="10:10" ht="14.4" x14ac:dyDescent="0.3">
      <c r="J57" s="66"/>
    </row>
    <row r="58" spans="10:10" ht="14.4" x14ac:dyDescent="0.3">
      <c r="J58" s="66"/>
    </row>
    <row r="59" spans="10:10" ht="14.4" x14ac:dyDescent="0.3">
      <c r="J59" s="66"/>
    </row>
    <row r="60" spans="10:10" ht="14.4" x14ac:dyDescent="0.3">
      <c r="J60" s="66"/>
    </row>
    <row r="61" spans="10:10" ht="14.4" x14ac:dyDescent="0.3">
      <c r="J61" s="66"/>
    </row>
    <row r="62" spans="10:10" ht="14.4" x14ac:dyDescent="0.3">
      <c r="J62" s="66"/>
    </row>
    <row r="63" spans="10:10" ht="14.4" x14ac:dyDescent="0.3">
      <c r="J63" s="66"/>
    </row>
    <row r="64" spans="10:10" ht="14.4" x14ac:dyDescent="0.3">
      <c r="J64" s="66"/>
    </row>
    <row r="65" spans="10:10" ht="14.4" x14ac:dyDescent="0.3">
      <c r="J65" s="66"/>
    </row>
    <row r="66" spans="10:10" ht="14.4" x14ac:dyDescent="0.3">
      <c r="J66" s="66"/>
    </row>
    <row r="67" spans="10:10" ht="14.4" x14ac:dyDescent="0.3">
      <c r="J67" s="66"/>
    </row>
    <row r="68" spans="10:10" ht="14.4" x14ac:dyDescent="0.3">
      <c r="J68" s="66"/>
    </row>
    <row r="69" spans="10:10" ht="14.4" x14ac:dyDescent="0.3">
      <c r="J69" s="66"/>
    </row>
    <row r="70" spans="10:10" ht="14.4" x14ac:dyDescent="0.3">
      <c r="J70" s="66"/>
    </row>
    <row r="71" spans="10:10" ht="14.4" x14ac:dyDescent="0.3">
      <c r="J71" s="66"/>
    </row>
    <row r="72" spans="10:10" ht="14.4" x14ac:dyDescent="0.3">
      <c r="J72" s="66"/>
    </row>
    <row r="73" spans="10:10" ht="14.4" x14ac:dyDescent="0.3">
      <c r="J73" s="66"/>
    </row>
    <row r="74" spans="10:10" ht="14.4" x14ac:dyDescent="0.3">
      <c r="J74" s="66"/>
    </row>
    <row r="75" spans="10:10" ht="14.4" x14ac:dyDescent="0.3">
      <c r="J75" s="66"/>
    </row>
    <row r="76" spans="10:10" ht="14.4" x14ac:dyDescent="0.3">
      <c r="J76" s="66"/>
    </row>
    <row r="77" spans="10:10" ht="14.4" x14ac:dyDescent="0.3">
      <c r="J77" s="66"/>
    </row>
    <row r="78" spans="10:10" ht="14.4" x14ac:dyDescent="0.3">
      <c r="J78" s="66"/>
    </row>
    <row r="79" spans="10:10" ht="14.4" x14ac:dyDescent="0.3">
      <c r="J79" s="66"/>
    </row>
    <row r="80" spans="10:10" ht="14.4" x14ac:dyDescent="0.3">
      <c r="J80" s="66"/>
    </row>
    <row r="81" spans="10:10" ht="14.4" x14ac:dyDescent="0.3">
      <c r="J81" s="66"/>
    </row>
    <row r="82" spans="10:10" ht="14.4" x14ac:dyDescent="0.3">
      <c r="J82" s="66"/>
    </row>
    <row r="83" spans="10:10" ht="14.4" x14ac:dyDescent="0.3">
      <c r="J83" s="66"/>
    </row>
    <row r="84" spans="10:10" ht="14.4" x14ac:dyDescent="0.3">
      <c r="J84" s="66"/>
    </row>
    <row r="85" spans="10:10" ht="14.4" x14ac:dyDescent="0.3">
      <c r="J85" s="66"/>
    </row>
    <row r="86" spans="10:10" ht="14.4" x14ac:dyDescent="0.3">
      <c r="J86" s="66"/>
    </row>
    <row r="87" spans="10:10" ht="14.4" x14ac:dyDescent="0.3">
      <c r="J87" s="66"/>
    </row>
    <row r="88" spans="10:10" ht="14.4" x14ac:dyDescent="0.3">
      <c r="J88" s="66"/>
    </row>
    <row r="89" spans="10:10" ht="14.4" x14ac:dyDescent="0.3">
      <c r="J89" s="66"/>
    </row>
    <row r="90" spans="10:10" ht="14.4" x14ac:dyDescent="0.3">
      <c r="J90" s="66"/>
    </row>
    <row r="91" spans="10:10" ht="14.4" x14ac:dyDescent="0.3">
      <c r="J91" s="66"/>
    </row>
    <row r="92" spans="10:10" ht="14.4" x14ac:dyDescent="0.3">
      <c r="J92" s="66"/>
    </row>
    <row r="93" spans="10:10" ht="14.4" x14ac:dyDescent="0.3">
      <c r="J93" s="66"/>
    </row>
    <row r="94" spans="10:10" ht="14.4" x14ac:dyDescent="0.3">
      <c r="J94" s="66"/>
    </row>
    <row r="95" spans="10:10" ht="14.4" x14ac:dyDescent="0.3">
      <c r="J95" s="66"/>
    </row>
    <row r="96" spans="10:10" ht="14.4" x14ac:dyDescent="0.3">
      <c r="J96" s="66"/>
    </row>
    <row r="97" spans="10:10" ht="14.4" x14ac:dyDescent="0.3">
      <c r="J97" s="66"/>
    </row>
    <row r="98" spans="10:10" ht="14.4" x14ac:dyDescent="0.3">
      <c r="J98" s="66"/>
    </row>
    <row r="99" spans="10:10" ht="14.4" x14ac:dyDescent="0.3">
      <c r="J99" s="66"/>
    </row>
    <row r="100" spans="10:10" ht="14.4" x14ac:dyDescent="0.3">
      <c r="J100" s="66"/>
    </row>
    <row r="101" spans="10:10" ht="14.4" x14ac:dyDescent="0.3">
      <c r="J101" s="66"/>
    </row>
    <row r="102" spans="10:10" ht="14.4" x14ac:dyDescent="0.3">
      <c r="J102" s="66"/>
    </row>
    <row r="103" spans="10:10" ht="14.4" x14ac:dyDescent="0.3">
      <c r="J103" s="66"/>
    </row>
    <row r="104" spans="10:10" ht="14.4" x14ac:dyDescent="0.3">
      <c r="J104" s="66"/>
    </row>
    <row r="105" spans="10:10" ht="14.4" x14ac:dyDescent="0.3">
      <c r="J105" s="66"/>
    </row>
    <row r="106" spans="10:10" ht="14.4" x14ac:dyDescent="0.3">
      <c r="J106" s="66"/>
    </row>
    <row r="107" spans="10:10" ht="14.4" x14ac:dyDescent="0.3">
      <c r="J107" s="66"/>
    </row>
    <row r="108" spans="10:10" ht="14.4" x14ac:dyDescent="0.3">
      <c r="J108" s="66"/>
    </row>
    <row r="109" spans="10:10" ht="14.4" x14ac:dyDescent="0.3">
      <c r="J109" s="66"/>
    </row>
    <row r="110" spans="10:10" ht="14.4" x14ac:dyDescent="0.3">
      <c r="J110" s="66"/>
    </row>
    <row r="111" spans="10:10" ht="14.4" x14ac:dyDescent="0.3">
      <c r="J111" s="66"/>
    </row>
    <row r="112" spans="10:10" ht="14.4" x14ac:dyDescent="0.3">
      <c r="J112" s="66"/>
    </row>
    <row r="113" spans="10:10" ht="14.4" x14ac:dyDescent="0.3">
      <c r="J113" s="66"/>
    </row>
    <row r="114" spans="10:10" ht="14.4" x14ac:dyDescent="0.3">
      <c r="J114" s="66"/>
    </row>
    <row r="115" spans="10:10" ht="14.4" x14ac:dyDescent="0.3">
      <c r="J115" s="66"/>
    </row>
    <row r="116" spans="10:10" ht="14.4" x14ac:dyDescent="0.3">
      <c r="J116" s="66"/>
    </row>
    <row r="117" spans="10:10" ht="14.4" x14ac:dyDescent="0.3">
      <c r="J117" s="66"/>
    </row>
    <row r="118" spans="10:10" ht="14.4" x14ac:dyDescent="0.3">
      <c r="J118" s="66"/>
    </row>
    <row r="119" spans="10:10" ht="14.4" x14ac:dyDescent="0.3">
      <c r="J119" s="66"/>
    </row>
    <row r="120" spans="10:10" ht="14.4" x14ac:dyDescent="0.3">
      <c r="J120" s="66"/>
    </row>
    <row r="121" spans="10:10" ht="14.4" x14ac:dyDescent="0.3">
      <c r="J121" s="66"/>
    </row>
    <row r="122" spans="10:10" ht="14.4" x14ac:dyDescent="0.3">
      <c r="J122" s="66"/>
    </row>
    <row r="123" spans="10:10" ht="14.4" x14ac:dyDescent="0.3">
      <c r="J123" s="66"/>
    </row>
    <row r="124" spans="10:10" ht="14.4" x14ac:dyDescent="0.3">
      <c r="J124" s="66"/>
    </row>
    <row r="125" spans="10:10" ht="14.4" x14ac:dyDescent="0.3">
      <c r="J125" s="66"/>
    </row>
    <row r="126" spans="10:10" ht="14.4" x14ac:dyDescent="0.3">
      <c r="J126" s="66"/>
    </row>
    <row r="127" spans="10:10" ht="14.4" x14ac:dyDescent="0.3">
      <c r="J127" s="66"/>
    </row>
    <row r="128" spans="10:10" ht="14.4" x14ac:dyDescent="0.3">
      <c r="J128" s="66"/>
    </row>
    <row r="129" spans="10:10" ht="14.4" x14ac:dyDescent="0.3">
      <c r="J129" s="66"/>
    </row>
    <row r="130" spans="10:10" ht="14.4" x14ac:dyDescent="0.3">
      <c r="J130" s="66"/>
    </row>
    <row r="131" spans="10:10" ht="14.4" x14ac:dyDescent="0.3">
      <c r="J131" s="66"/>
    </row>
    <row r="132" spans="10:10" ht="14.4" x14ac:dyDescent="0.3">
      <c r="J132" s="66"/>
    </row>
    <row r="133" spans="10:10" ht="14.4" x14ac:dyDescent="0.3">
      <c r="J133" s="66"/>
    </row>
    <row r="134" spans="10:10" ht="14.4" x14ac:dyDescent="0.3">
      <c r="J134" s="66"/>
    </row>
    <row r="135" spans="10:10" ht="14.4" x14ac:dyDescent="0.3">
      <c r="J135" s="66"/>
    </row>
    <row r="136" spans="10:10" ht="14.4" x14ac:dyDescent="0.3">
      <c r="J136" s="66"/>
    </row>
    <row r="137" spans="10:10" ht="14.4" x14ac:dyDescent="0.3">
      <c r="J137" s="66"/>
    </row>
    <row r="138" spans="10:10" ht="14.4" x14ac:dyDescent="0.3">
      <c r="J138" s="66"/>
    </row>
    <row r="139" spans="10:10" ht="14.4" x14ac:dyDescent="0.3">
      <c r="J139" s="66"/>
    </row>
    <row r="140" spans="10:10" ht="14.4" x14ac:dyDescent="0.3">
      <c r="J140" s="66"/>
    </row>
    <row r="141" spans="10:10" ht="14.4" x14ac:dyDescent="0.3">
      <c r="J141" s="66"/>
    </row>
    <row r="142" spans="10:10" ht="14.4" x14ac:dyDescent="0.3">
      <c r="J142" s="66"/>
    </row>
    <row r="143" spans="10:10" ht="14.4" x14ac:dyDescent="0.3">
      <c r="J143" s="66"/>
    </row>
    <row r="144" spans="10:10" ht="14.4" x14ac:dyDescent="0.3">
      <c r="J144" s="66"/>
    </row>
    <row r="145" spans="10:10" ht="14.4" x14ac:dyDescent="0.3">
      <c r="J145" s="66"/>
    </row>
    <row r="146" spans="10:10" ht="14.4" x14ac:dyDescent="0.3">
      <c r="J146" s="66"/>
    </row>
    <row r="147" spans="10:10" ht="14.4" x14ac:dyDescent="0.3">
      <c r="J147" s="66"/>
    </row>
    <row r="148" spans="10:10" ht="14.4" x14ac:dyDescent="0.3">
      <c r="J148" s="66"/>
    </row>
    <row r="149" spans="10:10" ht="14.4" x14ac:dyDescent="0.3">
      <c r="J149" s="66"/>
    </row>
    <row r="150" spans="10:10" ht="14.4" x14ac:dyDescent="0.3">
      <c r="J150" s="66"/>
    </row>
    <row r="151" spans="10:10" ht="14.4" x14ac:dyDescent="0.3">
      <c r="J151" s="66"/>
    </row>
    <row r="152" spans="10:10" ht="14.4" x14ac:dyDescent="0.3">
      <c r="J152" s="66"/>
    </row>
    <row r="153" spans="10:10" ht="14.4" x14ac:dyDescent="0.3">
      <c r="J153" s="66"/>
    </row>
    <row r="154" spans="10:10" ht="14.4" x14ac:dyDescent="0.3">
      <c r="J154" s="66"/>
    </row>
    <row r="155" spans="10:10" ht="14.4" x14ac:dyDescent="0.3">
      <c r="J155" s="66"/>
    </row>
    <row r="156" spans="10:10" ht="14.4" x14ac:dyDescent="0.3">
      <c r="J156" s="66"/>
    </row>
    <row r="157" spans="10:10" ht="14.4" x14ac:dyDescent="0.3">
      <c r="J157" s="66"/>
    </row>
    <row r="158" spans="10:10" ht="14.4" x14ac:dyDescent="0.3">
      <c r="J158" s="66"/>
    </row>
    <row r="159" spans="10:10" ht="14.4" x14ac:dyDescent="0.3">
      <c r="J159" s="66"/>
    </row>
    <row r="160" spans="10:10" ht="14.4" x14ac:dyDescent="0.3">
      <c r="J160" s="66"/>
    </row>
    <row r="161" spans="10:10" ht="14.4" x14ac:dyDescent="0.3">
      <c r="J161" s="66"/>
    </row>
    <row r="162" spans="10:10" ht="14.4" x14ac:dyDescent="0.3">
      <c r="J162" s="66"/>
    </row>
    <row r="163" spans="10:10" ht="14.4" x14ac:dyDescent="0.3">
      <c r="J163" s="66"/>
    </row>
    <row r="164" spans="10:10" ht="14.4" x14ac:dyDescent="0.3">
      <c r="J164" s="66"/>
    </row>
    <row r="165" spans="10:10" ht="14.4" x14ac:dyDescent="0.3">
      <c r="J165" s="66"/>
    </row>
    <row r="166" spans="10:10" ht="14.4" x14ac:dyDescent="0.3">
      <c r="J166" s="66"/>
    </row>
    <row r="167" spans="10:10" ht="14.4" x14ac:dyDescent="0.3">
      <c r="J167" s="66"/>
    </row>
    <row r="168" spans="10:10" ht="14.4" x14ac:dyDescent="0.3">
      <c r="J168" s="66"/>
    </row>
    <row r="169" spans="10:10" ht="14.4" x14ac:dyDescent="0.3">
      <c r="J169" s="66"/>
    </row>
    <row r="170" spans="10:10" ht="14.4" x14ac:dyDescent="0.3">
      <c r="J170" s="66"/>
    </row>
    <row r="171" spans="10:10" ht="14.4" x14ac:dyDescent="0.3">
      <c r="J171" s="66"/>
    </row>
    <row r="172" spans="10:10" ht="14.4" x14ac:dyDescent="0.3">
      <c r="J172" s="66"/>
    </row>
    <row r="173" spans="10:10" ht="14.4" x14ac:dyDescent="0.3">
      <c r="J173" s="66"/>
    </row>
    <row r="174" spans="10:10" ht="14.4" x14ac:dyDescent="0.3">
      <c r="J174" s="66"/>
    </row>
    <row r="175" spans="10:10" ht="14.4" x14ac:dyDescent="0.3">
      <c r="J175" s="66"/>
    </row>
    <row r="176" spans="10:10" ht="14.4" x14ac:dyDescent="0.3">
      <c r="J176" s="66"/>
    </row>
    <row r="177" spans="10:10" ht="14.4" x14ac:dyDescent="0.3">
      <c r="J177" s="66"/>
    </row>
    <row r="178" spans="10:10" ht="14.4" x14ac:dyDescent="0.3">
      <c r="J178" s="66"/>
    </row>
    <row r="179" spans="10:10" ht="14.4" x14ac:dyDescent="0.3">
      <c r="J179" s="66"/>
    </row>
    <row r="180" spans="10:10" ht="14.4" x14ac:dyDescent="0.3">
      <c r="J180" s="66"/>
    </row>
    <row r="181" spans="10:10" ht="14.4" x14ac:dyDescent="0.3">
      <c r="J181" s="66"/>
    </row>
    <row r="182" spans="10:10" ht="14.4" x14ac:dyDescent="0.3">
      <c r="J182" s="66"/>
    </row>
    <row r="183" spans="10:10" ht="14.4" x14ac:dyDescent="0.3">
      <c r="J183" s="66"/>
    </row>
    <row r="184" spans="10:10" ht="14.4" x14ac:dyDescent="0.3">
      <c r="J184" s="66"/>
    </row>
    <row r="185" spans="10:10" ht="14.4" x14ac:dyDescent="0.3">
      <c r="J185" s="66"/>
    </row>
    <row r="186" spans="10:10" ht="14.4" x14ac:dyDescent="0.3">
      <c r="J186" s="66"/>
    </row>
    <row r="187" spans="10:10" ht="14.4" x14ac:dyDescent="0.3">
      <c r="J187" s="66"/>
    </row>
    <row r="188" spans="10:10" ht="14.4" x14ac:dyDescent="0.3">
      <c r="J188" s="66"/>
    </row>
    <row r="189" spans="10:10" ht="14.4" x14ac:dyDescent="0.3">
      <c r="J189" s="66"/>
    </row>
  </sheetData>
  <dataValidations count="1">
    <dataValidation allowBlank="1" showErrorMessage="1" sqref="B10 B1:B2" xr:uid="{A6FA81BD-C166-4100-8DEA-A34C886E9397}"/>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6D7B-0D4D-48C0-A491-11F35DDCF75D}">
  <dimension ref="B1:H201"/>
  <sheetViews>
    <sheetView workbookViewId="0">
      <selection activeCell="D18" sqref="D18"/>
    </sheetView>
  </sheetViews>
  <sheetFormatPr defaultRowHeight="11.4" x14ac:dyDescent="0.2"/>
  <cols>
    <col min="1" max="1" width="2" style="55" customWidth="1"/>
    <col min="2" max="2" width="7" style="55" customWidth="1"/>
    <col min="3" max="3" width="11.88671875" style="55" bestFit="1" customWidth="1"/>
    <col min="4" max="4" width="15.77734375" style="55" bestFit="1" customWidth="1"/>
    <col min="5" max="16384" width="8.88671875" style="55"/>
  </cols>
  <sheetData>
    <row r="1" spans="2:8" ht="15.6" x14ac:dyDescent="0.2">
      <c r="B1" s="24" t="str">
        <f>Example!B1</f>
        <v>California House Database</v>
      </c>
    </row>
    <row r="2" spans="2:8" ht="12" x14ac:dyDescent="0.2">
      <c r="B2" s="25" t="s">
        <v>581</v>
      </c>
    </row>
    <row r="4" spans="2:8" ht="12" x14ac:dyDescent="0.2">
      <c r="B4" s="25" t="s">
        <v>584</v>
      </c>
    </row>
    <row r="5" spans="2:8" ht="12" x14ac:dyDescent="0.25">
      <c r="B5" s="55" t="s">
        <v>585</v>
      </c>
    </row>
    <row r="6" spans="2:8" ht="12" x14ac:dyDescent="0.2">
      <c r="B6" s="31"/>
      <c r="C6" s="57"/>
      <c r="D6" s="57"/>
    </row>
    <row r="7" spans="2:8" ht="12" x14ac:dyDescent="0.2">
      <c r="B7" s="25" t="s">
        <v>572</v>
      </c>
      <c r="C7" s="31"/>
      <c r="D7" s="62"/>
    </row>
    <row r="8" spans="2:8" x14ac:dyDescent="0.2">
      <c r="C8" s="31"/>
      <c r="D8" s="62"/>
    </row>
    <row r="9" spans="2:8" ht="12" x14ac:dyDescent="0.2">
      <c r="B9" s="67" t="s">
        <v>586</v>
      </c>
      <c r="C9" s="31"/>
      <c r="D9" s="62"/>
    </row>
    <row r="10" spans="2:8" ht="12" x14ac:dyDescent="0.2">
      <c r="B10" s="67"/>
      <c r="C10" s="31"/>
      <c r="D10" s="62"/>
    </row>
    <row r="11" spans="2:8" ht="12" x14ac:dyDescent="0.2">
      <c r="B11" s="67" t="s">
        <v>551</v>
      </c>
      <c r="C11" s="68"/>
      <c r="D11" s="62"/>
    </row>
    <row r="12" spans="2:8" ht="12" x14ac:dyDescent="0.2">
      <c r="B12" s="67" t="s">
        <v>552</v>
      </c>
      <c r="C12" s="68"/>
      <c r="D12" s="62"/>
    </row>
    <row r="13" spans="2:8" ht="12" x14ac:dyDescent="0.25">
      <c r="B13" s="56" t="s">
        <v>553</v>
      </c>
      <c r="C13" s="68"/>
      <c r="D13" s="62"/>
    </row>
    <row r="14" spans="2:8" ht="12" x14ac:dyDescent="0.25">
      <c r="B14" s="56" t="s">
        <v>556</v>
      </c>
      <c r="C14" s="69"/>
      <c r="D14" s="63"/>
    </row>
    <row r="15" spans="2:8" ht="14.4" x14ac:dyDescent="0.3">
      <c r="B15" s="56" t="s">
        <v>554</v>
      </c>
      <c r="C15" s="69"/>
      <c r="D15" s="64"/>
      <c r="H15" s="66"/>
    </row>
    <row r="16" spans="2:8" ht="14.4" x14ac:dyDescent="0.3">
      <c r="B16" s="56" t="s">
        <v>555</v>
      </c>
      <c r="C16" s="68"/>
      <c r="D16" s="62"/>
      <c r="H16" s="66"/>
    </row>
    <row r="17" spans="2:8" ht="14.4" x14ac:dyDescent="0.3">
      <c r="D17" s="64"/>
      <c r="H17" s="66"/>
    </row>
    <row r="18" spans="2:8" ht="14.4" x14ac:dyDescent="0.3">
      <c r="B18" s="67" t="s">
        <v>587</v>
      </c>
      <c r="H18" s="66"/>
    </row>
    <row r="19" spans="2:8" ht="14.4" x14ac:dyDescent="0.3">
      <c r="H19" s="66"/>
    </row>
    <row r="20" spans="2:8" ht="14.4" x14ac:dyDescent="0.3">
      <c r="H20" s="66"/>
    </row>
    <row r="21" spans="2:8" ht="14.4" x14ac:dyDescent="0.3">
      <c r="H21" s="66"/>
    </row>
    <row r="22" spans="2:8" ht="14.4" x14ac:dyDescent="0.3">
      <c r="H22" s="66"/>
    </row>
    <row r="23" spans="2:8" ht="14.4" x14ac:dyDescent="0.3">
      <c r="H23" s="66"/>
    </row>
    <row r="24" spans="2:8" ht="14.4" x14ac:dyDescent="0.3">
      <c r="H24" s="66"/>
    </row>
    <row r="25" spans="2:8" ht="14.4" x14ac:dyDescent="0.3">
      <c r="H25" s="66"/>
    </row>
    <row r="26" spans="2:8" ht="14.4" x14ac:dyDescent="0.3">
      <c r="H26" s="66"/>
    </row>
    <row r="27" spans="2:8" ht="14.4" x14ac:dyDescent="0.3">
      <c r="H27" s="66"/>
    </row>
    <row r="28" spans="2:8" ht="14.4" x14ac:dyDescent="0.3">
      <c r="H28" s="66"/>
    </row>
    <row r="29" spans="2:8" ht="14.4" x14ac:dyDescent="0.3">
      <c r="H29" s="66"/>
    </row>
    <row r="30" spans="2:8" ht="14.4" x14ac:dyDescent="0.3">
      <c r="H30" s="66"/>
    </row>
    <row r="31" spans="2:8" ht="14.4" x14ac:dyDescent="0.3">
      <c r="H31" s="66"/>
    </row>
    <row r="32" spans="2:8" ht="14.4" x14ac:dyDescent="0.3">
      <c r="H32" s="66"/>
    </row>
    <row r="33" spans="8:8" ht="14.4" x14ac:dyDescent="0.3">
      <c r="H33" s="66"/>
    </row>
    <row r="34" spans="8:8" ht="14.4" x14ac:dyDescent="0.3">
      <c r="H34" s="66"/>
    </row>
    <row r="35" spans="8:8" ht="14.4" x14ac:dyDescent="0.3">
      <c r="H35" s="66"/>
    </row>
    <row r="36" spans="8:8" ht="14.4" x14ac:dyDescent="0.3">
      <c r="H36" s="66"/>
    </row>
    <row r="37" spans="8:8" ht="14.4" x14ac:dyDescent="0.3">
      <c r="H37" s="66"/>
    </row>
    <row r="38" spans="8:8" ht="14.4" x14ac:dyDescent="0.3">
      <c r="H38" s="66"/>
    </row>
    <row r="39" spans="8:8" ht="14.4" x14ac:dyDescent="0.3">
      <c r="H39" s="66"/>
    </row>
    <row r="40" spans="8:8" ht="14.4" x14ac:dyDescent="0.3">
      <c r="H40" s="66"/>
    </row>
    <row r="41" spans="8:8" ht="14.4" x14ac:dyDescent="0.3">
      <c r="H41" s="66"/>
    </row>
    <row r="42" spans="8:8" ht="14.4" x14ac:dyDescent="0.3">
      <c r="H42" s="66"/>
    </row>
    <row r="43" spans="8:8" ht="14.4" x14ac:dyDescent="0.3">
      <c r="H43" s="66"/>
    </row>
    <row r="44" spans="8:8" ht="14.4" x14ac:dyDescent="0.3">
      <c r="H44" s="66"/>
    </row>
    <row r="45" spans="8:8" ht="14.4" x14ac:dyDescent="0.3">
      <c r="H45" s="66"/>
    </row>
    <row r="46" spans="8:8" ht="14.4" x14ac:dyDescent="0.3">
      <c r="H46" s="66"/>
    </row>
    <row r="47" spans="8:8" ht="14.4" x14ac:dyDescent="0.3">
      <c r="H47" s="66"/>
    </row>
    <row r="48" spans="8:8" ht="14.4" x14ac:dyDescent="0.3">
      <c r="H48" s="66"/>
    </row>
    <row r="49" spans="8:8" ht="14.4" x14ac:dyDescent="0.3">
      <c r="H49" s="66"/>
    </row>
    <row r="50" spans="8:8" ht="14.4" x14ac:dyDescent="0.3">
      <c r="H50" s="66"/>
    </row>
    <row r="51" spans="8:8" ht="14.4" x14ac:dyDescent="0.3">
      <c r="H51" s="66"/>
    </row>
    <row r="52" spans="8:8" ht="14.4" x14ac:dyDescent="0.3">
      <c r="H52" s="66"/>
    </row>
    <row r="53" spans="8:8" ht="14.4" x14ac:dyDescent="0.3">
      <c r="H53" s="66"/>
    </row>
    <row r="54" spans="8:8" ht="14.4" x14ac:dyDescent="0.3">
      <c r="H54" s="66"/>
    </row>
    <row r="55" spans="8:8" ht="14.4" x14ac:dyDescent="0.3">
      <c r="H55" s="66"/>
    </row>
    <row r="56" spans="8:8" ht="14.4" x14ac:dyDescent="0.3">
      <c r="H56" s="66"/>
    </row>
    <row r="57" spans="8:8" ht="14.4" x14ac:dyDescent="0.3">
      <c r="H57" s="66"/>
    </row>
    <row r="58" spans="8:8" ht="14.4" x14ac:dyDescent="0.3">
      <c r="H58" s="66"/>
    </row>
    <row r="59" spans="8:8" ht="14.4" x14ac:dyDescent="0.3">
      <c r="H59" s="66"/>
    </row>
    <row r="60" spans="8:8" ht="14.4" x14ac:dyDescent="0.3">
      <c r="H60" s="66"/>
    </row>
    <row r="61" spans="8:8" ht="14.4" x14ac:dyDescent="0.3">
      <c r="H61" s="66"/>
    </row>
    <row r="62" spans="8:8" ht="14.4" x14ac:dyDescent="0.3">
      <c r="H62" s="66"/>
    </row>
    <row r="63" spans="8:8" ht="14.4" x14ac:dyDescent="0.3">
      <c r="H63" s="66"/>
    </row>
    <row r="64" spans="8:8" ht="14.4" x14ac:dyDescent="0.3">
      <c r="H64" s="66"/>
    </row>
    <row r="65" spans="8:8" ht="14.4" x14ac:dyDescent="0.3">
      <c r="H65" s="66"/>
    </row>
    <row r="66" spans="8:8" ht="14.4" x14ac:dyDescent="0.3">
      <c r="H66" s="66"/>
    </row>
    <row r="67" spans="8:8" ht="14.4" x14ac:dyDescent="0.3">
      <c r="H67" s="66"/>
    </row>
    <row r="68" spans="8:8" ht="14.4" x14ac:dyDescent="0.3">
      <c r="H68" s="66"/>
    </row>
    <row r="69" spans="8:8" ht="14.4" x14ac:dyDescent="0.3">
      <c r="H69" s="66"/>
    </row>
    <row r="70" spans="8:8" ht="14.4" x14ac:dyDescent="0.3">
      <c r="H70" s="66"/>
    </row>
    <row r="71" spans="8:8" ht="14.4" x14ac:dyDescent="0.3">
      <c r="H71" s="66"/>
    </row>
    <row r="72" spans="8:8" ht="14.4" x14ac:dyDescent="0.3">
      <c r="H72" s="66"/>
    </row>
    <row r="73" spans="8:8" ht="14.4" x14ac:dyDescent="0.3">
      <c r="H73" s="66"/>
    </row>
    <row r="74" spans="8:8" ht="14.4" x14ac:dyDescent="0.3">
      <c r="H74" s="66"/>
    </row>
    <row r="75" spans="8:8" ht="14.4" x14ac:dyDescent="0.3">
      <c r="H75" s="66"/>
    </row>
    <row r="76" spans="8:8" ht="14.4" x14ac:dyDescent="0.3">
      <c r="H76" s="66"/>
    </row>
    <row r="77" spans="8:8" ht="14.4" x14ac:dyDescent="0.3">
      <c r="H77" s="66"/>
    </row>
    <row r="78" spans="8:8" ht="14.4" x14ac:dyDescent="0.3">
      <c r="H78" s="66"/>
    </row>
    <row r="79" spans="8:8" ht="14.4" x14ac:dyDescent="0.3">
      <c r="H79" s="66"/>
    </row>
    <row r="80" spans="8:8" ht="14.4" x14ac:dyDescent="0.3">
      <c r="H80" s="66"/>
    </row>
    <row r="81" spans="8:8" ht="14.4" x14ac:dyDescent="0.3">
      <c r="H81" s="66"/>
    </row>
    <row r="82" spans="8:8" ht="14.4" x14ac:dyDescent="0.3">
      <c r="H82" s="66"/>
    </row>
    <row r="83" spans="8:8" ht="14.4" x14ac:dyDescent="0.3">
      <c r="H83" s="66"/>
    </row>
    <row r="84" spans="8:8" ht="14.4" x14ac:dyDescent="0.3">
      <c r="H84" s="66"/>
    </row>
    <row r="85" spans="8:8" ht="14.4" x14ac:dyDescent="0.3">
      <c r="H85" s="66"/>
    </row>
    <row r="86" spans="8:8" ht="14.4" x14ac:dyDescent="0.3">
      <c r="H86" s="66"/>
    </row>
    <row r="87" spans="8:8" ht="14.4" x14ac:dyDescent="0.3">
      <c r="H87" s="66"/>
    </row>
    <row r="88" spans="8:8" ht="14.4" x14ac:dyDescent="0.3">
      <c r="H88" s="66"/>
    </row>
    <row r="89" spans="8:8" ht="14.4" x14ac:dyDescent="0.3">
      <c r="H89" s="66"/>
    </row>
    <row r="90" spans="8:8" ht="14.4" x14ac:dyDescent="0.3">
      <c r="H90" s="66"/>
    </row>
    <row r="91" spans="8:8" ht="14.4" x14ac:dyDescent="0.3">
      <c r="H91" s="66"/>
    </row>
    <row r="92" spans="8:8" ht="14.4" x14ac:dyDescent="0.3">
      <c r="H92" s="66"/>
    </row>
    <row r="93" spans="8:8" ht="14.4" x14ac:dyDescent="0.3">
      <c r="H93" s="66"/>
    </row>
    <row r="94" spans="8:8" ht="14.4" x14ac:dyDescent="0.3">
      <c r="H94" s="66"/>
    </row>
    <row r="95" spans="8:8" ht="14.4" x14ac:dyDescent="0.3">
      <c r="H95" s="66"/>
    </row>
    <row r="96" spans="8:8" ht="14.4" x14ac:dyDescent="0.3">
      <c r="H96" s="66"/>
    </row>
    <row r="97" spans="8:8" ht="14.4" x14ac:dyDescent="0.3">
      <c r="H97" s="66"/>
    </row>
    <row r="98" spans="8:8" ht="14.4" x14ac:dyDescent="0.3">
      <c r="H98" s="66"/>
    </row>
    <row r="99" spans="8:8" ht="14.4" x14ac:dyDescent="0.3">
      <c r="H99" s="66"/>
    </row>
    <row r="100" spans="8:8" ht="14.4" x14ac:dyDescent="0.3">
      <c r="H100" s="66"/>
    </row>
    <row r="101" spans="8:8" ht="14.4" x14ac:dyDescent="0.3">
      <c r="H101" s="66"/>
    </row>
    <row r="102" spans="8:8" ht="14.4" x14ac:dyDescent="0.3">
      <c r="H102" s="66"/>
    </row>
    <row r="103" spans="8:8" ht="14.4" x14ac:dyDescent="0.3">
      <c r="H103" s="66"/>
    </row>
    <row r="104" spans="8:8" ht="14.4" x14ac:dyDescent="0.3">
      <c r="H104" s="66"/>
    </row>
    <row r="105" spans="8:8" ht="14.4" x14ac:dyDescent="0.3">
      <c r="H105" s="66"/>
    </row>
    <row r="106" spans="8:8" ht="14.4" x14ac:dyDescent="0.3">
      <c r="H106" s="66"/>
    </row>
    <row r="107" spans="8:8" ht="14.4" x14ac:dyDescent="0.3">
      <c r="H107" s="66"/>
    </row>
    <row r="108" spans="8:8" ht="14.4" x14ac:dyDescent="0.3">
      <c r="H108" s="66"/>
    </row>
    <row r="109" spans="8:8" ht="14.4" x14ac:dyDescent="0.3">
      <c r="H109" s="66"/>
    </row>
    <row r="110" spans="8:8" ht="14.4" x14ac:dyDescent="0.3">
      <c r="H110" s="66"/>
    </row>
    <row r="111" spans="8:8" ht="14.4" x14ac:dyDescent="0.3">
      <c r="H111" s="66"/>
    </row>
    <row r="112" spans="8:8" ht="14.4" x14ac:dyDescent="0.3">
      <c r="H112" s="66"/>
    </row>
    <row r="113" spans="8:8" ht="14.4" x14ac:dyDescent="0.3">
      <c r="H113" s="66"/>
    </row>
    <row r="114" spans="8:8" ht="14.4" x14ac:dyDescent="0.3">
      <c r="H114" s="66"/>
    </row>
    <row r="115" spans="8:8" ht="14.4" x14ac:dyDescent="0.3">
      <c r="H115" s="66"/>
    </row>
    <row r="116" spans="8:8" ht="14.4" x14ac:dyDescent="0.3">
      <c r="H116" s="66"/>
    </row>
    <row r="117" spans="8:8" ht="14.4" x14ac:dyDescent="0.3">
      <c r="H117" s="66"/>
    </row>
    <row r="118" spans="8:8" ht="14.4" x14ac:dyDescent="0.3">
      <c r="H118" s="66"/>
    </row>
    <row r="119" spans="8:8" ht="14.4" x14ac:dyDescent="0.3">
      <c r="H119" s="66"/>
    </row>
    <row r="120" spans="8:8" ht="14.4" x14ac:dyDescent="0.3">
      <c r="H120" s="66"/>
    </row>
    <row r="121" spans="8:8" ht="14.4" x14ac:dyDescent="0.3">
      <c r="H121" s="66"/>
    </row>
    <row r="122" spans="8:8" ht="14.4" x14ac:dyDescent="0.3">
      <c r="H122" s="66"/>
    </row>
    <row r="123" spans="8:8" ht="14.4" x14ac:dyDescent="0.3">
      <c r="H123" s="66"/>
    </row>
    <row r="124" spans="8:8" ht="14.4" x14ac:dyDescent="0.3">
      <c r="H124" s="66"/>
    </row>
    <row r="125" spans="8:8" ht="14.4" x14ac:dyDescent="0.3">
      <c r="H125" s="66"/>
    </row>
    <row r="126" spans="8:8" ht="14.4" x14ac:dyDescent="0.3">
      <c r="H126" s="66"/>
    </row>
    <row r="127" spans="8:8" ht="14.4" x14ac:dyDescent="0.3">
      <c r="H127" s="66"/>
    </row>
    <row r="128" spans="8:8" ht="14.4" x14ac:dyDescent="0.3">
      <c r="H128" s="66"/>
    </row>
    <row r="129" spans="8:8" ht="14.4" x14ac:dyDescent="0.3">
      <c r="H129" s="66"/>
    </row>
    <row r="130" spans="8:8" ht="14.4" x14ac:dyDescent="0.3">
      <c r="H130" s="66"/>
    </row>
    <row r="131" spans="8:8" ht="14.4" x14ac:dyDescent="0.3">
      <c r="H131" s="66"/>
    </row>
    <row r="132" spans="8:8" ht="14.4" x14ac:dyDescent="0.3">
      <c r="H132" s="66"/>
    </row>
    <row r="133" spans="8:8" ht="14.4" x14ac:dyDescent="0.3">
      <c r="H133" s="66"/>
    </row>
    <row r="134" spans="8:8" ht="14.4" x14ac:dyDescent="0.3">
      <c r="H134" s="66"/>
    </row>
    <row r="135" spans="8:8" ht="14.4" x14ac:dyDescent="0.3">
      <c r="H135" s="66"/>
    </row>
    <row r="136" spans="8:8" ht="14.4" x14ac:dyDescent="0.3">
      <c r="H136" s="66"/>
    </row>
    <row r="137" spans="8:8" ht="14.4" x14ac:dyDescent="0.3">
      <c r="H137" s="66"/>
    </row>
    <row r="138" spans="8:8" ht="14.4" x14ac:dyDescent="0.3">
      <c r="H138" s="66"/>
    </row>
    <row r="139" spans="8:8" ht="14.4" x14ac:dyDescent="0.3">
      <c r="H139" s="66"/>
    </row>
    <row r="140" spans="8:8" ht="14.4" x14ac:dyDescent="0.3">
      <c r="H140" s="66"/>
    </row>
    <row r="141" spans="8:8" ht="14.4" x14ac:dyDescent="0.3">
      <c r="H141" s="66"/>
    </row>
    <row r="142" spans="8:8" ht="14.4" x14ac:dyDescent="0.3">
      <c r="H142" s="66"/>
    </row>
    <row r="143" spans="8:8" ht="14.4" x14ac:dyDescent="0.3">
      <c r="H143" s="66"/>
    </row>
    <row r="144" spans="8:8" ht="14.4" x14ac:dyDescent="0.3">
      <c r="H144" s="66"/>
    </row>
    <row r="145" spans="8:8" ht="14.4" x14ac:dyDescent="0.3">
      <c r="H145" s="66"/>
    </row>
    <row r="146" spans="8:8" ht="14.4" x14ac:dyDescent="0.3">
      <c r="H146" s="66"/>
    </row>
    <row r="147" spans="8:8" ht="14.4" x14ac:dyDescent="0.3">
      <c r="H147" s="66"/>
    </row>
    <row r="148" spans="8:8" ht="14.4" x14ac:dyDescent="0.3">
      <c r="H148" s="66"/>
    </row>
    <row r="149" spans="8:8" ht="14.4" x14ac:dyDescent="0.3">
      <c r="H149" s="66"/>
    </row>
    <row r="150" spans="8:8" ht="14.4" x14ac:dyDescent="0.3">
      <c r="H150" s="66"/>
    </row>
    <row r="151" spans="8:8" ht="14.4" x14ac:dyDescent="0.3">
      <c r="H151" s="66"/>
    </row>
    <row r="152" spans="8:8" ht="14.4" x14ac:dyDescent="0.3">
      <c r="H152" s="66"/>
    </row>
    <row r="153" spans="8:8" ht="14.4" x14ac:dyDescent="0.3">
      <c r="H153" s="66"/>
    </row>
    <row r="154" spans="8:8" ht="14.4" x14ac:dyDescent="0.3">
      <c r="H154" s="66"/>
    </row>
    <row r="155" spans="8:8" ht="14.4" x14ac:dyDescent="0.3">
      <c r="H155" s="66"/>
    </row>
    <row r="156" spans="8:8" ht="14.4" x14ac:dyDescent="0.3">
      <c r="H156" s="66"/>
    </row>
    <row r="157" spans="8:8" ht="14.4" x14ac:dyDescent="0.3">
      <c r="H157" s="66"/>
    </row>
    <row r="158" spans="8:8" ht="14.4" x14ac:dyDescent="0.3">
      <c r="H158" s="66"/>
    </row>
    <row r="159" spans="8:8" ht="14.4" x14ac:dyDescent="0.3">
      <c r="H159" s="66"/>
    </row>
    <row r="160" spans="8:8" ht="14.4" x14ac:dyDescent="0.3">
      <c r="H160" s="66"/>
    </row>
    <row r="161" spans="8:8" ht="14.4" x14ac:dyDescent="0.3">
      <c r="H161" s="66"/>
    </row>
    <row r="162" spans="8:8" ht="14.4" x14ac:dyDescent="0.3">
      <c r="H162" s="66"/>
    </row>
    <row r="163" spans="8:8" ht="14.4" x14ac:dyDescent="0.3">
      <c r="H163" s="66"/>
    </row>
    <row r="164" spans="8:8" ht="14.4" x14ac:dyDescent="0.3">
      <c r="H164" s="66"/>
    </row>
    <row r="165" spans="8:8" ht="14.4" x14ac:dyDescent="0.3">
      <c r="H165" s="66"/>
    </row>
    <row r="166" spans="8:8" ht="14.4" x14ac:dyDescent="0.3">
      <c r="H166" s="66"/>
    </row>
    <row r="167" spans="8:8" ht="14.4" x14ac:dyDescent="0.3">
      <c r="H167" s="66"/>
    </row>
    <row r="168" spans="8:8" ht="14.4" x14ac:dyDescent="0.3">
      <c r="H168" s="66"/>
    </row>
    <row r="169" spans="8:8" ht="14.4" x14ac:dyDescent="0.3">
      <c r="H169" s="66"/>
    </row>
    <row r="170" spans="8:8" ht="14.4" x14ac:dyDescent="0.3">
      <c r="H170" s="66"/>
    </row>
    <row r="171" spans="8:8" ht="14.4" x14ac:dyDescent="0.3">
      <c r="H171" s="66"/>
    </row>
    <row r="172" spans="8:8" ht="14.4" x14ac:dyDescent="0.3">
      <c r="H172" s="66"/>
    </row>
    <row r="173" spans="8:8" ht="14.4" x14ac:dyDescent="0.3">
      <c r="H173" s="66"/>
    </row>
    <row r="174" spans="8:8" ht="14.4" x14ac:dyDescent="0.3">
      <c r="H174" s="66"/>
    </row>
    <row r="175" spans="8:8" ht="14.4" x14ac:dyDescent="0.3">
      <c r="H175" s="66"/>
    </row>
    <row r="176" spans="8:8" ht="14.4" x14ac:dyDescent="0.3">
      <c r="H176" s="66"/>
    </row>
    <row r="177" spans="8:8" ht="14.4" x14ac:dyDescent="0.3">
      <c r="H177" s="66"/>
    </row>
    <row r="178" spans="8:8" ht="14.4" x14ac:dyDescent="0.3">
      <c r="H178" s="66"/>
    </row>
    <row r="179" spans="8:8" ht="14.4" x14ac:dyDescent="0.3">
      <c r="H179" s="66"/>
    </row>
    <row r="180" spans="8:8" ht="14.4" x14ac:dyDescent="0.3">
      <c r="H180" s="66"/>
    </row>
    <row r="181" spans="8:8" ht="14.4" x14ac:dyDescent="0.3">
      <c r="H181" s="66"/>
    </row>
    <row r="182" spans="8:8" ht="14.4" x14ac:dyDescent="0.3">
      <c r="H182" s="66"/>
    </row>
    <row r="183" spans="8:8" ht="14.4" x14ac:dyDescent="0.3">
      <c r="H183" s="66"/>
    </row>
    <row r="184" spans="8:8" ht="14.4" x14ac:dyDescent="0.3">
      <c r="H184" s="66"/>
    </row>
    <row r="185" spans="8:8" ht="14.4" x14ac:dyDescent="0.3">
      <c r="H185" s="66"/>
    </row>
    <row r="186" spans="8:8" ht="14.4" x14ac:dyDescent="0.3">
      <c r="H186" s="66"/>
    </row>
    <row r="187" spans="8:8" ht="14.4" x14ac:dyDescent="0.3">
      <c r="H187" s="66"/>
    </row>
    <row r="188" spans="8:8" ht="14.4" x14ac:dyDescent="0.3">
      <c r="H188" s="66"/>
    </row>
    <row r="189" spans="8:8" ht="14.4" x14ac:dyDescent="0.3">
      <c r="H189" s="66"/>
    </row>
    <row r="190" spans="8:8" ht="14.4" x14ac:dyDescent="0.3">
      <c r="H190" s="66"/>
    </row>
    <row r="191" spans="8:8" ht="14.4" x14ac:dyDescent="0.3">
      <c r="H191" s="66"/>
    </row>
    <row r="192" spans="8:8" ht="14.4" x14ac:dyDescent="0.3">
      <c r="H192" s="66"/>
    </row>
    <row r="193" spans="8:8" ht="14.4" x14ac:dyDescent="0.3">
      <c r="H193" s="66"/>
    </row>
    <row r="194" spans="8:8" ht="14.4" x14ac:dyDescent="0.3">
      <c r="H194" s="66"/>
    </row>
    <row r="195" spans="8:8" ht="14.4" x14ac:dyDescent="0.3">
      <c r="H195" s="66"/>
    </row>
    <row r="196" spans="8:8" ht="14.4" x14ac:dyDescent="0.3">
      <c r="H196" s="66"/>
    </row>
    <row r="197" spans="8:8" ht="14.4" x14ac:dyDescent="0.3">
      <c r="H197" s="66"/>
    </row>
    <row r="198" spans="8:8" ht="14.4" x14ac:dyDescent="0.3">
      <c r="H198" s="66"/>
    </row>
    <row r="199" spans="8:8" ht="14.4" x14ac:dyDescent="0.3">
      <c r="H199" s="66"/>
    </row>
    <row r="200" spans="8:8" ht="14.4" x14ac:dyDescent="0.3">
      <c r="H200" s="66"/>
    </row>
    <row r="201" spans="8:8" ht="14.4" x14ac:dyDescent="0.3">
      <c r="H201" s="66"/>
    </row>
  </sheetData>
  <dataValidations count="1">
    <dataValidation allowBlank="1" showErrorMessage="1" sqref="B4 B1:B2" xr:uid="{D15D0FFE-6117-4EAD-844D-1DBB4A2B889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E045-856C-448B-B824-9031B44002F7}">
  <dimension ref="B1:C31"/>
  <sheetViews>
    <sheetView tabSelected="1" workbookViewId="0">
      <selection activeCell="B12" sqref="B12"/>
    </sheetView>
  </sheetViews>
  <sheetFormatPr defaultRowHeight="11.4" x14ac:dyDescent="0.2"/>
  <cols>
    <col min="1" max="1" width="2" style="55" customWidth="1"/>
    <col min="2" max="2" width="19" style="55" customWidth="1"/>
    <col min="3" max="3" width="8.88671875" style="55" bestFit="1" customWidth="1"/>
    <col min="4" max="16384" width="8.88671875" style="55"/>
  </cols>
  <sheetData>
    <row r="1" spans="2:3" ht="15.6" x14ac:dyDescent="0.2">
      <c r="B1" s="24" t="str">
        <f>Example!B1</f>
        <v>California House Database</v>
      </c>
    </row>
    <row r="2" spans="2:3" ht="12" x14ac:dyDescent="0.2">
      <c r="B2" s="25" t="s">
        <v>582</v>
      </c>
    </row>
    <row r="4" spans="2:3" ht="12" x14ac:dyDescent="0.25">
      <c r="B4" s="56" t="s">
        <v>588</v>
      </c>
    </row>
    <row r="5" spans="2:3" x14ac:dyDescent="0.2">
      <c r="B5" s="70"/>
    </row>
    <row r="6" spans="2:3" ht="12" x14ac:dyDescent="0.25">
      <c r="B6" s="56"/>
      <c r="C6" s="71"/>
    </row>
    <row r="7" spans="2:3" ht="12" x14ac:dyDescent="0.25">
      <c r="B7" s="56" t="s">
        <v>572</v>
      </c>
      <c r="C7" s="71"/>
    </row>
    <row r="9" spans="2:3" ht="12" x14ac:dyDescent="0.25">
      <c r="B9" s="56" t="s">
        <v>558</v>
      </c>
    </row>
    <row r="10" spans="2:3" ht="12" x14ac:dyDescent="0.25">
      <c r="B10" s="56" t="s">
        <v>583</v>
      </c>
    </row>
    <row r="31" spans="2:2" x14ac:dyDescent="0.2">
      <c r="B31" s="61"/>
    </row>
  </sheetData>
  <dataValidations count="1">
    <dataValidation allowBlank="1" showErrorMessage="1" sqref="B1:B2" xr:uid="{EC1F1781-8B80-40F1-8A1E-74C9EF262FE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Example</vt:lpstr>
      <vt:lpstr>Gender</vt:lpstr>
      <vt:lpstr>Location</vt:lpstr>
      <vt:lpstr>Age</vt:lpstr>
      <vt:lpstr>Age and price</vt:lpstr>
      <vt:lpstr>Task 1</vt:lpstr>
      <vt:lpstr>Tasks 2</vt:lpstr>
      <vt:lpstr>Tasks 3,4</vt:lpstr>
      <vt:lpstr>Task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Nagdiya</cp:lastModifiedBy>
  <dcterms:created xsi:type="dcterms:W3CDTF">2017-06-08T15:05:34Z</dcterms:created>
  <dcterms:modified xsi:type="dcterms:W3CDTF">2022-02-03T04:26:33Z</dcterms:modified>
</cp:coreProperties>
</file>