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Exams and Misc\GIM\Term-6\Retail Analytics\"/>
    </mc:Choice>
  </mc:AlternateContent>
  <xr:revisionPtr revIDLastSave="0" documentId="13_ncr:1_{905E0CDB-D1CC-4747-86FB-4E8A7F6E1A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10" r:id="rId1"/>
    <sheet name="Men Model" sheetId="7" state="hidden" r:id="rId2"/>
    <sheet name="Women Model" sheetId="8" state="hidden" r:id="rId3"/>
    <sheet name="Children Model" sheetId="9" state="hidden" r:id="rId4"/>
    <sheet name="Sheet1" sheetId="11" r:id="rId5"/>
    <sheet name="Sheet8" sheetId="18" r:id="rId6"/>
    <sheet name="Sheet9" sheetId="19" r:id="rId7"/>
    <sheet name="Optimization Model" sheetId="6" r:id="rId8"/>
  </sheets>
  <definedNames>
    <definedName name="solver_adj" localSheetId="7" hidden="1">'Optimization Model'!$B$2:$B$4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ng" localSheetId="0" hidden="1">1</definedName>
    <definedName name="solver_est" localSheetId="7" hidden="1">1</definedName>
    <definedName name="solver_itr" localSheetId="7" hidden="1">2147483647</definedName>
    <definedName name="solver_lhs0" localSheetId="7" hidden="1">'Optimization Model'!$B$2:$B$4</definedName>
    <definedName name="solver_lhs1" localSheetId="7" hidden="1">'Optimization Model'!$B$2:$B$4</definedName>
    <definedName name="solver_lhs2" localSheetId="7" hidden="1">'Optimization Model'!$B$2:$B$4</definedName>
    <definedName name="solver_lhs3" localSheetId="7" hidden="1">'Optimization Model'!$B$5</definedName>
    <definedName name="solver_lhs4" localSheetId="7" hidden="1">'Optimization Model'!$B$5</definedName>
    <definedName name="solver_lhs5" localSheetId="7" hidden="1">'Optimization Model'!$B$5</definedName>
    <definedName name="solver_lin" localSheetId="7">2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eg" localSheetId="0" hidden="1">1</definedName>
    <definedName name="solver_nod" localSheetId="7" hidden="1">2147483647</definedName>
    <definedName name="solver_ntri">1000</definedName>
    <definedName name="solver_num" localSheetId="7" hidden="1">3</definedName>
    <definedName name="solver_num" localSheetId="0" hidden="1">0</definedName>
    <definedName name="solver_nwt" localSheetId="7" hidden="1">1</definedName>
    <definedName name="solver_opt" localSheetId="7" hidden="1">'Optimization Model'!$I$5</definedName>
    <definedName name="solver_opt" localSheetId="0" hidden="1">'Raw Data'!#REF!</definedName>
    <definedName name="solver_pre" localSheetId="7" hidden="1">0.000001</definedName>
    <definedName name="solver_rbv" localSheetId="7" hidden="1">1</definedName>
    <definedName name="solver_rel0" localSheetId="7" hidden="1">4</definedName>
    <definedName name="solver_rel1" localSheetId="7" hidden="1">4</definedName>
    <definedName name="solver_rel2" localSheetId="7" hidden="1">3</definedName>
    <definedName name="solver_rel3" localSheetId="7" hidden="1">1</definedName>
    <definedName name="solver_rel4" localSheetId="7" hidden="1">1</definedName>
    <definedName name="solver_rel5" localSheetId="7" hidden="1">1</definedName>
    <definedName name="solver_rhs0" localSheetId="7" hidden="1">"integer"</definedName>
    <definedName name="solver_rhs1" localSheetId="7" hidden="1">"integer"</definedName>
    <definedName name="solver_rhs2" localSheetId="7" hidden="1">10</definedName>
    <definedName name="solver_rhs3" localSheetId="7" hidden="1">70</definedName>
    <definedName name="solver_rhs4" localSheetId="7" hidden="1">70</definedName>
    <definedName name="solver_rhs5" localSheetId="7" hidden="1">70</definedName>
    <definedName name="solver_rlx" localSheetId="7" hidden="1">2</definedName>
    <definedName name="solver_rsd" localSheetId="7" hidden="1">0</definedName>
    <definedName name="solver_rsmp">2</definedName>
    <definedName name="solver_scl" localSheetId="7" hidden="1">1</definedName>
    <definedName name="solver_seed">0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1</definedName>
    <definedName name="solver_typ" localSheetId="0" hidden="1">1</definedName>
    <definedName name="solver_val" localSheetId="7" hidden="1">0</definedName>
    <definedName name="solver_val" localSheetId="0" hidden="1">0</definedName>
    <definedName name="solver_ver" localSheetId="7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iUhive+mBB3L3mLySTNuqh3VV6uA=="/>
    </ext>
  </extLst>
</workbook>
</file>

<file path=xl/calcChain.xml><?xml version="1.0" encoding="utf-8"?>
<calcChain xmlns="http://schemas.openxmlformats.org/spreadsheetml/2006/main">
  <c r="O19" i="10" l="1"/>
  <c r="P19" i="10"/>
  <c r="O20" i="10"/>
  <c r="P20" i="10"/>
  <c r="O21" i="10"/>
  <c r="P21" i="10"/>
  <c r="O22" i="10"/>
  <c r="P22" i="10"/>
  <c r="O23" i="10"/>
  <c r="P23" i="10"/>
  <c r="O24" i="10"/>
  <c r="P24" i="10"/>
  <c r="O25" i="10"/>
  <c r="P25" i="10"/>
  <c r="O26" i="10"/>
  <c r="P26" i="10"/>
  <c r="O27" i="10"/>
  <c r="P27" i="10"/>
  <c r="O28" i="10"/>
  <c r="P28" i="10"/>
  <c r="O29" i="10"/>
  <c r="P29" i="10"/>
  <c r="O30" i="10"/>
  <c r="P30" i="10"/>
  <c r="O31" i="10"/>
  <c r="P31" i="10"/>
  <c r="O32" i="10"/>
  <c r="P32" i="10"/>
  <c r="O33" i="10"/>
  <c r="P33" i="10"/>
  <c r="O34" i="10"/>
  <c r="P34" i="10"/>
  <c r="O35" i="10"/>
  <c r="P35" i="10"/>
  <c r="O36" i="10"/>
  <c r="P36" i="10"/>
  <c r="O37" i="10"/>
  <c r="P37" i="10"/>
  <c r="O38" i="10"/>
  <c r="P38" i="10"/>
  <c r="O39" i="10"/>
  <c r="P39" i="10"/>
  <c r="O40" i="10"/>
  <c r="P40" i="10"/>
  <c r="O41" i="10"/>
  <c r="P41" i="10"/>
  <c r="O42" i="10"/>
  <c r="P42" i="10"/>
  <c r="O43" i="10"/>
  <c r="P43" i="10"/>
  <c r="O44" i="10"/>
  <c r="P44" i="10"/>
  <c r="O45" i="10"/>
  <c r="P45" i="10"/>
  <c r="O46" i="10"/>
  <c r="P46" i="10"/>
  <c r="O47" i="10"/>
  <c r="P47" i="10"/>
  <c r="O48" i="10"/>
  <c r="P48" i="10"/>
  <c r="O49" i="10"/>
  <c r="P49" i="10"/>
  <c r="O50" i="10"/>
  <c r="P50" i="10"/>
  <c r="O51" i="10"/>
  <c r="P51" i="10"/>
  <c r="O52" i="10"/>
  <c r="P52" i="10"/>
  <c r="O53" i="10"/>
  <c r="P53" i="10"/>
  <c r="O54" i="10"/>
  <c r="P54" i="10"/>
  <c r="O55" i="10"/>
  <c r="P55" i="10"/>
  <c r="O56" i="10"/>
  <c r="P56" i="10"/>
  <c r="O57" i="10"/>
  <c r="P57" i="10"/>
  <c r="O58" i="10"/>
  <c r="P58" i="10"/>
  <c r="O59" i="10"/>
  <c r="P59" i="10"/>
  <c r="O60" i="10"/>
  <c r="P60" i="10"/>
  <c r="O61" i="10"/>
  <c r="P61" i="10"/>
  <c r="O62" i="10"/>
  <c r="P62" i="10"/>
  <c r="O63" i="10"/>
  <c r="P63" i="10"/>
  <c r="O64" i="10"/>
  <c r="P64" i="10"/>
  <c r="O65" i="10"/>
  <c r="P65" i="10"/>
  <c r="O66" i="10"/>
  <c r="P66" i="10"/>
  <c r="O67" i="10"/>
  <c r="P67" i="10"/>
  <c r="O68" i="10"/>
  <c r="P68" i="10"/>
  <c r="O69" i="10"/>
  <c r="P69" i="10"/>
  <c r="O70" i="10"/>
  <c r="P70" i="10"/>
  <c r="O71" i="10"/>
  <c r="P71" i="10"/>
  <c r="O72" i="10"/>
  <c r="P72" i="10"/>
  <c r="O73" i="10"/>
  <c r="P73" i="10"/>
  <c r="O74" i="10"/>
  <c r="P74" i="10"/>
  <c r="O75" i="10"/>
  <c r="P75" i="10"/>
  <c r="O76" i="10"/>
  <c r="P76" i="10"/>
  <c r="O77" i="10"/>
  <c r="P77" i="10"/>
  <c r="O78" i="10"/>
  <c r="P78" i="10"/>
  <c r="O79" i="10"/>
  <c r="P79" i="10"/>
  <c r="O80" i="10"/>
  <c r="P80" i="10"/>
  <c r="O81" i="10"/>
  <c r="P81" i="10"/>
  <c r="O82" i="10"/>
  <c r="P82" i="10"/>
  <c r="O83" i="10"/>
  <c r="P83" i="10"/>
  <c r="O84" i="10"/>
  <c r="P84" i="10"/>
  <c r="O85" i="10"/>
  <c r="P85" i="10"/>
  <c r="O86" i="10"/>
  <c r="P86" i="10"/>
  <c r="O87" i="10"/>
  <c r="P87" i="10"/>
  <c r="O88" i="10"/>
  <c r="P88" i="10"/>
  <c r="O89" i="10"/>
  <c r="P89" i="10"/>
  <c r="O90" i="10"/>
  <c r="P90" i="10"/>
  <c r="O91" i="10"/>
  <c r="P91" i="10"/>
  <c r="O92" i="10"/>
  <c r="P92" i="10"/>
  <c r="O93" i="10"/>
  <c r="P93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O5" i="10"/>
  <c r="P5" i="10"/>
  <c r="O6" i="10"/>
  <c r="P6" i="10"/>
  <c r="O7" i="10"/>
  <c r="P7" i="10"/>
  <c r="O8" i="10"/>
  <c r="P8" i="10"/>
  <c r="O9" i="10"/>
  <c r="P9" i="10"/>
  <c r="O10" i="10"/>
  <c r="P10" i="10"/>
  <c r="O11" i="10"/>
  <c r="P11" i="10"/>
  <c r="O12" i="10"/>
  <c r="P12" i="10"/>
  <c r="O13" i="10"/>
  <c r="P13" i="10"/>
  <c r="O14" i="10"/>
  <c r="P14" i="10"/>
  <c r="O15" i="10"/>
  <c r="P15" i="10"/>
  <c r="O16" i="10"/>
  <c r="P16" i="10"/>
  <c r="O17" i="10"/>
  <c r="P17" i="10"/>
  <c r="O18" i="10"/>
  <c r="P18" i="10"/>
  <c r="P4" i="10"/>
  <c r="O4" i="10"/>
  <c r="N4" i="10"/>
  <c r="K5" i="10"/>
  <c r="L5" i="10"/>
  <c r="M5" i="10"/>
  <c r="K6" i="10"/>
  <c r="L6" i="10"/>
  <c r="M6" i="10"/>
  <c r="K7" i="10"/>
  <c r="L7" i="10"/>
  <c r="M7" i="10"/>
  <c r="K8" i="10"/>
  <c r="L8" i="10"/>
  <c r="M8" i="10"/>
  <c r="K9" i="10"/>
  <c r="L9" i="10"/>
  <c r="M9" i="10"/>
  <c r="K10" i="10"/>
  <c r="L10" i="10"/>
  <c r="M10" i="10"/>
  <c r="K11" i="10"/>
  <c r="L11" i="10"/>
  <c r="M11" i="10"/>
  <c r="K12" i="10"/>
  <c r="L12" i="10"/>
  <c r="M12" i="10"/>
  <c r="K13" i="10"/>
  <c r="L13" i="10"/>
  <c r="M13" i="10"/>
  <c r="K14" i="10"/>
  <c r="L14" i="10"/>
  <c r="M14" i="10"/>
  <c r="K15" i="10"/>
  <c r="L15" i="10"/>
  <c r="M15" i="10"/>
  <c r="K16" i="10"/>
  <c r="L16" i="10"/>
  <c r="M16" i="10"/>
  <c r="K17" i="10"/>
  <c r="L17" i="10"/>
  <c r="M17" i="10"/>
  <c r="K18" i="10"/>
  <c r="L18" i="10"/>
  <c r="M18" i="10"/>
  <c r="K19" i="10"/>
  <c r="L19" i="10"/>
  <c r="M19" i="10"/>
  <c r="K20" i="10"/>
  <c r="L20" i="10"/>
  <c r="M20" i="10"/>
  <c r="K21" i="10"/>
  <c r="L21" i="10"/>
  <c r="M21" i="10"/>
  <c r="K22" i="10"/>
  <c r="L22" i="10"/>
  <c r="M22" i="10"/>
  <c r="K23" i="10"/>
  <c r="L23" i="10"/>
  <c r="M23" i="10"/>
  <c r="K24" i="10"/>
  <c r="L24" i="10"/>
  <c r="M24" i="10"/>
  <c r="K25" i="10"/>
  <c r="L25" i="10"/>
  <c r="M25" i="10"/>
  <c r="K26" i="10"/>
  <c r="L26" i="10"/>
  <c r="M26" i="10"/>
  <c r="K27" i="10"/>
  <c r="L27" i="10"/>
  <c r="M27" i="10"/>
  <c r="K28" i="10"/>
  <c r="L28" i="10"/>
  <c r="M28" i="10"/>
  <c r="K29" i="10"/>
  <c r="L29" i="10"/>
  <c r="M29" i="10"/>
  <c r="K30" i="10"/>
  <c r="L30" i="10"/>
  <c r="M30" i="10"/>
  <c r="K31" i="10"/>
  <c r="L31" i="10"/>
  <c r="M31" i="10"/>
  <c r="K32" i="10"/>
  <c r="L32" i="10"/>
  <c r="M32" i="10"/>
  <c r="K33" i="10"/>
  <c r="L33" i="10"/>
  <c r="M33" i="10"/>
  <c r="K34" i="10"/>
  <c r="L34" i="10"/>
  <c r="M34" i="10"/>
  <c r="K35" i="10"/>
  <c r="L35" i="10"/>
  <c r="M35" i="10"/>
  <c r="K36" i="10"/>
  <c r="L36" i="10"/>
  <c r="M36" i="10"/>
  <c r="K37" i="10"/>
  <c r="L37" i="10"/>
  <c r="M37" i="10"/>
  <c r="K38" i="10"/>
  <c r="L38" i="10"/>
  <c r="M38" i="10"/>
  <c r="K39" i="10"/>
  <c r="L39" i="10"/>
  <c r="M39" i="10"/>
  <c r="K40" i="10"/>
  <c r="L40" i="10"/>
  <c r="M40" i="10"/>
  <c r="K41" i="10"/>
  <c r="L41" i="10"/>
  <c r="M41" i="10"/>
  <c r="K42" i="10"/>
  <c r="L42" i="10"/>
  <c r="M42" i="10"/>
  <c r="K43" i="10"/>
  <c r="L43" i="10"/>
  <c r="M43" i="10"/>
  <c r="K44" i="10"/>
  <c r="L44" i="10"/>
  <c r="M44" i="10"/>
  <c r="K45" i="10"/>
  <c r="L45" i="10"/>
  <c r="M45" i="10"/>
  <c r="K46" i="10"/>
  <c r="L46" i="10"/>
  <c r="M46" i="10"/>
  <c r="K47" i="10"/>
  <c r="L47" i="10"/>
  <c r="M47" i="10"/>
  <c r="K48" i="10"/>
  <c r="L48" i="10"/>
  <c r="M48" i="10"/>
  <c r="K49" i="10"/>
  <c r="L49" i="10"/>
  <c r="M49" i="10"/>
  <c r="K50" i="10"/>
  <c r="L50" i="10"/>
  <c r="M50" i="10"/>
  <c r="K51" i="10"/>
  <c r="L51" i="10"/>
  <c r="M51" i="10"/>
  <c r="K52" i="10"/>
  <c r="L52" i="10"/>
  <c r="M52" i="10"/>
  <c r="K53" i="10"/>
  <c r="L53" i="10"/>
  <c r="M53" i="10"/>
  <c r="K54" i="10"/>
  <c r="L54" i="10"/>
  <c r="M54" i="10"/>
  <c r="K55" i="10"/>
  <c r="L55" i="10"/>
  <c r="M55" i="10"/>
  <c r="K56" i="10"/>
  <c r="L56" i="10"/>
  <c r="M56" i="10"/>
  <c r="K57" i="10"/>
  <c r="L57" i="10"/>
  <c r="M57" i="10"/>
  <c r="K58" i="10"/>
  <c r="L58" i="10"/>
  <c r="M58" i="10"/>
  <c r="K59" i="10"/>
  <c r="L59" i="10"/>
  <c r="M59" i="10"/>
  <c r="K60" i="10"/>
  <c r="L60" i="10"/>
  <c r="M60" i="10"/>
  <c r="K61" i="10"/>
  <c r="L61" i="10"/>
  <c r="M61" i="10"/>
  <c r="K62" i="10"/>
  <c r="L62" i="10"/>
  <c r="M62" i="10"/>
  <c r="K63" i="10"/>
  <c r="L63" i="10"/>
  <c r="M63" i="10"/>
  <c r="K64" i="10"/>
  <c r="L64" i="10"/>
  <c r="M64" i="10"/>
  <c r="K65" i="10"/>
  <c r="L65" i="10"/>
  <c r="M65" i="10"/>
  <c r="K66" i="10"/>
  <c r="L66" i="10"/>
  <c r="M66" i="10"/>
  <c r="K67" i="10"/>
  <c r="L67" i="10"/>
  <c r="M67" i="10"/>
  <c r="K68" i="10"/>
  <c r="L68" i="10"/>
  <c r="M68" i="10"/>
  <c r="K69" i="10"/>
  <c r="L69" i="10"/>
  <c r="M69" i="10"/>
  <c r="K70" i="10"/>
  <c r="L70" i="10"/>
  <c r="M70" i="10"/>
  <c r="K71" i="10"/>
  <c r="L71" i="10"/>
  <c r="M71" i="10"/>
  <c r="K72" i="10"/>
  <c r="L72" i="10"/>
  <c r="M72" i="10"/>
  <c r="K73" i="10"/>
  <c r="L73" i="10"/>
  <c r="M73" i="10"/>
  <c r="K74" i="10"/>
  <c r="L74" i="10"/>
  <c r="M74" i="10"/>
  <c r="K75" i="10"/>
  <c r="L75" i="10"/>
  <c r="M75" i="10"/>
  <c r="K76" i="10"/>
  <c r="L76" i="10"/>
  <c r="M76" i="10"/>
  <c r="K77" i="10"/>
  <c r="L77" i="10"/>
  <c r="M77" i="10"/>
  <c r="K78" i="10"/>
  <c r="L78" i="10"/>
  <c r="M78" i="10"/>
  <c r="K79" i="10"/>
  <c r="L79" i="10"/>
  <c r="M79" i="10"/>
  <c r="K80" i="10"/>
  <c r="L80" i="10"/>
  <c r="M80" i="10"/>
  <c r="K81" i="10"/>
  <c r="L81" i="10"/>
  <c r="M81" i="10"/>
  <c r="K82" i="10"/>
  <c r="L82" i="10"/>
  <c r="M82" i="10"/>
  <c r="K83" i="10"/>
  <c r="L83" i="10"/>
  <c r="M83" i="10"/>
  <c r="K84" i="10"/>
  <c r="L84" i="10"/>
  <c r="M84" i="10"/>
  <c r="K85" i="10"/>
  <c r="L85" i="10"/>
  <c r="M85" i="10"/>
  <c r="K86" i="10"/>
  <c r="L86" i="10"/>
  <c r="M86" i="10"/>
  <c r="K87" i="10"/>
  <c r="L87" i="10"/>
  <c r="M87" i="10"/>
  <c r="K88" i="10"/>
  <c r="L88" i="10"/>
  <c r="M88" i="10"/>
  <c r="K89" i="10"/>
  <c r="L89" i="10"/>
  <c r="M89" i="10"/>
  <c r="K90" i="10"/>
  <c r="L90" i="10"/>
  <c r="M90" i="10"/>
  <c r="K91" i="10"/>
  <c r="L91" i="10"/>
  <c r="M91" i="10"/>
  <c r="K92" i="10"/>
  <c r="L92" i="10"/>
  <c r="M92" i="10"/>
  <c r="K93" i="10"/>
  <c r="L93" i="10"/>
  <c r="M93" i="10"/>
  <c r="L4" i="10"/>
  <c r="M4" i="10"/>
  <c r="K4" i="10"/>
  <c r="E29" i="7"/>
  <c r="D30" i="7"/>
  <c r="E28" i="7"/>
  <c r="E27" i="7"/>
  <c r="F26" i="7" l="1"/>
  <c r="B5" i="6"/>
  <c r="C4" i="6"/>
  <c r="G4" i="6" s="1"/>
  <c r="I4" i="6" s="1"/>
  <c r="C3" i="6"/>
  <c r="G3" i="6" s="1"/>
  <c r="I3" i="6" s="1"/>
  <c r="C2" i="6"/>
  <c r="G2" i="6" s="1"/>
  <c r="I2" i="6" s="1"/>
  <c r="I5" i="6" l="1"/>
</calcChain>
</file>

<file path=xl/sharedStrings.xml><?xml version="1.0" encoding="utf-8"?>
<sst xmlns="http://schemas.openxmlformats.org/spreadsheetml/2006/main" count="235" uniqueCount="68">
  <si>
    <t>Space</t>
  </si>
  <si>
    <t>Sales</t>
  </si>
  <si>
    <t>Week</t>
  </si>
  <si>
    <t>Space-Men</t>
  </si>
  <si>
    <t>Space-Women</t>
  </si>
  <si>
    <t>Space-Children</t>
  </si>
  <si>
    <t>Men</t>
  </si>
  <si>
    <t>Women</t>
  </si>
  <si>
    <t>Children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</si>
  <si>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</si>
  <si>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</si>
  <si>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</si>
  <si>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</si>
  <si>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</si>
  <si>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</si>
  <si>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</si>
  <si>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</si>
  <si>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</si>
  <si>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</si>
  <si>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</si>
  <si>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</si>
  <si>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</si>
  <si>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</si>
  <si>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</si>
  <si>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</si>
  <si>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</si>
  <si>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</si>
  <si>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</si>
  <si>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</si>
  <si>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</si>
  <si>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</si>
  <si>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</si>
  <si>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</si>
  <si>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y</t>
  </si>
  <si>
    <t>Category</t>
  </si>
  <si>
    <t>a</t>
  </si>
  <si>
    <t>b</t>
  </si>
  <si>
    <t>c</t>
  </si>
  <si>
    <t>Average Profit</t>
  </si>
  <si>
    <t xml:space="preserve">Min </t>
  </si>
  <si>
    <t>total</t>
  </si>
  <si>
    <t>x1</t>
  </si>
  <si>
    <t>Space_Men</t>
  </si>
  <si>
    <t>Space_Women</t>
  </si>
  <si>
    <t>Space_Children</t>
  </si>
  <si>
    <t>x2</t>
  </si>
  <si>
    <t>x3</t>
  </si>
  <si>
    <t>log y = alog(x1) + blog(x2) +c log(x3) + log intercept</t>
  </si>
  <si>
    <t>Log intercept</t>
  </si>
  <si>
    <t>Equation</t>
  </si>
  <si>
    <t>d</t>
  </si>
  <si>
    <t>Space-Womens</t>
  </si>
  <si>
    <t>Average Margin per unit</t>
  </si>
  <si>
    <t>Sales (Units)</t>
  </si>
  <si>
    <t>Space -70</t>
  </si>
  <si>
    <t>y=x1^a*x2^b*x3^c*10^d</t>
  </si>
  <si>
    <t>Total Profit</t>
  </si>
  <si>
    <t>Sales_Men</t>
  </si>
  <si>
    <t>Log SM</t>
  </si>
  <si>
    <t>Log SW</t>
  </si>
  <si>
    <t>Low CW</t>
  </si>
  <si>
    <t>Log SPM</t>
  </si>
  <si>
    <t>Log SPW</t>
  </si>
  <si>
    <t>Log SPC</t>
  </si>
  <si>
    <t>Log Space Men</t>
  </si>
  <si>
    <t>Log Space Women</t>
  </si>
  <si>
    <t>Log Space Children</t>
  </si>
  <si>
    <t>LogSales_W=1.84*logSp_men+3.33 logSp_W+1.13logSp_C-5.33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</si>
</sst>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F4B083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5" fillId="2" borderId="1" xfId="0" applyFont="1" applyFill="1" applyBorder="1"/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5" fillId="4" borderId="2" xfId="0" applyFont="1" applyFill="1" applyBorder="1"/>
    <xf numFmtId="0" fontId="5" fillId="4" borderId="3" xfId="0" applyFont="1" applyFill="1" applyBorder="1"/>
    <xf numFmtId="0" fontId="5" fillId="4" borderId="4" xfId="0" applyFont="1" applyFill="1" applyBorder="1"/>
    <xf numFmtId="0" fontId="5" fillId="5" borderId="2" xfId="0" applyFont="1" applyFill="1" applyBorder="1"/>
    <xf numFmtId="0" fontId="5" fillId="5" borderId="3" xfId="0" applyFont="1" applyFill="1" applyBorder="1"/>
    <xf numFmtId="0" fontId="5" fillId="5" borderId="4" xfId="0" applyFont="1" applyFill="1" applyBorder="1"/>
    <xf numFmtId="0" fontId="5" fillId="0" borderId="5" xfId="0" applyFont="1" applyBorder="1"/>
    <xf numFmtId="0" fontId="5" fillId="0" borderId="6" xfId="0" applyFont="1" applyBorder="1"/>
    <xf numFmtId="1" fontId="5" fillId="0" borderId="6" xfId="0" applyNumberFormat="1" applyFont="1" applyBorder="1"/>
    <xf numFmtId="1" fontId="5" fillId="0" borderId="5" xfId="0" applyNumberFormat="1" applyFont="1" applyBorder="1"/>
    <xf numFmtId="0" fontId="6" fillId="0" borderId="0" xfId="0" applyFont="1"/>
    <xf numFmtId="0" fontId="4" fillId="0" borderId="0" xfId="0" applyFont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centerContinuous"/>
    </xf>
    <xf numFmtId="0" fontId="0" fillId="7" borderId="0" xfId="0" applyFill="1"/>
    <xf numFmtId="0" fontId="3" fillId="0" borderId="0" xfId="0" applyFont="1"/>
    <xf numFmtId="0" fontId="2" fillId="0" borderId="0" xfId="0" applyFont="1"/>
    <xf numFmtId="0" fontId="6" fillId="0" borderId="12" xfId="0" applyFont="1" applyBorder="1"/>
    <xf numFmtId="0" fontId="2" fillId="0" borderId="12" xfId="0" applyFont="1" applyBorder="1"/>
    <xf numFmtId="0" fontId="6" fillId="7" borderId="12" xfId="0" applyFont="1" applyFill="1" applyBorder="1"/>
    <xf numFmtId="0" fontId="4" fillId="0" borderId="12" xfId="0" applyFont="1" applyBorder="1"/>
    <xf numFmtId="0" fontId="5" fillId="8" borderId="12" xfId="0" applyFont="1" applyFill="1" applyBorder="1"/>
    <xf numFmtId="0" fontId="5" fillId="7" borderId="12" xfId="0" applyFont="1" applyFill="1" applyBorder="1"/>
    <xf numFmtId="0" fontId="5" fillId="0" borderId="12" xfId="0" applyFont="1" applyBorder="1"/>
    <xf numFmtId="0" fontId="0" fillId="0" borderId="12" xfId="0" applyBorder="1"/>
    <xf numFmtId="164" fontId="5" fillId="6" borderId="12" xfId="0" applyNumberFormat="1" applyFont="1" applyFill="1" applyBorder="1"/>
    <xf numFmtId="0" fontId="7" fillId="0" borderId="7" xfId="0" applyFont="1" applyBorder="1" applyAlignment="1">
      <alignment horizontal="center"/>
    </xf>
    <xf numFmtId="0" fontId="5" fillId="0" borderId="8" xfId="0" applyFont="1" applyBorder="1"/>
    <xf numFmtId="0" fontId="5" fillId="5" borderId="9" xfId="0" applyFont="1" applyFill="1" applyBorder="1"/>
    <xf numFmtId="0" fontId="5" fillId="10" borderId="9" xfId="0" applyFont="1" applyFill="1" applyBorder="1"/>
    <xf numFmtId="0" fontId="1" fillId="0" borderId="0" xfId="0" applyFont="1"/>
    <xf numFmtId="0" fontId="5" fillId="0" borderId="8" xfId="0" applyFont="1" applyBorder="1" applyAlignment="1">
      <alignment horizontal="center"/>
    </xf>
    <xf numFmtId="0" fontId="8" fillId="0" borderId="8" xfId="0" applyFont="1" applyBorder="1"/>
    <xf numFmtId="0" fontId="5" fillId="9" borderId="0" xfId="0" applyFont="1" applyFill="1" applyAlignment="1">
      <alignment horizontal="center"/>
    </xf>
    <xf numFmtId="0" fontId="0" fillId="9" borderId="0" xfId="0" applyFill="1"/>
    <xf numFmtId="0" fontId="5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F6A4B-E5FE-45D5-B386-2DA184D63635}">
  <dimension ref="A1:P1001"/>
  <sheetViews>
    <sheetView tabSelected="1" workbookViewId="0">
      <selection activeCell="P15" sqref="P15"/>
    </sheetView>
  </sheetViews>
  <sheetFormatPr defaultColWidth="14.44140625" defaultRowHeight="15" customHeight="1" x14ac:dyDescent="0.3"/>
  <cols>
    <col min="1" max="2" width="11.5546875" customWidth="1"/>
    <col min="3" max="3" width="13" customWidth="1"/>
    <col min="4" max="4" width="13.33203125" bestFit="1" customWidth="1"/>
    <col min="5" max="7" width="11.5546875" customWidth="1"/>
    <col min="8" max="9" width="13.44140625" customWidth="1"/>
    <col min="10" max="10" width="13.77734375" customWidth="1"/>
  </cols>
  <sheetData>
    <row r="1" spans="1:16" ht="15" customHeight="1" x14ac:dyDescent="0.3">
      <c r="B1" s="23"/>
      <c r="E1" s="23"/>
      <c r="F1" s="23"/>
      <c r="H1" s="23"/>
    </row>
    <row r="2" spans="1:16" ht="14.25" customHeight="1" thickBot="1" x14ac:dyDescent="0.35">
      <c r="B2" s="40" t="s">
        <v>54</v>
      </c>
      <c r="C2" s="41"/>
      <c r="D2" s="41"/>
      <c r="E2" s="42" t="s">
        <v>53</v>
      </c>
      <c r="F2" s="43"/>
      <c r="G2" s="43"/>
      <c r="H2" s="42" t="s">
        <v>52</v>
      </c>
      <c r="I2" s="43"/>
      <c r="J2" s="43"/>
    </row>
    <row r="3" spans="1:16" ht="14.25" customHeight="1" thickBot="1" x14ac:dyDescent="0.35">
      <c r="A3" s="1" t="s">
        <v>2</v>
      </c>
      <c r="B3" s="2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7" t="s">
        <v>8</v>
      </c>
      <c r="H3" s="8" t="s">
        <v>6</v>
      </c>
      <c r="I3" s="9" t="s">
        <v>7</v>
      </c>
      <c r="J3" s="10" t="s">
        <v>8</v>
      </c>
      <c r="K3" s="35" t="s">
        <v>58</v>
      </c>
      <c r="L3" s="35" t="s">
        <v>59</v>
      </c>
      <c r="M3" s="35" t="s">
        <v>60</v>
      </c>
      <c r="N3" s="36" t="s">
        <v>61</v>
      </c>
      <c r="O3" s="36" t="s">
        <v>62</v>
      </c>
      <c r="P3" s="36" t="s">
        <v>63</v>
      </c>
    </row>
    <row r="4" spans="1:16" ht="14.25" customHeight="1" x14ac:dyDescent="0.3">
      <c r="A4" s="11">
        <v>1</v>
      </c>
      <c r="B4" s="12">
        <v>15</v>
      </c>
      <c r="C4" s="12">
        <v>26</v>
      </c>
      <c r="D4" s="12">
        <v>29</v>
      </c>
      <c r="E4" s="13">
        <v>1702.66</v>
      </c>
      <c r="F4" s="12">
        <v>1619</v>
      </c>
      <c r="G4" s="12">
        <v>1903</v>
      </c>
      <c r="H4" s="12">
        <v>48</v>
      </c>
      <c r="I4" s="12">
        <v>80</v>
      </c>
      <c r="J4" s="12">
        <v>50</v>
      </c>
      <c r="K4">
        <f>LOG(E4)</f>
        <v>3.2311279334201406</v>
      </c>
      <c r="L4">
        <f t="shared" ref="L4:M4" si="0">LOG(F4)</f>
        <v>3.2092468487533736</v>
      </c>
      <c r="M4">
        <f t="shared" si="0"/>
        <v>3.2794387882870204</v>
      </c>
      <c r="N4">
        <f>LOG(B4)</f>
        <v>1.1760912590556813</v>
      </c>
      <c r="O4">
        <f t="shared" ref="O4:P4" si="1">LOG(C4)</f>
        <v>1.414973347970818</v>
      </c>
      <c r="P4">
        <f t="shared" si="1"/>
        <v>1.4623979978989561</v>
      </c>
    </row>
    <row r="5" spans="1:16" ht="14.25" customHeight="1" x14ac:dyDescent="0.3">
      <c r="A5" s="11">
        <v>2</v>
      </c>
      <c r="B5" s="11">
        <v>11</v>
      </c>
      <c r="C5" s="11">
        <v>30</v>
      </c>
      <c r="D5" s="11">
        <v>29</v>
      </c>
      <c r="E5" s="14">
        <v>1339.4600000000003</v>
      </c>
      <c r="F5" s="11">
        <v>1879</v>
      </c>
      <c r="G5" s="11">
        <v>1687</v>
      </c>
      <c r="H5" s="12">
        <v>48</v>
      </c>
      <c r="I5" s="11">
        <v>80</v>
      </c>
      <c r="J5" s="11">
        <v>50</v>
      </c>
      <c r="K5">
        <f t="shared" ref="K5:K68" si="2">LOG(E5)</f>
        <v>3.1269297488970769</v>
      </c>
      <c r="L5">
        <f t="shared" ref="L5:L68" si="3">LOG(F5)</f>
        <v>3.2739267801005254</v>
      </c>
      <c r="M5">
        <f t="shared" ref="M5:M68" si="4">LOG(G5)</f>
        <v>3.2271150825891253</v>
      </c>
      <c r="N5">
        <f t="shared" ref="N5:N68" si="5">LOG(B5)</f>
        <v>1.0413926851582251</v>
      </c>
      <c r="O5">
        <f t="shared" ref="O5:O18" si="6">LOG(C5)</f>
        <v>1.4771212547196624</v>
      </c>
      <c r="P5">
        <f t="shared" ref="P5:P18" si="7">LOG(D5)</f>
        <v>1.4623979978989561</v>
      </c>
    </row>
    <row r="6" spans="1:16" ht="14.25" customHeight="1" x14ac:dyDescent="0.3">
      <c r="A6" s="11">
        <v>3</v>
      </c>
      <c r="B6" s="11">
        <v>28</v>
      </c>
      <c r="C6" s="11">
        <v>21</v>
      </c>
      <c r="D6" s="11">
        <v>21</v>
      </c>
      <c r="E6" s="14">
        <v>3478.74</v>
      </c>
      <c r="F6" s="11">
        <v>1686</v>
      </c>
      <c r="G6" s="11">
        <v>1989</v>
      </c>
      <c r="H6" s="12">
        <v>48</v>
      </c>
      <c r="I6" s="11">
        <v>80</v>
      </c>
      <c r="J6" s="11">
        <v>50</v>
      </c>
      <c r="K6">
        <f t="shared" si="2"/>
        <v>3.5414219709192287</v>
      </c>
      <c r="L6">
        <f t="shared" si="3"/>
        <v>3.2268575702887237</v>
      </c>
      <c r="M6">
        <f t="shared" si="4"/>
        <v>3.2986347831244354</v>
      </c>
      <c r="N6">
        <f t="shared" si="5"/>
        <v>1.4471580313422192</v>
      </c>
      <c r="O6">
        <f t="shared" si="6"/>
        <v>1.3222192947339193</v>
      </c>
      <c r="P6">
        <f t="shared" si="7"/>
        <v>1.3222192947339193</v>
      </c>
    </row>
    <row r="7" spans="1:16" ht="14.25" customHeight="1" x14ac:dyDescent="0.3">
      <c r="A7" s="11">
        <v>4</v>
      </c>
      <c r="B7" s="11">
        <v>24</v>
      </c>
      <c r="C7" s="11">
        <v>18</v>
      </c>
      <c r="D7" s="11">
        <v>28</v>
      </c>
      <c r="E7" s="14">
        <v>2594.3199999999997</v>
      </c>
      <c r="F7" s="11">
        <v>1148</v>
      </c>
      <c r="G7" s="11">
        <v>2312</v>
      </c>
      <c r="H7" s="12">
        <v>48</v>
      </c>
      <c r="I7" s="11">
        <v>80</v>
      </c>
      <c r="J7" s="11">
        <v>50</v>
      </c>
      <c r="K7">
        <f t="shared" si="2"/>
        <v>3.4140235437075339</v>
      </c>
      <c r="L7">
        <f t="shared" si="3"/>
        <v>3.0599418880619549</v>
      </c>
      <c r="M7">
        <f t="shared" si="4"/>
        <v>3.3639878297484915</v>
      </c>
      <c r="N7">
        <f t="shared" si="5"/>
        <v>1.3802112417116059</v>
      </c>
      <c r="O7">
        <f t="shared" si="6"/>
        <v>1.255272505103306</v>
      </c>
      <c r="P7">
        <f t="shared" si="7"/>
        <v>1.4471580313422192</v>
      </c>
    </row>
    <row r="8" spans="1:16" ht="14.25" customHeight="1" x14ac:dyDescent="0.3">
      <c r="A8" s="11">
        <v>5</v>
      </c>
      <c r="B8" s="11">
        <v>28</v>
      </c>
      <c r="C8" s="11">
        <v>26</v>
      </c>
      <c r="D8" s="11">
        <v>16</v>
      </c>
      <c r="E8" s="14">
        <v>3851.0399999999995</v>
      </c>
      <c r="F8" s="11">
        <v>2256</v>
      </c>
      <c r="G8" s="11">
        <v>1604</v>
      </c>
      <c r="H8" s="12">
        <v>48</v>
      </c>
      <c r="I8" s="11">
        <v>80</v>
      </c>
      <c r="J8" s="11">
        <v>50</v>
      </c>
      <c r="K8">
        <f t="shared" si="2"/>
        <v>3.5855780295780821</v>
      </c>
      <c r="L8">
        <f t="shared" si="3"/>
        <v>3.3533390953113047</v>
      </c>
      <c r="M8">
        <f t="shared" si="4"/>
        <v>3.2052043639481447</v>
      </c>
      <c r="N8">
        <f t="shared" si="5"/>
        <v>1.4471580313422192</v>
      </c>
      <c r="O8">
        <f t="shared" si="6"/>
        <v>1.414973347970818</v>
      </c>
      <c r="P8">
        <f t="shared" si="7"/>
        <v>1.2041199826559248</v>
      </c>
    </row>
    <row r="9" spans="1:16" ht="14.25" customHeight="1" x14ac:dyDescent="0.3">
      <c r="A9" s="11">
        <v>6</v>
      </c>
      <c r="B9" s="11">
        <v>15</v>
      </c>
      <c r="C9" s="11">
        <v>23</v>
      </c>
      <c r="D9" s="11">
        <v>32</v>
      </c>
      <c r="E9" s="14">
        <v>1479.28</v>
      </c>
      <c r="F9" s="11">
        <v>1277</v>
      </c>
      <c r="G9" s="11">
        <v>2134</v>
      </c>
      <c r="H9" s="12">
        <v>48</v>
      </c>
      <c r="I9" s="11">
        <v>80</v>
      </c>
      <c r="J9" s="11">
        <v>50</v>
      </c>
      <c r="K9">
        <f t="shared" si="2"/>
        <v>3.1700503855896396</v>
      </c>
      <c r="L9">
        <f t="shared" si="3"/>
        <v>3.1061908972634154</v>
      </c>
      <c r="M9">
        <f t="shared" si="4"/>
        <v>3.3291944150884509</v>
      </c>
      <c r="N9">
        <f t="shared" si="5"/>
        <v>1.1760912590556813</v>
      </c>
      <c r="O9">
        <f t="shared" si="6"/>
        <v>1.3617278360175928</v>
      </c>
      <c r="P9">
        <f t="shared" si="7"/>
        <v>1.505149978319906</v>
      </c>
    </row>
    <row r="10" spans="1:16" ht="14.25" customHeight="1" x14ac:dyDescent="0.3">
      <c r="A10" s="11">
        <v>7</v>
      </c>
      <c r="B10" s="11">
        <v>12</v>
      </c>
      <c r="C10" s="11">
        <v>13</v>
      </c>
      <c r="D10" s="11">
        <v>45</v>
      </c>
      <c r="E10" s="14">
        <v>238.89999999999986</v>
      </c>
      <c r="F10" s="11">
        <v>10</v>
      </c>
      <c r="G10" s="11">
        <v>2973</v>
      </c>
      <c r="H10" s="12">
        <v>48</v>
      </c>
      <c r="I10" s="11">
        <v>80</v>
      </c>
      <c r="J10" s="11">
        <v>50</v>
      </c>
      <c r="K10">
        <f t="shared" si="2"/>
        <v>2.3782161497498775</v>
      </c>
      <c r="L10">
        <f t="shared" si="3"/>
        <v>1</v>
      </c>
      <c r="M10">
        <f t="shared" si="4"/>
        <v>3.4731949092049379</v>
      </c>
      <c r="N10">
        <f t="shared" si="5"/>
        <v>1.0791812460476249</v>
      </c>
      <c r="O10">
        <f t="shared" si="6"/>
        <v>1.1139433523068367</v>
      </c>
      <c r="P10">
        <f t="shared" si="7"/>
        <v>1.6532125137753437</v>
      </c>
    </row>
    <row r="11" spans="1:16" ht="14.25" customHeight="1" x14ac:dyDescent="0.3">
      <c r="A11" s="11">
        <v>8</v>
      </c>
      <c r="B11" s="11">
        <v>20</v>
      </c>
      <c r="C11" s="11">
        <v>14</v>
      </c>
      <c r="D11" s="11">
        <v>36</v>
      </c>
      <c r="E11" s="14">
        <v>1635.44</v>
      </c>
      <c r="F11" s="11">
        <v>496</v>
      </c>
      <c r="G11" s="11">
        <v>2712</v>
      </c>
      <c r="H11" s="12">
        <v>48</v>
      </c>
      <c r="I11" s="11">
        <v>80</v>
      </c>
      <c r="J11" s="11">
        <v>50</v>
      </c>
      <c r="K11">
        <f t="shared" si="2"/>
        <v>3.2136346156288988</v>
      </c>
      <c r="L11">
        <f t="shared" si="3"/>
        <v>2.6954816764901977</v>
      </c>
      <c r="M11">
        <f t="shared" si="4"/>
        <v>3.4332896851950259</v>
      </c>
      <c r="N11">
        <f t="shared" si="5"/>
        <v>1.3010299956639813</v>
      </c>
      <c r="O11">
        <f t="shared" si="6"/>
        <v>1.146128035678238</v>
      </c>
      <c r="P11">
        <f t="shared" si="7"/>
        <v>1.5563025007672873</v>
      </c>
    </row>
    <row r="12" spans="1:16" ht="14.25" customHeight="1" x14ac:dyDescent="0.3">
      <c r="A12" s="11">
        <v>9</v>
      </c>
      <c r="B12" s="11">
        <v>10</v>
      </c>
      <c r="C12" s="11">
        <v>17</v>
      </c>
      <c r="D12" s="11">
        <v>43</v>
      </c>
      <c r="E12" s="14">
        <v>206.22000000000003</v>
      </c>
      <c r="F12" s="11">
        <v>348</v>
      </c>
      <c r="G12" s="11">
        <v>2711</v>
      </c>
      <c r="H12" s="12">
        <v>48</v>
      </c>
      <c r="I12" s="11">
        <v>80</v>
      </c>
      <c r="J12" s="11">
        <v>50</v>
      </c>
      <c r="K12">
        <f t="shared" si="2"/>
        <v>2.314330782520869</v>
      </c>
      <c r="L12">
        <f t="shared" si="3"/>
        <v>2.5415792439465807</v>
      </c>
      <c r="M12">
        <f t="shared" si="4"/>
        <v>3.4331295175804857</v>
      </c>
      <c r="N12">
        <f t="shared" si="5"/>
        <v>1</v>
      </c>
      <c r="O12">
        <f t="shared" si="6"/>
        <v>1.2304489213782739</v>
      </c>
      <c r="P12">
        <f t="shared" si="7"/>
        <v>1.6334684555795864</v>
      </c>
    </row>
    <row r="13" spans="1:16" ht="14.25" customHeight="1" x14ac:dyDescent="0.3">
      <c r="A13" s="11">
        <v>10</v>
      </c>
      <c r="B13" s="11">
        <v>17</v>
      </c>
      <c r="C13" s="11">
        <v>23</v>
      </c>
      <c r="D13" s="11">
        <v>30</v>
      </c>
      <c r="E13" s="14">
        <v>1809.8</v>
      </c>
      <c r="F13" s="11">
        <v>1375</v>
      </c>
      <c r="G13" s="11">
        <v>2088</v>
      </c>
      <c r="H13" s="12">
        <v>48</v>
      </c>
      <c r="I13" s="11">
        <v>80</v>
      </c>
      <c r="J13" s="11">
        <v>50</v>
      </c>
      <c r="K13">
        <f t="shared" si="2"/>
        <v>3.257630583877158</v>
      </c>
      <c r="L13">
        <f t="shared" si="3"/>
        <v>3.1383026981662816</v>
      </c>
      <c r="M13">
        <f t="shared" si="4"/>
        <v>3.3197304943302246</v>
      </c>
      <c r="N13">
        <f t="shared" si="5"/>
        <v>1.2304489213782739</v>
      </c>
      <c r="O13">
        <f t="shared" si="6"/>
        <v>1.3617278360175928</v>
      </c>
      <c r="P13">
        <f t="shared" si="7"/>
        <v>1.4771212547196624</v>
      </c>
    </row>
    <row r="14" spans="1:16" ht="14.25" customHeight="1" x14ac:dyDescent="0.3">
      <c r="A14" s="11">
        <v>11</v>
      </c>
      <c r="B14" s="11">
        <v>22</v>
      </c>
      <c r="C14" s="11">
        <v>11</v>
      </c>
      <c r="D14" s="11">
        <v>37</v>
      </c>
      <c r="E14" s="14">
        <v>1742.58</v>
      </c>
      <c r="F14" s="11">
        <v>252</v>
      </c>
      <c r="G14" s="11">
        <v>2897</v>
      </c>
      <c r="H14" s="12">
        <v>48</v>
      </c>
      <c r="I14" s="11">
        <v>80</v>
      </c>
      <c r="J14" s="11">
        <v>50</v>
      </c>
      <c r="K14">
        <f t="shared" si="2"/>
        <v>3.2411927252268735</v>
      </c>
      <c r="L14">
        <f t="shared" si="3"/>
        <v>2.4014005407815442</v>
      </c>
      <c r="M14">
        <f t="shared" si="4"/>
        <v>3.461948495203762</v>
      </c>
      <c r="N14">
        <f t="shared" si="5"/>
        <v>1.3424226808222062</v>
      </c>
      <c r="O14">
        <f t="shared" si="6"/>
        <v>1.0413926851582251</v>
      </c>
      <c r="P14">
        <f t="shared" si="7"/>
        <v>1.568201724066995</v>
      </c>
    </row>
    <row r="15" spans="1:16" ht="14.25" customHeight="1" x14ac:dyDescent="0.3">
      <c r="A15" s="11">
        <v>12</v>
      </c>
      <c r="B15" s="11">
        <v>16</v>
      </c>
      <c r="C15" s="11">
        <v>10</v>
      </c>
      <c r="D15" s="11">
        <v>44</v>
      </c>
      <c r="E15" s="14">
        <v>676.56000000000017</v>
      </c>
      <c r="F15" s="11">
        <v>156</v>
      </c>
      <c r="G15" s="11">
        <v>3112</v>
      </c>
      <c r="H15" s="12">
        <v>48</v>
      </c>
      <c r="I15" s="11">
        <v>80</v>
      </c>
      <c r="J15" s="11">
        <v>50</v>
      </c>
      <c r="K15">
        <f t="shared" si="2"/>
        <v>2.8303063175832084</v>
      </c>
      <c r="L15">
        <f t="shared" si="3"/>
        <v>2.1931245983544616</v>
      </c>
      <c r="M15">
        <f t="shared" si="4"/>
        <v>3.4930395883176515</v>
      </c>
      <c r="N15">
        <f t="shared" si="5"/>
        <v>1.2041199826559248</v>
      </c>
      <c r="O15">
        <f t="shared" si="6"/>
        <v>1</v>
      </c>
      <c r="P15">
        <f t="shared" si="7"/>
        <v>1.6434526764861874</v>
      </c>
    </row>
    <row r="16" spans="1:16" ht="14.25" customHeight="1" x14ac:dyDescent="0.3">
      <c r="A16" s="11">
        <v>13</v>
      </c>
      <c r="B16" s="11">
        <v>28</v>
      </c>
      <c r="C16" s="11">
        <v>10</v>
      </c>
      <c r="D16" s="11">
        <v>32</v>
      </c>
      <c r="E16" s="14">
        <v>2659.6800000000003</v>
      </c>
      <c r="F16" s="11">
        <v>432</v>
      </c>
      <c r="G16" s="11">
        <v>2836</v>
      </c>
      <c r="H16" s="12">
        <v>48</v>
      </c>
      <c r="I16" s="11">
        <v>80</v>
      </c>
      <c r="J16" s="11">
        <v>50</v>
      </c>
      <c r="K16">
        <f t="shared" si="2"/>
        <v>3.4248293875354912</v>
      </c>
      <c r="L16">
        <f t="shared" si="3"/>
        <v>2.6354837468149119</v>
      </c>
      <c r="M16">
        <f t="shared" si="4"/>
        <v>3.4527062265110291</v>
      </c>
      <c r="N16">
        <f t="shared" si="5"/>
        <v>1.4471580313422192</v>
      </c>
      <c r="O16">
        <f t="shared" si="6"/>
        <v>1</v>
      </c>
      <c r="P16">
        <f t="shared" si="7"/>
        <v>1.505149978319906</v>
      </c>
    </row>
    <row r="17" spans="1:16" ht="14.25" customHeight="1" x14ac:dyDescent="0.3">
      <c r="A17" s="11">
        <v>14</v>
      </c>
      <c r="B17" s="11">
        <v>19</v>
      </c>
      <c r="C17" s="11">
        <v>26</v>
      </c>
      <c r="D17" s="11">
        <v>25</v>
      </c>
      <c r="E17" s="14">
        <v>2363.6999999999998</v>
      </c>
      <c r="F17" s="11">
        <v>1815</v>
      </c>
      <c r="G17" s="11">
        <v>1811</v>
      </c>
      <c r="H17" s="12">
        <v>48</v>
      </c>
      <c r="I17" s="11">
        <v>80</v>
      </c>
      <c r="J17" s="11">
        <v>50</v>
      </c>
      <c r="K17">
        <f t="shared" si="2"/>
        <v>3.3735923551989395</v>
      </c>
      <c r="L17">
        <f t="shared" si="3"/>
        <v>3.2588766293721312</v>
      </c>
      <c r="M17">
        <f t="shared" si="4"/>
        <v>3.2579184503140586</v>
      </c>
      <c r="N17">
        <f t="shared" si="5"/>
        <v>1.2787536009528289</v>
      </c>
      <c r="O17">
        <f t="shared" si="6"/>
        <v>1.414973347970818</v>
      </c>
      <c r="P17">
        <f t="shared" si="7"/>
        <v>1.3979400086720377</v>
      </c>
    </row>
    <row r="18" spans="1:16" ht="14.25" customHeight="1" x14ac:dyDescent="0.3">
      <c r="A18" s="11">
        <v>15</v>
      </c>
      <c r="B18" s="11">
        <v>11</v>
      </c>
      <c r="C18" s="11">
        <v>12</v>
      </c>
      <c r="D18" s="11">
        <v>47</v>
      </c>
      <c r="E18" s="14">
        <v>400</v>
      </c>
      <c r="F18" s="11">
        <v>173</v>
      </c>
      <c r="G18" s="11">
        <v>3073</v>
      </c>
      <c r="H18" s="12">
        <v>48</v>
      </c>
      <c r="I18" s="11">
        <v>80</v>
      </c>
      <c r="J18" s="11">
        <v>50</v>
      </c>
      <c r="K18">
        <f t="shared" si="2"/>
        <v>2.6020599913279625</v>
      </c>
      <c r="L18">
        <f t="shared" si="3"/>
        <v>2.2380461031287955</v>
      </c>
      <c r="M18">
        <f t="shared" si="4"/>
        <v>3.4875625602563782</v>
      </c>
      <c r="N18">
        <f t="shared" si="5"/>
        <v>1.0413926851582251</v>
      </c>
      <c r="O18">
        <f t="shared" si="6"/>
        <v>1.0791812460476249</v>
      </c>
      <c r="P18">
        <f t="shared" si="7"/>
        <v>1.6720978579357175</v>
      </c>
    </row>
    <row r="19" spans="1:16" ht="14.25" customHeight="1" x14ac:dyDescent="0.3">
      <c r="A19" s="11">
        <v>16</v>
      </c>
      <c r="B19" s="11">
        <v>28</v>
      </c>
      <c r="C19" s="11">
        <v>27</v>
      </c>
      <c r="D19" s="11">
        <v>15</v>
      </c>
      <c r="E19" s="14">
        <v>3925.4999999999995</v>
      </c>
      <c r="F19" s="11">
        <v>2370</v>
      </c>
      <c r="G19" s="11">
        <v>1527</v>
      </c>
      <c r="H19" s="12">
        <v>48</v>
      </c>
      <c r="I19" s="11">
        <v>80</v>
      </c>
      <c r="J19" s="11">
        <v>50</v>
      </c>
      <c r="K19">
        <f t="shared" si="2"/>
        <v>3.5938949816955623</v>
      </c>
      <c r="L19">
        <f t="shared" si="3"/>
        <v>3.374748346010104</v>
      </c>
      <c r="M19">
        <f t="shared" si="4"/>
        <v>3.1838390370564214</v>
      </c>
      <c r="N19">
        <f t="shared" si="5"/>
        <v>1.4471580313422192</v>
      </c>
      <c r="O19">
        <f t="shared" ref="O19:O82" si="8">LOG(C19)</f>
        <v>1.4313637641589874</v>
      </c>
      <c r="P19">
        <f t="shared" ref="P19:P82" si="9">LOG(D19)</f>
        <v>1.1760912590556813</v>
      </c>
    </row>
    <row r="20" spans="1:16" ht="14.25" customHeight="1" x14ac:dyDescent="0.3">
      <c r="A20" s="11">
        <v>17</v>
      </c>
      <c r="B20" s="11">
        <v>28</v>
      </c>
      <c r="C20" s="11">
        <v>21</v>
      </c>
      <c r="D20" s="11">
        <v>21</v>
      </c>
      <c r="E20" s="14">
        <v>3478.74</v>
      </c>
      <c r="F20" s="11">
        <v>1686</v>
      </c>
      <c r="G20" s="11">
        <v>1989</v>
      </c>
      <c r="H20" s="12">
        <v>48</v>
      </c>
      <c r="I20" s="11">
        <v>80</v>
      </c>
      <c r="J20" s="11">
        <v>50</v>
      </c>
      <c r="K20">
        <f t="shared" si="2"/>
        <v>3.5414219709192287</v>
      </c>
      <c r="L20">
        <f t="shared" si="3"/>
        <v>3.2268575702887237</v>
      </c>
      <c r="M20">
        <f t="shared" si="4"/>
        <v>3.2986347831244354</v>
      </c>
      <c r="N20">
        <f t="shared" si="5"/>
        <v>1.4471580313422192</v>
      </c>
      <c r="O20">
        <f t="shared" si="8"/>
        <v>1.3222192947339193</v>
      </c>
      <c r="P20">
        <f t="shared" si="9"/>
        <v>1.3222192947339193</v>
      </c>
    </row>
    <row r="21" spans="1:16" ht="14.25" customHeight="1" x14ac:dyDescent="0.3">
      <c r="A21" s="11">
        <v>18</v>
      </c>
      <c r="B21" s="11">
        <v>29</v>
      </c>
      <c r="C21" s="11">
        <v>19</v>
      </c>
      <c r="D21" s="11">
        <v>22</v>
      </c>
      <c r="E21" s="14">
        <v>3495.08</v>
      </c>
      <c r="F21" s="11">
        <v>1507</v>
      </c>
      <c r="G21" s="11">
        <v>2120</v>
      </c>
      <c r="H21" s="12">
        <v>48</v>
      </c>
      <c r="I21" s="11">
        <v>80</v>
      </c>
      <c r="J21" s="11">
        <v>50</v>
      </c>
      <c r="K21">
        <f t="shared" si="2"/>
        <v>3.5434571209002756</v>
      </c>
      <c r="L21">
        <f t="shared" si="3"/>
        <v>3.1781132523146316</v>
      </c>
      <c r="M21">
        <f t="shared" si="4"/>
        <v>3.3263358609287512</v>
      </c>
      <c r="N21">
        <f t="shared" si="5"/>
        <v>1.4623979978989561</v>
      </c>
      <c r="O21">
        <f t="shared" si="8"/>
        <v>1.2787536009528289</v>
      </c>
      <c r="P21">
        <f t="shared" si="9"/>
        <v>1.3424226808222062</v>
      </c>
    </row>
    <row r="22" spans="1:16" ht="14.25" customHeight="1" x14ac:dyDescent="0.3">
      <c r="A22" s="11">
        <v>19</v>
      </c>
      <c r="B22" s="11">
        <v>17</v>
      </c>
      <c r="C22" s="11">
        <v>13</v>
      </c>
      <c r="D22" s="11">
        <v>40</v>
      </c>
      <c r="E22" s="14">
        <v>1065.1999999999998</v>
      </c>
      <c r="F22" s="11">
        <v>235</v>
      </c>
      <c r="G22" s="11">
        <v>2858</v>
      </c>
      <c r="H22" s="12">
        <v>48</v>
      </c>
      <c r="I22" s="11">
        <v>80</v>
      </c>
      <c r="J22" s="11">
        <v>50</v>
      </c>
      <c r="K22">
        <f t="shared" si="2"/>
        <v>3.0274311577669035</v>
      </c>
      <c r="L22">
        <f t="shared" si="3"/>
        <v>2.3710678622717363</v>
      </c>
      <c r="M22">
        <f t="shared" si="4"/>
        <v>3.4560622244549513</v>
      </c>
      <c r="N22">
        <f t="shared" si="5"/>
        <v>1.2304489213782739</v>
      </c>
      <c r="O22">
        <f t="shared" si="8"/>
        <v>1.1139433523068367</v>
      </c>
      <c r="P22">
        <f t="shared" si="9"/>
        <v>1.6020599913279623</v>
      </c>
    </row>
    <row r="23" spans="1:16" ht="14.25" customHeight="1" x14ac:dyDescent="0.3">
      <c r="A23" s="11">
        <v>20</v>
      </c>
      <c r="B23" s="11">
        <v>21</v>
      </c>
      <c r="C23" s="11">
        <v>14</v>
      </c>
      <c r="D23" s="11">
        <v>35</v>
      </c>
      <c r="E23" s="14">
        <v>1800.6999999999996</v>
      </c>
      <c r="F23" s="11">
        <v>545</v>
      </c>
      <c r="G23" s="11">
        <v>2689</v>
      </c>
      <c r="H23" s="12">
        <v>48</v>
      </c>
      <c r="I23" s="11">
        <v>80</v>
      </c>
      <c r="J23" s="11">
        <v>50</v>
      </c>
      <c r="K23">
        <f t="shared" si="2"/>
        <v>3.2554413645701663</v>
      </c>
      <c r="L23">
        <f t="shared" si="3"/>
        <v>2.7363965022766426</v>
      </c>
      <c r="M23">
        <f t="shared" si="4"/>
        <v>3.4295908022233017</v>
      </c>
      <c r="N23">
        <f t="shared" si="5"/>
        <v>1.3222192947339193</v>
      </c>
      <c r="O23">
        <f t="shared" si="8"/>
        <v>1.146128035678238</v>
      </c>
      <c r="P23">
        <f t="shared" si="9"/>
        <v>1.5440680443502757</v>
      </c>
    </row>
    <row r="24" spans="1:16" ht="14.25" customHeight="1" x14ac:dyDescent="0.3">
      <c r="A24" s="11">
        <v>21</v>
      </c>
      <c r="B24" s="11">
        <v>10</v>
      </c>
      <c r="C24" s="11">
        <v>17</v>
      </c>
      <c r="D24" s="11">
        <v>43</v>
      </c>
      <c r="E24" s="14">
        <v>206.22000000000003</v>
      </c>
      <c r="F24" s="11">
        <v>348</v>
      </c>
      <c r="G24" s="11">
        <v>2711</v>
      </c>
      <c r="H24" s="12">
        <v>48</v>
      </c>
      <c r="I24" s="11">
        <v>80</v>
      </c>
      <c r="J24" s="11">
        <v>50</v>
      </c>
      <c r="K24">
        <f t="shared" si="2"/>
        <v>2.314330782520869</v>
      </c>
      <c r="L24">
        <f t="shared" si="3"/>
        <v>2.5415792439465807</v>
      </c>
      <c r="M24">
        <f t="shared" si="4"/>
        <v>3.4331295175804857</v>
      </c>
      <c r="N24">
        <f t="shared" si="5"/>
        <v>1</v>
      </c>
      <c r="O24">
        <f t="shared" si="8"/>
        <v>1.2304489213782739</v>
      </c>
      <c r="P24">
        <f t="shared" si="9"/>
        <v>1.6334684555795864</v>
      </c>
    </row>
    <row r="25" spans="1:16" ht="14.25" customHeight="1" x14ac:dyDescent="0.3">
      <c r="A25" s="11">
        <v>22</v>
      </c>
      <c r="B25" s="11">
        <v>21</v>
      </c>
      <c r="C25" s="11">
        <v>18</v>
      </c>
      <c r="D25" s="11">
        <v>31</v>
      </c>
      <c r="E25" s="14">
        <v>2098.54</v>
      </c>
      <c r="F25" s="11">
        <v>1001</v>
      </c>
      <c r="G25" s="11">
        <v>2381</v>
      </c>
      <c r="H25" s="12">
        <v>48</v>
      </c>
      <c r="I25" s="11">
        <v>80</v>
      </c>
      <c r="J25" s="11">
        <v>50</v>
      </c>
      <c r="K25">
        <f t="shared" si="2"/>
        <v>3.3219172516574513</v>
      </c>
      <c r="L25">
        <f t="shared" si="3"/>
        <v>3.0004340774793188</v>
      </c>
      <c r="M25">
        <f t="shared" si="4"/>
        <v>3.3767593954048798</v>
      </c>
      <c r="N25">
        <f t="shared" si="5"/>
        <v>1.3222192947339193</v>
      </c>
      <c r="O25">
        <f t="shared" si="8"/>
        <v>1.255272505103306</v>
      </c>
      <c r="P25">
        <f t="shared" si="9"/>
        <v>1.4913616938342726</v>
      </c>
    </row>
    <row r="26" spans="1:16" ht="14.25" customHeight="1" x14ac:dyDescent="0.3">
      <c r="A26" s="11">
        <v>23</v>
      </c>
      <c r="B26" s="11">
        <v>26</v>
      </c>
      <c r="C26" s="11">
        <v>30</v>
      </c>
      <c r="D26" s="11">
        <v>14</v>
      </c>
      <c r="E26" s="14">
        <v>3818.3599999999992</v>
      </c>
      <c r="F26" s="11">
        <v>2614</v>
      </c>
      <c r="G26" s="11">
        <v>1342</v>
      </c>
      <c r="H26" s="12">
        <v>48</v>
      </c>
      <c r="I26" s="11">
        <v>80</v>
      </c>
      <c r="J26" s="11">
        <v>50</v>
      </c>
      <c r="K26">
        <f t="shared" si="2"/>
        <v>3.5818768718426139</v>
      </c>
      <c r="L26">
        <f t="shared" si="3"/>
        <v>3.4173055832445254</v>
      </c>
      <c r="M26">
        <f t="shared" si="4"/>
        <v>3.1277525158329733</v>
      </c>
      <c r="N26">
        <f t="shared" si="5"/>
        <v>1.414973347970818</v>
      </c>
      <c r="O26">
        <f t="shared" si="8"/>
        <v>1.4771212547196624</v>
      </c>
      <c r="P26">
        <f t="shared" si="9"/>
        <v>1.146128035678238</v>
      </c>
    </row>
    <row r="27" spans="1:16" ht="14.25" customHeight="1" x14ac:dyDescent="0.3">
      <c r="A27" s="11">
        <v>24</v>
      </c>
      <c r="B27" s="11">
        <v>23</v>
      </c>
      <c r="C27" s="11">
        <v>12</v>
      </c>
      <c r="D27" s="11">
        <v>35</v>
      </c>
      <c r="E27" s="14">
        <v>1982.3</v>
      </c>
      <c r="F27" s="11">
        <v>415</v>
      </c>
      <c r="G27" s="11">
        <v>2797</v>
      </c>
      <c r="H27" s="12">
        <v>48</v>
      </c>
      <c r="I27" s="11">
        <v>80</v>
      </c>
      <c r="J27" s="11">
        <v>50</v>
      </c>
      <c r="K27">
        <f t="shared" si="2"/>
        <v>3.2971693809692346</v>
      </c>
      <c r="L27">
        <f t="shared" si="3"/>
        <v>2.6180480967120925</v>
      </c>
      <c r="M27">
        <f t="shared" si="4"/>
        <v>3.4466924663715273</v>
      </c>
      <c r="N27">
        <f t="shared" si="5"/>
        <v>1.3617278360175928</v>
      </c>
      <c r="O27">
        <f t="shared" si="8"/>
        <v>1.0791812460476249</v>
      </c>
      <c r="P27">
        <f t="shared" si="9"/>
        <v>1.5440680443502757</v>
      </c>
    </row>
    <row r="28" spans="1:16" ht="14.25" customHeight="1" x14ac:dyDescent="0.3">
      <c r="A28" s="11">
        <v>25</v>
      </c>
      <c r="B28" s="11">
        <v>12</v>
      </c>
      <c r="C28" s="11">
        <v>14</v>
      </c>
      <c r="D28" s="11">
        <v>44</v>
      </c>
      <c r="E28" s="14">
        <v>313.3599999999999</v>
      </c>
      <c r="F28" s="11">
        <v>104</v>
      </c>
      <c r="G28" s="11">
        <v>2896</v>
      </c>
      <c r="H28" s="12">
        <v>48</v>
      </c>
      <c r="I28" s="11">
        <v>80</v>
      </c>
      <c r="J28" s="11">
        <v>50</v>
      </c>
      <c r="K28">
        <f t="shared" si="2"/>
        <v>2.4960435585398093</v>
      </c>
      <c r="L28">
        <f t="shared" si="3"/>
        <v>2.0170333392987803</v>
      </c>
      <c r="M28">
        <f t="shared" si="4"/>
        <v>3.4617985575251091</v>
      </c>
      <c r="N28">
        <f t="shared" si="5"/>
        <v>1.0791812460476249</v>
      </c>
      <c r="O28">
        <f t="shared" si="8"/>
        <v>1.146128035678238</v>
      </c>
      <c r="P28">
        <f t="shared" si="9"/>
        <v>1.6434526764861874</v>
      </c>
    </row>
    <row r="29" spans="1:16" ht="14.25" customHeight="1" x14ac:dyDescent="0.3">
      <c r="A29" s="11">
        <v>26</v>
      </c>
      <c r="B29" s="11">
        <v>25</v>
      </c>
      <c r="C29" s="11">
        <v>20</v>
      </c>
      <c r="D29" s="11">
        <v>25</v>
      </c>
      <c r="E29" s="14">
        <v>2908.5</v>
      </c>
      <c r="F29" s="11">
        <v>1425</v>
      </c>
      <c r="G29" s="11">
        <v>2135</v>
      </c>
      <c r="H29" s="12">
        <v>48</v>
      </c>
      <c r="I29" s="11">
        <v>80</v>
      </c>
      <c r="J29" s="11">
        <v>50</v>
      </c>
      <c r="K29">
        <f t="shared" si="2"/>
        <v>3.4636690681343865</v>
      </c>
      <c r="L29">
        <f t="shared" si="3"/>
        <v>3.153814864344529</v>
      </c>
      <c r="M29">
        <f t="shared" si="4"/>
        <v>3.3293978793610428</v>
      </c>
      <c r="N29">
        <f t="shared" si="5"/>
        <v>1.3979400086720377</v>
      </c>
      <c r="O29">
        <f t="shared" si="8"/>
        <v>1.3010299956639813</v>
      </c>
      <c r="P29">
        <f t="shared" si="9"/>
        <v>1.3979400086720377</v>
      </c>
    </row>
    <row r="30" spans="1:16" ht="14.25" customHeight="1" x14ac:dyDescent="0.3">
      <c r="A30" s="11">
        <v>27</v>
      </c>
      <c r="B30" s="11">
        <v>11</v>
      </c>
      <c r="C30" s="11">
        <v>26</v>
      </c>
      <c r="D30" s="11">
        <v>33</v>
      </c>
      <c r="E30" s="14">
        <v>1041.6200000000001</v>
      </c>
      <c r="F30" s="11">
        <v>1423</v>
      </c>
      <c r="G30" s="11">
        <v>1995</v>
      </c>
      <c r="H30" s="12">
        <v>48</v>
      </c>
      <c r="I30" s="11">
        <v>80</v>
      </c>
      <c r="J30" s="11">
        <v>50</v>
      </c>
      <c r="K30">
        <f t="shared" si="2"/>
        <v>3.017709310131806</v>
      </c>
      <c r="L30">
        <f t="shared" si="3"/>
        <v>3.1532049000842841</v>
      </c>
      <c r="M30">
        <f t="shared" si="4"/>
        <v>3.2999429000227671</v>
      </c>
      <c r="N30">
        <f t="shared" si="5"/>
        <v>1.0413926851582251</v>
      </c>
      <c r="O30">
        <f t="shared" si="8"/>
        <v>1.414973347970818</v>
      </c>
      <c r="P30">
        <f t="shared" si="9"/>
        <v>1.5185139398778875</v>
      </c>
    </row>
    <row r="31" spans="1:16" ht="14.25" customHeight="1" x14ac:dyDescent="0.3">
      <c r="A31" s="11">
        <v>28</v>
      </c>
      <c r="B31" s="11">
        <v>13</v>
      </c>
      <c r="C31" s="11">
        <v>21</v>
      </c>
      <c r="D31" s="11">
        <v>36</v>
      </c>
      <c r="E31" s="14">
        <v>999.83999999999969</v>
      </c>
      <c r="F31" s="11">
        <v>951</v>
      </c>
      <c r="G31" s="11">
        <v>2334</v>
      </c>
      <c r="H31" s="12">
        <v>48</v>
      </c>
      <c r="I31" s="11">
        <v>80</v>
      </c>
      <c r="J31" s="11">
        <v>50</v>
      </c>
      <c r="K31">
        <f t="shared" si="2"/>
        <v>2.9999305073233331</v>
      </c>
      <c r="L31">
        <f t="shared" si="3"/>
        <v>2.9781805169374138</v>
      </c>
      <c r="M31">
        <f t="shared" si="4"/>
        <v>3.3681008517093516</v>
      </c>
      <c r="N31">
        <f t="shared" si="5"/>
        <v>1.1139433523068367</v>
      </c>
      <c r="O31">
        <f t="shared" si="8"/>
        <v>1.3222192947339193</v>
      </c>
      <c r="P31">
        <f t="shared" si="9"/>
        <v>1.5563025007672873</v>
      </c>
    </row>
    <row r="32" spans="1:16" ht="14.25" customHeight="1" x14ac:dyDescent="0.3">
      <c r="A32" s="11">
        <v>29</v>
      </c>
      <c r="B32" s="11">
        <v>11</v>
      </c>
      <c r="C32" s="11">
        <v>15</v>
      </c>
      <c r="D32" s="11">
        <v>44</v>
      </c>
      <c r="E32" s="14">
        <v>222.56000000000017</v>
      </c>
      <c r="F32" s="11">
        <v>169</v>
      </c>
      <c r="G32" s="11">
        <v>2842</v>
      </c>
      <c r="H32" s="12">
        <v>48</v>
      </c>
      <c r="I32" s="11">
        <v>80</v>
      </c>
      <c r="J32" s="11">
        <v>50</v>
      </c>
      <c r="K32">
        <f t="shared" si="2"/>
        <v>2.3474471126479717</v>
      </c>
      <c r="L32">
        <f t="shared" si="3"/>
        <v>2.2278867046136734</v>
      </c>
      <c r="M32">
        <f t="shared" si="4"/>
        <v>3.4536240735914507</v>
      </c>
      <c r="N32">
        <f t="shared" si="5"/>
        <v>1.0413926851582251</v>
      </c>
      <c r="O32">
        <f t="shared" si="8"/>
        <v>1.1760912590556813</v>
      </c>
      <c r="P32">
        <f t="shared" si="9"/>
        <v>1.6434526764861874</v>
      </c>
    </row>
    <row r="33" spans="1:16" ht="14.25" customHeight="1" x14ac:dyDescent="0.3">
      <c r="A33" s="11">
        <v>30</v>
      </c>
      <c r="B33" s="11">
        <v>10</v>
      </c>
      <c r="C33" s="11">
        <v>27</v>
      </c>
      <c r="D33" s="11">
        <v>33</v>
      </c>
      <c r="E33" s="14">
        <v>950.81999999999994</v>
      </c>
      <c r="F33" s="11">
        <v>1488</v>
      </c>
      <c r="G33" s="11">
        <v>1941</v>
      </c>
      <c r="H33" s="12">
        <v>48</v>
      </c>
      <c r="I33" s="11">
        <v>80</v>
      </c>
      <c r="J33" s="11">
        <v>50</v>
      </c>
      <c r="K33">
        <f t="shared" si="2"/>
        <v>2.9780983083088621</v>
      </c>
      <c r="L33">
        <f t="shared" si="3"/>
        <v>3.1726029312098598</v>
      </c>
      <c r="M33">
        <f t="shared" si="4"/>
        <v>3.2880255353883627</v>
      </c>
      <c r="N33">
        <f t="shared" si="5"/>
        <v>1</v>
      </c>
      <c r="O33">
        <f t="shared" si="8"/>
        <v>1.4313637641589874</v>
      </c>
      <c r="P33">
        <f t="shared" si="9"/>
        <v>1.5185139398778875</v>
      </c>
    </row>
    <row r="34" spans="1:16" ht="14.25" customHeight="1" x14ac:dyDescent="0.3">
      <c r="A34" s="11">
        <v>31</v>
      </c>
      <c r="B34" s="11">
        <v>11</v>
      </c>
      <c r="C34" s="11">
        <v>19</v>
      </c>
      <c r="D34" s="11">
        <v>40</v>
      </c>
      <c r="E34" s="14">
        <v>520.40000000000009</v>
      </c>
      <c r="F34" s="11">
        <v>625</v>
      </c>
      <c r="G34" s="11">
        <v>2534</v>
      </c>
      <c r="H34" s="12">
        <v>48</v>
      </c>
      <c r="I34" s="11">
        <v>80</v>
      </c>
      <c r="J34" s="11">
        <v>50</v>
      </c>
      <c r="K34">
        <f t="shared" si="2"/>
        <v>2.7163372878895489</v>
      </c>
      <c r="L34">
        <f t="shared" si="3"/>
        <v>2.7958800173440754</v>
      </c>
      <c r="M34">
        <f t="shared" si="4"/>
        <v>3.4038066105474227</v>
      </c>
      <c r="N34">
        <f t="shared" si="5"/>
        <v>1.0413926851582251</v>
      </c>
      <c r="O34">
        <f t="shared" si="8"/>
        <v>1.2787536009528289</v>
      </c>
      <c r="P34">
        <f t="shared" si="9"/>
        <v>1.6020599913279623</v>
      </c>
    </row>
    <row r="35" spans="1:16" ht="14.25" customHeight="1" x14ac:dyDescent="0.3">
      <c r="A35" s="11">
        <v>32</v>
      </c>
      <c r="B35" s="11">
        <v>10</v>
      </c>
      <c r="C35" s="11">
        <v>22</v>
      </c>
      <c r="D35" s="11">
        <v>38</v>
      </c>
      <c r="E35" s="14">
        <v>578.52</v>
      </c>
      <c r="F35" s="11">
        <v>918</v>
      </c>
      <c r="G35" s="11">
        <v>2326</v>
      </c>
      <c r="H35" s="12">
        <v>48</v>
      </c>
      <c r="I35" s="11">
        <v>80</v>
      </c>
      <c r="J35" s="11">
        <v>50</v>
      </c>
      <c r="K35">
        <f t="shared" si="2"/>
        <v>2.7623183775306317</v>
      </c>
      <c r="L35">
        <f t="shared" si="3"/>
        <v>2.9628426812012423</v>
      </c>
      <c r="M35">
        <f t="shared" si="4"/>
        <v>3.3666097103924297</v>
      </c>
      <c r="N35">
        <f t="shared" si="5"/>
        <v>1</v>
      </c>
      <c r="O35">
        <f t="shared" si="8"/>
        <v>1.3424226808222062</v>
      </c>
      <c r="P35">
        <f t="shared" si="9"/>
        <v>1.5797835966168101</v>
      </c>
    </row>
    <row r="36" spans="1:16" ht="14.25" customHeight="1" x14ac:dyDescent="0.3">
      <c r="A36" s="11">
        <v>33</v>
      </c>
      <c r="B36" s="11">
        <v>24</v>
      </c>
      <c r="C36" s="11">
        <v>15</v>
      </c>
      <c r="D36" s="11">
        <v>31</v>
      </c>
      <c r="E36" s="14">
        <v>2370.9399999999996</v>
      </c>
      <c r="F36" s="11">
        <v>806</v>
      </c>
      <c r="G36" s="11">
        <v>2543</v>
      </c>
      <c r="H36" s="12">
        <v>48</v>
      </c>
      <c r="I36" s="11">
        <v>80</v>
      </c>
      <c r="J36" s="11">
        <v>50</v>
      </c>
      <c r="K36">
        <f t="shared" si="2"/>
        <v>3.3749205636793165</v>
      </c>
      <c r="L36">
        <f t="shared" si="3"/>
        <v>2.9063350418050908</v>
      </c>
      <c r="M36">
        <f t="shared" si="4"/>
        <v>3.405346360175709</v>
      </c>
      <c r="N36">
        <f t="shared" si="5"/>
        <v>1.3802112417116059</v>
      </c>
      <c r="O36">
        <f t="shared" si="8"/>
        <v>1.1760912590556813</v>
      </c>
      <c r="P36">
        <f t="shared" si="9"/>
        <v>1.4913616938342726</v>
      </c>
    </row>
    <row r="37" spans="1:16" ht="14.25" customHeight="1" x14ac:dyDescent="0.3">
      <c r="A37" s="11">
        <v>34</v>
      </c>
      <c r="B37" s="11">
        <v>15</v>
      </c>
      <c r="C37" s="11">
        <v>22</v>
      </c>
      <c r="D37" s="11">
        <v>33</v>
      </c>
      <c r="E37" s="14">
        <v>1404.82</v>
      </c>
      <c r="F37" s="11">
        <v>1163</v>
      </c>
      <c r="G37" s="11">
        <v>2211</v>
      </c>
      <c r="H37" s="12">
        <v>48</v>
      </c>
      <c r="I37" s="11">
        <v>80</v>
      </c>
      <c r="J37" s="11">
        <v>50</v>
      </c>
      <c r="K37">
        <f t="shared" si="2"/>
        <v>3.1476206815260142</v>
      </c>
      <c r="L37">
        <f t="shared" si="3"/>
        <v>3.0655797147284485</v>
      </c>
      <c r="M37">
        <f t="shared" si="4"/>
        <v>3.344588742578714</v>
      </c>
      <c r="N37">
        <f t="shared" si="5"/>
        <v>1.1760912590556813</v>
      </c>
      <c r="O37">
        <f t="shared" si="8"/>
        <v>1.3424226808222062</v>
      </c>
      <c r="P37">
        <f t="shared" si="9"/>
        <v>1.5185139398778875</v>
      </c>
    </row>
    <row r="38" spans="1:16" ht="14.25" customHeight="1" x14ac:dyDescent="0.3">
      <c r="A38" s="11">
        <v>35</v>
      </c>
      <c r="B38" s="11">
        <v>29</v>
      </c>
      <c r="C38" s="11">
        <v>22</v>
      </c>
      <c r="D38" s="11">
        <v>19</v>
      </c>
      <c r="E38" s="14">
        <v>3718.46</v>
      </c>
      <c r="F38" s="11">
        <v>1849</v>
      </c>
      <c r="G38" s="11">
        <v>1889</v>
      </c>
      <c r="H38" s="12">
        <v>48</v>
      </c>
      <c r="I38" s="11">
        <v>80</v>
      </c>
      <c r="J38" s="11">
        <v>50</v>
      </c>
      <c r="K38">
        <f t="shared" si="2"/>
        <v>3.5703631140814802</v>
      </c>
      <c r="L38">
        <f t="shared" si="3"/>
        <v>3.2669369111591728</v>
      </c>
      <c r="M38">
        <f t="shared" si="4"/>
        <v>3.2762319579218335</v>
      </c>
      <c r="N38">
        <f t="shared" si="5"/>
        <v>1.4623979978989561</v>
      </c>
      <c r="O38">
        <f t="shared" si="8"/>
        <v>1.3424226808222062</v>
      </c>
      <c r="P38">
        <f t="shared" si="9"/>
        <v>1.2787536009528289</v>
      </c>
    </row>
    <row r="39" spans="1:16" ht="14.25" customHeight="1" x14ac:dyDescent="0.3">
      <c r="A39" s="11">
        <v>36</v>
      </c>
      <c r="B39" s="11">
        <v>26</v>
      </c>
      <c r="C39" s="11">
        <v>28</v>
      </c>
      <c r="D39" s="11">
        <v>16</v>
      </c>
      <c r="E39" s="14">
        <v>3669.4399999999991</v>
      </c>
      <c r="F39" s="11">
        <v>2386</v>
      </c>
      <c r="G39" s="11">
        <v>1496</v>
      </c>
      <c r="H39" s="12">
        <v>48</v>
      </c>
      <c r="I39" s="11">
        <v>80</v>
      </c>
      <c r="J39" s="11">
        <v>50</v>
      </c>
      <c r="K39">
        <f t="shared" si="2"/>
        <v>3.5645997908278666</v>
      </c>
      <c r="L39">
        <f t="shared" si="3"/>
        <v>3.3776704393343229</v>
      </c>
      <c r="M39">
        <f t="shared" si="4"/>
        <v>3.1749315935284423</v>
      </c>
      <c r="N39">
        <f t="shared" si="5"/>
        <v>1.414973347970818</v>
      </c>
      <c r="O39">
        <f t="shared" si="8"/>
        <v>1.4471580313422192</v>
      </c>
      <c r="P39">
        <f t="shared" si="9"/>
        <v>1.2041199826559248</v>
      </c>
    </row>
    <row r="40" spans="1:16" ht="14.25" customHeight="1" x14ac:dyDescent="0.3">
      <c r="A40" s="11">
        <v>37</v>
      </c>
      <c r="B40" s="11">
        <v>20</v>
      </c>
      <c r="C40" s="11">
        <v>19</v>
      </c>
      <c r="D40" s="11">
        <v>31</v>
      </c>
      <c r="E40" s="14">
        <v>2007.74</v>
      </c>
      <c r="F40" s="11">
        <v>1066</v>
      </c>
      <c r="G40" s="11">
        <v>2327</v>
      </c>
      <c r="H40" s="12">
        <v>48</v>
      </c>
      <c r="I40" s="11">
        <v>80</v>
      </c>
      <c r="J40" s="11">
        <v>50</v>
      </c>
      <c r="K40">
        <f t="shared" si="2"/>
        <v>3.3027074714828117</v>
      </c>
      <c r="L40">
        <f t="shared" si="3"/>
        <v>3.0277572046905536</v>
      </c>
      <c r="M40">
        <f t="shared" si="4"/>
        <v>3.3667963832867298</v>
      </c>
      <c r="N40">
        <f t="shared" si="5"/>
        <v>1.3010299956639813</v>
      </c>
      <c r="O40">
        <f t="shared" si="8"/>
        <v>1.2787536009528289</v>
      </c>
      <c r="P40">
        <f t="shared" si="9"/>
        <v>1.4913616938342726</v>
      </c>
    </row>
    <row r="41" spans="1:16" ht="14.25" customHeight="1" x14ac:dyDescent="0.3">
      <c r="A41" s="11">
        <v>38</v>
      </c>
      <c r="B41" s="11">
        <v>11</v>
      </c>
      <c r="C41" s="11">
        <v>20</v>
      </c>
      <c r="D41" s="11">
        <v>39</v>
      </c>
      <c r="E41" s="14">
        <v>594.86000000000013</v>
      </c>
      <c r="F41" s="11">
        <v>739</v>
      </c>
      <c r="G41" s="11">
        <v>2457</v>
      </c>
      <c r="H41" s="12">
        <v>48</v>
      </c>
      <c r="I41" s="11">
        <v>80</v>
      </c>
      <c r="J41" s="11">
        <v>50</v>
      </c>
      <c r="K41">
        <f t="shared" si="2"/>
        <v>2.7744147667677526</v>
      </c>
      <c r="L41">
        <f t="shared" si="3"/>
        <v>2.8686444383948255</v>
      </c>
      <c r="M41">
        <f t="shared" si="4"/>
        <v>3.3904051564800808</v>
      </c>
      <c r="N41">
        <f t="shared" si="5"/>
        <v>1.0413926851582251</v>
      </c>
      <c r="O41">
        <f t="shared" si="8"/>
        <v>1.3010299956639813</v>
      </c>
      <c r="P41">
        <f t="shared" si="9"/>
        <v>1.5910646070264991</v>
      </c>
    </row>
    <row r="42" spans="1:16" ht="14.25" customHeight="1" x14ac:dyDescent="0.3">
      <c r="A42" s="11">
        <v>39</v>
      </c>
      <c r="B42" s="11">
        <v>30</v>
      </c>
      <c r="C42" s="11">
        <v>29</v>
      </c>
      <c r="D42" s="11">
        <v>11</v>
      </c>
      <c r="E42" s="14">
        <v>4404.9399999999996</v>
      </c>
      <c r="F42" s="11">
        <v>2696</v>
      </c>
      <c r="G42" s="11">
        <v>1327</v>
      </c>
      <c r="H42" s="12">
        <v>48</v>
      </c>
      <c r="I42" s="11">
        <v>80</v>
      </c>
      <c r="J42" s="11">
        <v>50</v>
      </c>
      <c r="K42">
        <f t="shared" si="2"/>
        <v>3.64393999723243</v>
      </c>
      <c r="L42">
        <f t="shared" si="3"/>
        <v>3.4307198878632823</v>
      </c>
      <c r="M42">
        <f t="shared" si="4"/>
        <v>3.1228709228644354</v>
      </c>
      <c r="N42">
        <f t="shared" si="5"/>
        <v>1.4771212547196624</v>
      </c>
      <c r="O42">
        <f t="shared" si="8"/>
        <v>1.4623979978989561</v>
      </c>
      <c r="P42">
        <f t="shared" si="9"/>
        <v>1.0413926851582251</v>
      </c>
    </row>
    <row r="43" spans="1:16" ht="14.25" customHeight="1" x14ac:dyDescent="0.3">
      <c r="A43" s="11">
        <v>40</v>
      </c>
      <c r="B43" s="11">
        <v>26</v>
      </c>
      <c r="C43" s="11">
        <v>15</v>
      </c>
      <c r="D43" s="11">
        <v>29</v>
      </c>
      <c r="E43" s="14">
        <v>2701.46</v>
      </c>
      <c r="F43" s="11">
        <v>904</v>
      </c>
      <c r="G43" s="11">
        <v>2497</v>
      </c>
      <c r="H43" s="12">
        <v>48</v>
      </c>
      <c r="I43" s="11">
        <v>80</v>
      </c>
      <c r="J43" s="11">
        <v>50</v>
      </c>
      <c r="K43">
        <f t="shared" si="2"/>
        <v>3.4315985414077388</v>
      </c>
      <c r="L43">
        <f t="shared" si="3"/>
        <v>2.9561684304753633</v>
      </c>
      <c r="M43">
        <f t="shared" si="4"/>
        <v>3.3974185423513479</v>
      </c>
      <c r="N43">
        <f t="shared" si="5"/>
        <v>1.414973347970818</v>
      </c>
      <c r="O43">
        <f t="shared" si="8"/>
        <v>1.1760912590556813</v>
      </c>
      <c r="P43">
        <f t="shared" si="9"/>
        <v>1.4623979978989561</v>
      </c>
    </row>
    <row r="44" spans="1:16" ht="14.25" customHeight="1" x14ac:dyDescent="0.3">
      <c r="A44" s="11">
        <v>41</v>
      </c>
      <c r="B44" s="11">
        <v>28</v>
      </c>
      <c r="C44" s="11">
        <v>11</v>
      </c>
      <c r="D44" s="11">
        <v>31</v>
      </c>
      <c r="E44" s="14">
        <v>2734.1399999999994</v>
      </c>
      <c r="F44" s="11">
        <v>546</v>
      </c>
      <c r="G44" s="11">
        <v>2759</v>
      </c>
      <c r="H44" s="12">
        <v>48</v>
      </c>
      <c r="I44" s="11">
        <v>80</v>
      </c>
      <c r="J44" s="11">
        <v>50</v>
      </c>
      <c r="K44">
        <f t="shared" si="2"/>
        <v>3.4368207485898115</v>
      </c>
      <c r="L44">
        <f t="shared" si="3"/>
        <v>2.7371926427047373</v>
      </c>
      <c r="M44">
        <f t="shared" si="4"/>
        <v>3.4407517004791854</v>
      </c>
      <c r="N44">
        <f t="shared" si="5"/>
        <v>1.4471580313422192</v>
      </c>
      <c r="O44">
        <f t="shared" si="8"/>
        <v>1.0413926851582251</v>
      </c>
      <c r="P44">
        <f t="shared" si="9"/>
        <v>1.4913616938342726</v>
      </c>
    </row>
    <row r="45" spans="1:16" ht="14.25" customHeight="1" x14ac:dyDescent="0.3">
      <c r="A45" s="11">
        <v>42</v>
      </c>
      <c r="B45" s="11">
        <v>17</v>
      </c>
      <c r="C45" s="11">
        <v>23</v>
      </c>
      <c r="D45" s="11">
        <v>30</v>
      </c>
      <c r="E45" s="14">
        <v>1809.8</v>
      </c>
      <c r="F45" s="11">
        <v>1375</v>
      </c>
      <c r="G45" s="11">
        <v>2088</v>
      </c>
      <c r="H45" s="12">
        <v>48</v>
      </c>
      <c r="I45" s="11">
        <v>80</v>
      </c>
      <c r="J45" s="11">
        <v>50</v>
      </c>
      <c r="K45">
        <f t="shared" si="2"/>
        <v>3.257630583877158</v>
      </c>
      <c r="L45">
        <f t="shared" si="3"/>
        <v>3.1383026981662816</v>
      </c>
      <c r="M45">
        <f t="shared" si="4"/>
        <v>3.3197304943302246</v>
      </c>
      <c r="N45">
        <f t="shared" si="5"/>
        <v>1.2304489213782739</v>
      </c>
      <c r="O45">
        <f t="shared" si="8"/>
        <v>1.3617278360175928</v>
      </c>
      <c r="P45">
        <f t="shared" si="9"/>
        <v>1.4771212547196624</v>
      </c>
    </row>
    <row r="46" spans="1:16" ht="14.25" customHeight="1" x14ac:dyDescent="0.3">
      <c r="A46" s="11">
        <v>43</v>
      </c>
      <c r="B46" s="11">
        <v>13</v>
      </c>
      <c r="C46" s="11">
        <v>16</v>
      </c>
      <c r="D46" s="11">
        <v>41</v>
      </c>
      <c r="E46" s="14">
        <v>627.53999999999951</v>
      </c>
      <c r="F46" s="11">
        <v>381</v>
      </c>
      <c r="G46" s="11">
        <v>2719</v>
      </c>
      <c r="H46" s="12">
        <v>48</v>
      </c>
      <c r="I46" s="11">
        <v>80</v>
      </c>
      <c r="J46" s="11">
        <v>50</v>
      </c>
      <c r="K46">
        <f t="shared" si="2"/>
        <v>2.7976414133811511</v>
      </c>
      <c r="L46">
        <f t="shared" si="3"/>
        <v>2.5809249756756194</v>
      </c>
      <c r="M46">
        <f t="shared" si="4"/>
        <v>3.4344092075875001</v>
      </c>
      <c r="N46">
        <f t="shared" si="5"/>
        <v>1.1139433523068367</v>
      </c>
      <c r="O46">
        <f t="shared" si="8"/>
        <v>1.2041199826559248</v>
      </c>
      <c r="P46">
        <f t="shared" si="9"/>
        <v>1.6127838567197355</v>
      </c>
    </row>
    <row r="47" spans="1:16" ht="14.25" customHeight="1" x14ac:dyDescent="0.3">
      <c r="A47" s="11">
        <v>44</v>
      </c>
      <c r="B47" s="11">
        <v>14</v>
      </c>
      <c r="C47" s="11">
        <v>27</v>
      </c>
      <c r="D47" s="11">
        <v>29</v>
      </c>
      <c r="E47" s="14">
        <v>1611.86</v>
      </c>
      <c r="F47" s="11">
        <v>1684</v>
      </c>
      <c r="G47" s="11">
        <v>1849</v>
      </c>
      <c r="H47" s="12">
        <v>48</v>
      </c>
      <c r="I47" s="11">
        <v>80</v>
      </c>
      <c r="J47" s="11">
        <v>50</v>
      </c>
      <c r="K47">
        <f t="shared" si="2"/>
        <v>3.2073273179480601</v>
      </c>
      <c r="L47">
        <f t="shared" si="3"/>
        <v>3.2263420871636308</v>
      </c>
      <c r="M47">
        <f t="shared" si="4"/>
        <v>3.2669369111591728</v>
      </c>
      <c r="N47">
        <f t="shared" si="5"/>
        <v>1.146128035678238</v>
      </c>
      <c r="O47">
        <f t="shared" si="8"/>
        <v>1.4313637641589874</v>
      </c>
      <c r="P47">
        <f t="shared" si="9"/>
        <v>1.4623979978989561</v>
      </c>
    </row>
    <row r="48" spans="1:16" ht="14.25" customHeight="1" x14ac:dyDescent="0.3">
      <c r="A48" s="11">
        <v>45</v>
      </c>
      <c r="B48" s="11">
        <v>13</v>
      </c>
      <c r="C48" s="11">
        <v>23</v>
      </c>
      <c r="D48" s="11">
        <v>34</v>
      </c>
      <c r="E48" s="14">
        <v>1148.7599999999995</v>
      </c>
      <c r="F48" s="11">
        <v>1179</v>
      </c>
      <c r="G48" s="11">
        <v>2180</v>
      </c>
      <c r="H48" s="12">
        <v>48</v>
      </c>
      <c r="I48" s="11">
        <v>80</v>
      </c>
      <c r="J48" s="11">
        <v>50</v>
      </c>
      <c r="K48">
        <f t="shared" si="2"/>
        <v>3.0602293049607976</v>
      </c>
      <c r="L48">
        <f t="shared" si="3"/>
        <v>3.0715138050950892</v>
      </c>
      <c r="M48">
        <f t="shared" si="4"/>
        <v>3.3384564936046046</v>
      </c>
      <c r="N48">
        <f t="shared" si="5"/>
        <v>1.1139433523068367</v>
      </c>
      <c r="O48">
        <f t="shared" si="8"/>
        <v>1.3617278360175928</v>
      </c>
      <c r="P48">
        <f t="shared" si="9"/>
        <v>1.5314789170422551</v>
      </c>
    </row>
    <row r="49" spans="1:16" ht="14.25" customHeight="1" x14ac:dyDescent="0.3">
      <c r="A49" s="11">
        <v>46</v>
      </c>
      <c r="B49" s="11">
        <v>13</v>
      </c>
      <c r="C49" s="11">
        <v>26</v>
      </c>
      <c r="D49" s="11">
        <v>31</v>
      </c>
      <c r="E49" s="14">
        <v>1372.1399999999996</v>
      </c>
      <c r="F49" s="11">
        <v>1521</v>
      </c>
      <c r="G49" s="11">
        <v>1949</v>
      </c>
      <c r="H49" s="12">
        <v>48</v>
      </c>
      <c r="I49" s="11">
        <v>80</v>
      </c>
      <c r="J49" s="11">
        <v>50</v>
      </c>
      <c r="K49">
        <f t="shared" si="2"/>
        <v>3.1373984248733375</v>
      </c>
      <c r="L49">
        <f t="shared" si="3"/>
        <v>3.1821292140529982</v>
      </c>
      <c r="M49">
        <f t="shared" si="4"/>
        <v>3.2898118391176214</v>
      </c>
      <c r="N49">
        <f t="shared" si="5"/>
        <v>1.1139433523068367</v>
      </c>
      <c r="O49">
        <f t="shared" si="8"/>
        <v>1.414973347970818</v>
      </c>
      <c r="P49">
        <f t="shared" si="9"/>
        <v>1.4913616938342726</v>
      </c>
    </row>
    <row r="50" spans="1:16" ht="14.25" customHeight="1" x14ac:dyDescent="0.3">
      <c r="A50" s="11">
        <v>47</v>
      </c>
      <c r="B50" s="11">
        <v>10</v>
      </c>
      <c r="C50" s="11">
        <v>10</v>
      </c>
      <c r="D50" s="11">
        <v>50</v>
      </c>
      <c r="E50" s="14">
        <v>315</v>
      </c>
      <c r="F50" s="11">
        <v>450</v>
      </c>
      <c r="G50" s="11">
        <v>3250</v>
      </c>
      <c r="H50" s="12">
        <v>48</v>
      </c>
      <c r="I50" s="11">
        <v>80</v>
      </c>
      <c r="J50" s="11">
        <v>50</v>
      </c>
      <c r="K50">
        <f t="shared" si="2"/>
        <v>2.4983105537896004</v>
      </c>
      <c r="L50">
        <f t="shared" si="3"/>
        <v>2.6532125137753435</v>
      </c>
      <c r="M50">
        <f t="shared" si="4"/>
        <v>3.5118833609788744</v>
      </c>
      <c r="N50">
        <f t="shared" si="5"/>
        <v>1</v>
      </c>
      <c r="O50">
        <f t="shared" si="8"/>
        <v>1</v>
      </c>
      <c r="P50">
        <f t="shared" si="9"/>
        <v>1.6989700043360187</v>
      </c>
    </row>
    <row r="51" spans="1:16" ht="14.25" customHeight="1" x14ac:dyDescent="0.3">
      <c r="A51" s="11">
        <v>48</v>
      </c>
      <c r="B51" s="11">
        <v>20</v>
      </c>
      <c r="C51" s="11">
        <v>30</v>
      </c>
      <c r="D51" s="11">
        <v>20</v>
      </c>
      <c r="E51" s="14">
        <v>2826.8</v>
      </c>
      <c r="F51" s="11">
        <v>2320</v>
      </c>
      <c r="G51" s="11">
        <v>1480</v>
      </c>
      <c r="H51" s="12">
        <v>48</v>
      </c>
      <c r="I51" s="11">
        <v>80</v>
      </c>
      <c r="J51" s="11">
        <v>50</v>
      </c>
      <c r="K51">
        <f t="shared" si="2"/>
        <v>3.4512950826426851</v>
      </c>
      <c r="L51">
        <f t="shared" si="3"/>
        <v>3.3654879848908998</v>
      </c>
      <c r="M51">
        <f t="shared" si="4"/>
        <v>3.1702617153949575</v>
      </c>
      <c r="N51">
        <f t="shared" si="5"/>
        <v>1.3010299956639813</v>
      </c>
      <c r="O51">
        <f t="shared" si="8"/>
        <v>1.4771212547196624</v>
      </c>
      <c r="P51">
        <f t="shared" si="9"/>
        <v>1.3010299956639813</v>
      </c>
    </row>
    <row r="52" spans="1:16" ht="14.25" customHeight="1" x14ac:dyDescent="0.3">
      <c r="A52" s="11">
        <v>49</v>
      </c>
      <c r="B52" s="11">
        <v>29</v>
      </c>
      <c r="C52" s="11">
        <v>19</v>
      </c>
      <c r="D52" s="11">
        <v>22</v>
      </c>
      <c r="E52" s="14">
        <v>3495.08</v>
      </c>
      <c r="F52" s="11">
        <v>1507</v>
      </c>
      <c r="G52" s="11">
        <v>2120</v>
      </c>
      <c r="H52" s="12">
        <v>48</v>
      </c>
      <c r="I52" s="11">
        <v>80</v>
      </c>
      <c r="J52" s="11">
        <v>50</v>
      </c>
      <c r="K52">
        <f t="shared" si="2"/>
        <v>3.5434571209002756</v>
      </c>
      <c r="L52">
        <f t="shared" si="3"/>
        <v>3.1781132523146316</v>
      </c>
      <c r="M52">
        <f t="shared" si="4"/>
        <v>3.3263358609287512</v>
      </c>
      <c r="N52">
        <f t="shared" si="5"/>
        <v>1.4623979978989561</v>
      </c>
      <c r="O52">
        <f t="shared" si="8"/>
        <v>1.2787536009528289</v>
      </c>
      <c r="P52">
        <f t="shared" si="9"/>
        <v>1.3424226808222062</v>
      </c>
    </row>
    <row r="53" spans="1:16" ht="14.25" customHeight="1" x14ac:dyDescent="0.3">
      <c r="A53" s="11">
        <v>50</v>
      </c>
      <c r="B53" s="11">
        <v>25</v>
      </c>
      <c r="C53" s="11">
        <v>24</v>
      </c>
      <c r="D53" s="11">
        <v>21</v>
      </c>
      <c r="E53" s="14">
        <v>3206.34</v>
      </c>
      <c r="F53" s="11">
        <v>1881</v>
      </c>
      <c r="G53" s="11">
        <v>1827</v>
      </c>
      <c r="H53" s="12">
        <v>48</v>
      </c>
      <c r="I53" s="11">
        <v>80</v>
      </c>
      <c r="J53" s="11">
        <v>50</v>
      </c>
      <c r="K53">
        <f t="shared" si="2"/>
        <v>3.5060095730070957</v>
      </c>
      <c r="L53">
        <f t="shared" si="3"/>
        <v>3.274388795550379</v>
      </c>
      <c r="M53">
        <f t="shared" si="4"/>
        <v>3.2617385473525378</v>
      </c>
      <c r="N53">
        <f t="shared" si="5"/>
        <v>1.3979400086720377</v>
      </c>
      <c r="O53">
        <f t="shared" si="8"/>
        <v>1.3802112417116059</v>
      </c>
      <c r="P53">
        <f t="shared" si="9"/>
        <v>1.3222192947339193</v>
      </c>
    </row>
    <row r="54" spans="1:16" ht="14.25" customHeight="1" x14ac:dyDescent="0.3">
      <c r="A54" s="11">
        <v>51</v>
      </c>
      <c r="B54" s="11">
        <v>23</v>
      </c>
      <c r="C54" s="11">
        <v>10</v>
      </c>
      <c r="D54" s="11">
        <v>37</v>
      </c>
      <c r="E54" s="14">
        <v>1833.38</v>
      </c>
      <c r="F54" s="11">
        <v>187</v>
      </c>
      <c r="G54" s="11">
        <v>2951</v>
      </c>
      <c r="H54" s="12">
        <v>48</v>
      </c>
      <c r="I54" s="11">
        <v>80</v>
      </c>
      <c r="J54" s="11">
        <v>50</v>
      </c>
      <c r="K54">
        <f t="shared" si="2"/>
        <v>3.2632524894025172</v>
      </c>
      <c r="L54">
        <f t="shared" si="3"/>
        <v>2.271841606536499</v>
      </c>
      <c r="M54">
        <f t="shared" si="4"/>
        <v>3.4699692094999595</v>
      </c>
      <c r="N54">
        <f t="shared" si="5"/>
        <v>1.3617278360175928</v>
      </c>
      <c r="O54">
        <f t="shared" si="8"/>
        <v>1</v>
      </c>
      <c r="P54">
        <f t="shared" si="9"/>
        <v>1.568201724066995</v>
      </c>
    </row>
    <row r="55" spans="1:16" ht="14.25" customHeight="1" x14ac:dyDescent="0.3">
      <c r="A55" s="11">
        <v>52</v>
      </c>
      <c r="B55" s="11">
        <v>25</v>
      </c>
      <c r="C55" s="11">
        <v>16</v>
      </c>
      <c r="D55" s="11">
        <v>29</v>
      </c>
      <c r="E55" s="14">
        <v>2610.66</v>
      </c>
      <c r="F55" s="11">
        <v>969</v>
      </c>
      <c r="G55" s="11">
        <v>2443</v>
      </c>
      <c r="H55" s="12">
        <v>48</v>
      </c>
      <c r="I55" s="11">
        <v>80</v>
      </c>
      <c r="J55" s="11">
        <v>50</v>
      </c>
      <c r="K55">
        <f t="shared" si="2"/>
        <v>3.4167503150482577</v>
      </c>
      <c r="L55">
        <f t="shared" si="3"/>
        <v>2.9863237770507651</v>
      </c>
      <c r="M55">
        <f t="shared" si="4"/>
        <v>3.3879234669734366</v>
      </c>
      <c r="N55">
        <f t="shared" si="5"/>
        <v>1.3979400086720377</v>
      </c>
      <c r="O55">
        <f t="shared" si="8"/>
        <v>1.2041199826559248</v>
      </c>
      <c r="P55">
        <f t="shared" si="9"/>
        <v>1.4623979978989561</v>
      </c>
    </row>
    <row r="56" spans="1:16" ht="14.25" customHeight="1" x14ac:dyDescent="0.3">
      <c r="A56" s="11">
        <v>53</v>
      </c>
      <c r="B56" s="11">
        <v>25</v>
      </c>
      <c r="C56" s="11">
        <v>16</v>
      </c>
      <c r="D56" s="11">
        <v>29</v>
      </c>
      <c r="E56" s="14">
        <v>2610.66</v>
      </c>
      <c r="F56" s="11">
        <v>969</v>
      </c>
      <c r="G56" s="11">
        <v>2443</v>
      </c>
      <c r="H56" s="12">
        <v>48</v>
      </c>
      <c r="I56" s="11">
        <v>80</v>
      </c>
      <c r="J56" s="11">
        <v>50</v>
      </c>
      <c r="K56">
        <f t="shared" si="2"/>
        <v>3.4167503150482577</v>
      </c>
      <c r="L56">
        <f t="shared" si="3"/>
        <v>2.9863237770507651</v>
      </c>
      <c r="M56">
        <f t="shared" si="4"/>
        <v>3.3879234669734366</v>
      </c>
      <c r="N56">
        <f t="shared" si="5"/>
        <v>1.3979400086720377</v>
      </c>
      <c r="O56">
        <f t="shared" si="8"/>
        <v>1.2041199826559248</v>
      </c>
      <c r="P56">
        <f t="shared" si="9"/>
        <v>1.4623979978989561</v>
      </c>
    </row>
    <row r="57" spans="1:16" ht="14.25" customHeight="1" x14ac:dyDescent="0.3">
      <c r="A57" s="11">
        <v>54</v>
      </c>
      <c r="B57" s="11">
        <v>25</v>
      </c>
      <c r="C57" s="11">
        <v>22</v>
      </c>
      <c r="D57" s="11">
        <v>23</v>
      </c>
      <c r="E57" s="14">
        <v>3057.42</v>
      </c>
      <c r="F57" s="11">
        <v>1653</v>
      </c>
      <c r="G57" s="11">
        <v>1981</v>
      </c>
      <c r="H57" s="12">
        <v>48</v>
      </c>
      <c r="I57" s="11">
        <v>80</v>
      </c>
      <c r="J57" s="11">
        <v>50</v>
      </c>
      <c r="K57">
        <f t="shared" si="2"/>
        <v>3.4853551021717424</v>
      </c>
      <c r="L57">
        <f t="shared" si="3"/>
        <v>3.2182728535714475</v>
      </c>
      <c r="M57">
        <f t="shared" si="4"/>
        <v>3.2968844755385471</v>
      </c>
      <c r="N57">
        <f t="shared" si="5"/>
        <v>1.3979400086720377</v>
      </c>
      <c r="O57">
        <f t="shared" si="8"/>
        <v>1.3424226808222062</v>
      </c>
      <c r="P57">
        <f t="shared" si="9"/>
        <v>1.3617278360175928</v>
      </c>
    </row>
    <row r="58" spans="1:16" ht="14.25" customHeight="1" x14ac:dyDescent="0.3">
      <c r="A58" s="11">
        <v>55</v>
      </c>
      <c r="B58" s="11">
        <v>17</v>
      </c>
      <c r="C58" s="11">
        <v>21</v>
      </c>
      <c r="D58" s="11">
        <v>32</v>
      </c>
      <c r="E58" s="14">
        <v>1660.8799999999999</v>
      </c>
      <c r="F58" s="11">
        <v>1147</v>
      </c>
      <c r="G58" s="11">
        <v>2242</v>
      </c>
      <c r="H58" s="12">
        <v>48</v>
      </c>
      <c r="I58" s="11">
        <v>80</v>
      </c>
      <c r="J58" s="11">
        <v>50</v>
      </c>
      <c r="K58">
        <f t="shared" si="2"/>
        <v>3.2203382554372633</v>
      </c>
      <c r="L58">
        <f t="shared" si="3"/>
        <v>3.0595634179012676</v>
      </c>
      <c r="M58">
        <f t="shared" si="4"/>
        <v>3.3506356082589543</v>
      </c>
      <c r="N58">
        <f t="shared" si="5"/>
        <v>1.2304489213782739</v>
      </c>
      <c r="O58">
        <f t="shared" si="8"/>
        <v>1.3222192947339193</v>
      </c>
      <c r="P58">
        <f t="shared" si="9"/>
        <v>1.505149978319906</v>
      </c>
    </row>
    <row r="59" spans="1:16" ht="14.25" customHeight="1" x14ac:dyDescent="0.3">
      <c r="A59" s="11">
        <v>56</v>
      </c>
      <c r="B59" s="11">
        <v>11</v>
      </c>
      <c r="C59" s="11">
        <v>19</v>
      </c>
      <c r="D59" s="11">
        <v>40</v>
      </c>
      <c r="E59" s="14">
        <v>520.40000000000009</v>
      </c>
      <c r="F59" s="11">
        <v>625</v>
      </c>
      <c r="G59" s="11">
        <v>2534</v>
      </c>
      <c r="H59" s="12">
        <v>48</v>
      </c>
      <c r="I59" s="11">
        <v>80</v>
      </c>
      <c r="J59" s="11">
        <v>50</v>
      </c>
      <c r="K59">
        <f t="shared" si="2"/>
        <v>2.7163372878895489</v>
      </c>
      <c r="L59">
        <f t="shared" si="3"/>
        <v>2.7958800173440754</v>
      </c>
      <c r="M59">
        <f t="shared" si="4"/>
        <v>3.4038066105474227</v>
      </c>
      <c r="N59">
        <f t="shared" si="5"/>
        <v>1.0413926851582251</v>
      </c>
      <c r="O59">
        <f t="shared" si="8"/>
        <v>1.2787536009528289</v>
      </c>
      <c r="P59">
        <f t="shared" si="9"/>
        <v>1.6020599913279623</v>
      </c>
    </row>
    <row r="60" spans="1:16" ht="14.25" customHeight="1" x14ac:dyDescent="0.3">
      <c r="A60" s="11">
        <v>57</v>
      </c>
      <c r="B60" s="11">
        <v>20</v>
      </c>
      <c r="C60" s="11">
        <v>30</v>
      </c>
      <c r="D60" s="11">
        <v>20</v>
      </c>
      <c r="E60" s="14">
        <v>2826.8</v>
      </c>
      <c r="F60" s="11">
        <v>2320</v>
      </c>
      <c r="G60" s="11">
        <v>1480</v>
      </c>
      <c r="H60" s="12">
        <v>48</v>
      </c>
      <c r="I60" s="11">
        <v>80</v>
      </c>
      <c r="J60" s="11">
        <v>50</v>
      </c>
      <c r="K60">
        <f t="shared" si="2"/>
        <v>3.4512950826426851</v>
      </c>
      <c r="L60">
        <f t="shared" si="3"/>
        <v>3.3654879848908998</v>
      </c>
      <c r="M60">
        <f t="shared" si="4"/>
        <v>3.1702617153949575</v>
      </c>
      <c r="N60">
        <f t="shared" si="5"/>
        <v>1.3010299956639813</v>
      </c>
      <c r="O60">
        <f t="shared" si="8"/>
        <v>1.4771212547196624</v>
      </c>
      <c r="P60">
        <f t="shared" si="9"/>
        <v>1.3010299956639813</v>
      </c>
    </row>
    <row r="61" spans="1:16" ht="14.25" customHeight="1" x14ac:dyDescent="0.3">
      <c r="A61" s="11">
        <v>58</v>
      </c>
      <c r="B61" s="11">
        <v>27</v>
      </c>
      <c r="C61" s="11">
        <v>26</v>
      </c>
      <c r="D61" s="11">
        <v>17</v>
      </c>
      <c r="E61" s="14">
        <v>3685.78</v>
      </c>
      <c r="F61" s="11">
        <v>2207</v>
      </c>
      <c r="G61" s="11">
        <v>1627</v>
      </c>
      <c r="H61" s="12">
        <v>48</v>
      </c>
      <c r="I61" s="11">
        <v>80</v>
      </c>
      <c r="J61" s="11">
        <v>50</v>
      </c>
      <c r="K61">
        <f t="shared" si="2"/>
        <v>3.566529409114894</v>
      </c>
      <c r="L61">
        <f t="shared" si="3"/>
        <v>3.3438023331616549</v>
      </c>
      <c r="M61">
        <f t="shared" si="4"/>
        <v>3.2113875529368587</v>
      </c>
      <c r="N61">
        <f t="shared" si="5"/>
        <v>1.4313637641589874</v>
      </c>
      <c r="O61">
        <f t="shared" si="8"/>
        <v>1.414973347970818</v>
      </c>
      <c r="P61">
        <f t="shared" si="9"/>
        <v>1.2304489213782739</v>
      </c>
    </row>
    <row r="62" spans="1:16" ht="14.25" customHeight="1" x14ac:dyDescent="0.3">
      <c r="A62" s="11">
        <v>59</v>
      </c>
      <c r="B62" s="11">
        <v>18</v>
      </c>
      <c r="C62" s="11">
        <v>12</v>
      </c>
      <c r="D62" s="11">
        <v>40</v>
      </c>
      <c r="E62" s="14">
        <v>1156</v>
      </c>
      <c r="F62" s="11">
        <v>170</v>
      </c>
      <c r="G62" s="11">
        <v>2912</v>
      </c>
      <c r="H62" s="12">
        <v>48</v>
      </c>
      <c r="I62" s="11">
        <v>80</v>
      </c>
      <c r="J62" s="11">
        <v>50</v>
      </c>
      <c r="K62">
        <f t="shared" si="2"/>
        <v>3.0629578340845103</v>
      </c>
      <c r="L62">
        <f t="shared" si="3"/>
        <v>2.2304489213782741</v>
      </c>
      <c r="M62">
        <f t="shared" si="4"/>
        <v>3.4641913706409997</v>
      </c>
      <c r="N62">
        <f t="shared" si="5"/>
        <v>1.255272505103306</v>
      </c>
      <c r="O62">
        <f t="shared" si="8"/>
        <v>1.0791812460476249</v>
      </c>
      <c r="P62">
        <f t="shared" si="9"/>
        <v>1.6020599913279623</v>
      </c>
    </row>
    <row r="63" spans="1:16" ht="14.25" customHeight="1" x14ac:dyDescent="0.3">
      <c r="A63" s="11">
        <v>60</v>
      </c>
      <c r="B63" s="11">
        <v>18</v>
      </c>
      <c r="C63" s="11">
        <v>18</v>
      </c>
      <c r="D63" s="11">
        <v>34</v>
      </c>
      <c r="E63" s="14">
        <v>1602.76</v>
      </c>
      <c r="F63" s="11">
        <v>854</v>
      </c>
      <c r="G63" s="11">
        <v>2450</v>
      </c>
      <c r="H63" s="12">
        <v>48</v>
      </c>
      <c r="I63" s="11">
        <v>80</v>
      </c>
      <c r="J63" s="11">
        <v>50</v>
      </c>
      <c r="K63">
        <f t="shared" si="2"/>
        <v>3.2048684952305599</v>
      </c>
      <c r="L63">
        <f t="shared" si="3"/>
        <v>2.9314578706890049</v>
      </c>
      <c r="M63">
        <f t="shared" si="4"/>
        <v>3.3891660843645326</v>
      </c>
      <c r="N63">
        <f t="shared" si="5"/>
        <v>1.255272505103306</v>
      </c>
      <c r="O63">
        <f t="shared" si="8"/>
        <v>1.255272505103306</v>
      </c>
      <c r="P63">
        <f t="shared" si="9"/>
        <v>1.5314789170422551</v>
      </c>
    </row>
    <row r="64" spans="1:16" ht="14.25" customHeight="1" x14ac:dyDescent="0.3">
      <c r="A64" s="11">
        <v>61</v>
      </c>
      <c r="B64" s="11">
        <v>14</v>
      </c>
      <c r="C64" s="11">
        <v>30</v>
      </c>
      <c r="D64" s="11">
        <v>26</v>
      </c>
      <c r="E64" s="14">
        <v>1835.2399999999998</v>
      </c>
      <c r="F64" s="11">
        <v>2026</v>
      </c>
      <c r="G64" s="11">
        <v>1618</v>
      </c>
      <c r="H64" s="12">
        <v>48</v>
      </c>
      <c r="I64" s="11">
        <v>80</v>
      </c>
      <c r="J64" s="11">
        <v>50</v>
      </c>
      <c r="K64">
        <f t="shared" si="2"/>
        <v>3.2636928663320188</v>
      </c>
      <c r="L64">
        <f t="shared" si="3"/>
        <v>3.3066394410242617</v>
      </c>
      <c r="M64">
        <f t="shared" si="4"/>
        <v>3.2089785172762535</v>
      </c>
      <c r="N64">
        <f t="shared" si="5"/>
        <v>1.146128035678238</v>
      </c>
      <c r="O64">
        <f t="shared" si="8"/>
        <v>1.4771212547196624</v>
      </c>
      <c r="P64">
        <f t="shared" si="9"/>
        <v>1.414973347970818</v>
      </c>
    </row>
    <row r="65" spans="1:16" ht="14.25" customHeight="1" x14ac:dyDescent="0.3">
      <c r="A65" s="11">
        <v>62</v>
      </c>
      <c r="B65" s="11">
        <v>25</v>
      </c>
      <c r="C65" s="11">
        <v>12</v>
      </c>
      <c r="D65" s="11">
        <v>33</v>
      </c>
      <c r="E65" s="14">
        <v>2312.8199999999997</v>
      </c>
      <c r="F65" s="11">
        <v>513</v>
      </c>
      <c r="G65" s="11">
        <v>2751</v>
      </c>
      <c r="H65" s="12">
        <v>48</v>
      </c>
      <c r="I65" s="11">
        <v>80</v>
      </c>
      <c r="J65" s="11">
        <v>50</v>
      </c>
      <c r="K65">
        <f t="shared" si="2"/>
        <v>3.3641418342195379</v>
      </c>
      <c r="L65">
        <f t="shared" si="3"/>
        <v>2.7101173651118162</v>
      </c>
      <c r="M65">
        <f t="shared" si="4"/>
        <v>3.4394905903896835</v>
      </c>
      <c r="N65">
        <f t="shared" si="5"/>
        <v>1.3979400086720377</v>
      </c>
      <c r="O65">
        <f t="shared" si="8"/>
        <v>1.0791812460476249</v>
      </c>
      <c r="P65">
        <f t="shared" si="9"/>
        <v>1.5185139398778875</v>
      </c>
    </row>
    <row r="66" spans="1:16" ht="14.25" customHeight="1" x14ac:dyDescent="0.3">
      <c r="A66" s="11">
        <v>63</v>
      </c>
      <c r="B66" s="11">
        <v>30</v>
      </c>
      <c r="C66" s="11">
        <v>13</v>
      </c>
      <c r="D66" s="11">
        <v>27</v>
      </c>
      <c r="E66" s="14">
        <v>3213.58</v>
      </c>
      <c r="F66" s="11">
        <v>872</v>
      </c>
      <c r="G66" s="11">
        <v>2559</v>
      </c>
      <c r="H66" s="12">
        <v>48</v>
      </c>
      <c r="I66" s="11">
        <v>80</v>
      </c>
      <c r="J66" s="11">
        <v>50</v>
      </c>
      <c r="K66">
        <f t="shared" si="2"/>
        <v>3.5069891158618192</v>
      </c>
      <c r="L66">
        <f t="shared" si="3"/>
        <v>2.9405164849325671</v>
      </c>
      <c r="M66">
        <f t="shared" si="4"/>
        <v>3.4080702858871854</v>
      </c>
      <c r="N66">
        <f t="shared" si="5"/>
        <v>1.4771212547196624</v>
      </c>
      <c r="O66">
        <f t="shared" si="8"/>
        <v>1.1139433523068367</v>
      </c>
      <c r="P66">
        <f t="shared" si="9"/>
        <v>1.4313637641589874</v>
      </c>
    </row>
    <row r="67" spans="1:16" ht="14.25" customHeight="1" x14ac:dyDescent="0.3">
      <c r="A67" s="11">
        <v>64</v>
      </c>
      <c r="B67" s="11">
        <v>14</v>
      </c>
      <c r="C67" s="11">
        <v>24</v>
      </c>
      <c r="D67" s="11">
        <v>32</v>
      </c>
      <c r="E67" s="14">
        <v>1388.4799999999998</v>
      </c>
      <c r="F67" s="11">
        <v>1342</v>
      </c>
      <c r="G67" s="11">
        <v>2080</v>
      </c>
      <c r="H67" s="12">
        <v>48</v>
      </c>
      <c r="I67" s="11">
        <v>80</v>
      </c>
      <c r="J67" s="11">
        <v>50</v>
      </c>
      <c r="K67">
        <f t="shared" si="2"/>
        <v>3.1425396284491178</v>
      </c>
      <c r="L67">
        <f t="shared" si="3"/>
        <v>3.1277525158329733</v>
      </c>
      <c r="M67">
        <f t="shared" si="4"/>
        <v>3.3180633349627615</v>
      </c>
      <c r="N67">
        <f t="shared" si="5"/>
        <v>1.146128035678238</v>
      </c>
      <c r="O67">
        <f t="shared" si="8"/>
        <v>1.3802112417116059</v>
      </c>
      <c r="P67">
        <f t="shared" si="9"/>
        <v>1.505149978319906</v>
      </c>
    </row>
    <row r="68" spans="1:16" ht="14.25" customHeight="1" x14ac:dyDescent="0.3">
      <c r="A68" s="11">
        <v>65</v>
      </c>
      <c r="B68" s="11">
        <v>19</v>
      </c>
      <c r="C68" s="11">
        <v>20</v>
      </c>
      <c r="D68" s="11">
        <v>31</v>
      </c>
      <c r="E68" s="14">
        <v>1916.9399999999998</v>
      </c>
      <c r="F68" s="11">
        <v>1131</v>
      </c>
      <c r="G68" s="11">
        <v>2273</v>
      </c>
      <c r="H68" s="12">
        <v>48</v>
      </c>
      <c r="I68" s="11">
        <v>80</v>
      </c>
      <c r="J68" s="11">
        <v>50</v>
      </c>
      <c r="K68">
        <f t="shared" si="2"/>
        <v>3.2826085197238055</v>
      </c>
      <c r="L68">
        <f t="shared" si="3"/>
        <v>3.0534626049254552</v>
      </c>
      <c r="M68">
        <f t="shared" si="4"/>
        <v>3.3565994357249709</v>
      </c>
      <c r="N68">
        <f t="shared" si="5"/>
        <v>1.2787536009528289</v>
      </c>
      <c r="O68">
        <f t="shared" si="8"/>
        <v>1.3010299956639813</v>
      </c>
      <c r="P68">
        <f t="shared" si="9"/>
        <v>1.4913616938342726</v>
      </c>
    </row>
    <row r="69" spans="1:16" ht="14.25" customHeight="1" x14ac:dyDescent="0.3">
      <c r="A69" s="11">
        <v>66</v>
      </c>
      <c r="B69" s="11">
        <v>29</v>
      </c>
      <c r="C69" s="11">
        <v>28</v>
      </c>
      <c r="D69" s="11">
        <v>13</v>
      </c>
      <c r="E69" s="14">
        <v>4165.2199999999993</v>
      </c>
      <c r="F69" s="11">
        <v>2533</v>
      </c>
      <c r="G69" s="11">
        <v>1427</v>
      </c>
      <c r="H69" s="12">
        <v>48</v>
      </c>
      <c r="I69" s="11">
        <v>80</v>
      </c>
      <c r="J69" s="11">
        <v>50</v>
      </c>
      <c r="K69">
        <f t="shared" ref="K69:K93" si="10">LOG(E69)</f>
        <v>3.6196379450615854</v>
      </c>
      <c r="L69">
        <f t="shared" ref="L69:L93" si="11">LOG(F69)</f>
        <v>3.4036351897905481</v>
      </c>
      <c r="M69">
        <f t="shared" ref="M69:M93" si="12">LOG(G69)</f>
        <v>3.1544239731146471</v>
      </c>
      <c r="N69">
        <f t="shared" ref="N69:N93" si="13">LOG(B69)</f>
        <v>1.4623979978989561</v>
      </c>
      <c r="O69">
        <f t="shared" si="8"/>
        <v>1.4471580313422192</v>
      </c>
      <c r="P69">
        <f t="shared" si="9"/>
        <v>1.1139433523068367</v>
      </c>
    </row>
    <row r="70" spans="1:16" ht="14.25" customHeight="1" x14ac:dyDescent="0.3">
      <c r="A70" s="11">
        <v>67</v>
      </c>
      <c r="B70" s="11">
        <v>13</v>
      </c>
      <c r="C70" s="11">
        <v>28</v>
      </c>
      <c r="D70" s="11">
        <v>29</v>
      </c>
      <c r="E70" s="14">
        <v>1521.0599999999997</v>
      </c>
      <c r="F70" s="11">
        <v>1749</v>
      </c>
      <c r="G70" s="11">
        <v>1795</v>
      </c>
      <c r="H70" s="12">
        <v>48</v>
      </c>
      <c r="I70" s="11">
        <v>80</v>
      </c>
      <c r="J70" s="11">
        <v>50</v>
      </c>
      <c r="K70">
        <f t="shared" si="10"/>
        <v>3.1821463456473245</v>
      </c>
      <c r="L70">
        <f t="shared" si="11"/>
        <v>3.2427898094786767</v>
      </c>
      <c r="M70">
        <f t="shared" si="12"/>
        <v>3.2540644529143381</v>
      </c>
      <c r="N70">
        <f t="shared" si="13"/>
        <v>1.1139433523068367</v>
      </c>
      <c r="O70">
        <f t="shared" si="8"/>
        <v>1.4471580313422192</v>
      </c>
      <c r="P70">
        <f t="shared" si="9"/>
        <v>1.4623979978989561</v>
      </c>
    </row>
    <row r="71" spans="1:16" ht="14.25" customHeight="1" x14ac:dyDescent="0.3">
      <c r="A71" s="11">
        <v>68</v>
      </c>
      <c r="B71" s="11">
        <v>19</v>
      </c>
      <c r="C71" s="11">
        <v>26</v>
      </c>
      <c r="D71" s="11">
        <v>25</v>
      </c>
      <c r="E71" s="14">
        <v>2363.6999999999998</v>
      </c>
      <c r="F71" s="11">
        <v>1815</v>
      </c>
      <c r="G71" s="11">
        <v>1811</v>
      </c>
      <c r="H71" s="12">
        <v>48</v>
      </c>
      <c r="I71" s="11">
        <v>80</v>
      </c>
      <c r="J71" s="11">
        <v>50</v>
      </c>
      <c r="K71">
        <f t="shared" si="10"/>
        <v>3.3735923551989395</v>
      </c>
      <c r="L71">
        <f t="shared" si="11"/>
        <v>3.2588766293721312</v>
      </c>
      <c r="M71">
        <f t="shared" si="12"/>
        <v>3.2579184503140586</v>
      </c>
      <c r="N71">
        <f t="shared" si="13"/>
        <v>1.2787536009528289</v>
      </c>
      <c r="O71">
        <f t="shared" si="8"/>
        <v>1.414973347970818</v>
      </c>
      <c r="P71">
        <f t="shared" si="9"/>
        <v>1.3979400086720377</v>
      </c>
    </row>
    <row r="72" spans="1:16" ht="14.25" customHeight="1" x14ac:dyDescent="0.3">
      <c r="A72" s="11">
        <v>69</v>
      </c>
      <c r="B72" s="11">
        <v>27</v>
      </c>
      <c r="C72" s="11">
        <v>23</v>
      </c>
      <c r="D72" s="11">
        <v>20</v>
      </c>
      <c r="E72" s="14">
        <v>3462.4000000000005</v>
      </c>
      <c r="F72" s="11">
        <v>1865</v>
      </c>
      <c r="G72" s="11">
        <v>1858</v>
      </c>
      <c r="H72" s="12">
        <v>48</v>
      </c>
      <c r="I72" s="11">
        <v>80</v>
      </c>
      <c r="J72" s="11">
        <v>50</v>
      </c>
      <c r="K72">
        <f t="shared" si="10"/>
        <v>3.5393772390904568</v>
      </c>
      <c r="L72">
        <f t="shared" si="11"/>
        <v>3.2706788361447066</v>
      </c>
      <c r="M72">
        <f t="shared" si="12"/>
        <v>3.2690457096576231</v>
      </c>
      <c r="N72">
        <f t="shared" si="13"/>
        <v>1.4313637641589874</v>
      </c>
      <c r="O72">
        <f t="shared" si="8"/>
        <v>1.3617278360175928</v>
      </c>
      <c r="P72">
        <f t="shared" si="9"/>
        <v>1.3010299956639813</v>
      </c>
    </row>
    <row r="73" spans="1:16" ht="14.25" customHeight="1" x14ac:dyDescent="0.3">
      <c r="A73" s="11">
        <v>70</v>
      </c>
      <c r="B73" s="11">
        <v>16</v>
      </c>
      <c r="C73" s="11">
        <v>12</v>
      </c>
      <c r="D73" s="11">
        <v>42</v>
      </c>
      <c r="E73" s="14">
        <v>825.48000000000025</v>
      </c>
      <c r="F73" s="11">
        <v>72</v>
      </c>
      <c r="G73" s="11">
        <v>2958</v>
      </c>
      <c r="H73" s="12">
        <v>48</v>
      </c>
      <c r="I73" s="11">
        <v>80</v>
      </c>
      <c r="J73" s="11">
        <v>50</v>
      </c>
      <c r="K73">
        <f t="shared" si="10"/>
        <v>2.9167065554972265</v>
      </c>
      <c r="L73">
        <f t="shared" si="11"/>
        <v>1.8573324964312685</v>
      </c>
      <c r="M73">
        <f t="shared" si="12"/>
        <v>3.4709981696608736</v>
      </c>
      <c r="N73">
        <f t="shared" si="13"/>
        <v>1.2041199826559248</v>
      </c>
      <c r="O73">
        <f t="shared" si="8"/>
        <v>1.0791812460476249</v>
      </c>
      <c r="P73">
        <f t="shared" si="9"/>
        <v>1.6232492903979006</v>
      </c>
    </row>
    <row r="74" spans="1:16" ht="14.25" customHeight="1" x14ac:dyDescent="0.3">
      <c r="A74" s="11">
        <v>71</v>
      </c>
      <c r="B74" s="11">
        <v>21</v>
      </c>
      <c r="C74" s="11">
        <v>10</v>
      </c>
      <c r="D74" s="11">
        <v>39</v>
      </c>
      <c r="E74" s="14">
        <v>1502.8599999999997</v>
      </c>
      <c r="F74" s="11">
        <v>89</v>
      </c>
      <c r="G74" s="11">
        <v>2997</v>
      </c>
      <c r="H74" s="12">
        <v>48</v>
      </c>
      <c r="I74" s="11">
        <v>80</v>
      </c>
      <c r="J74" s="11">
        <v>50</v>
      </c>
      <c r="K74">
        <f t="shared" si="10"/>
        <v>3.1769185254575869</v>
      </c>
      <c r="L74">
        <f t="shared" si="11"/>
        <v>1.9493900066449128</v>
      </c>
      <c r="M74">
        <f t="shared" si="12"/>
        <v>3.4766867429456449</v>
      </c>
      <c r="N74">
        <f t="shared" si="13"/>
        <v>1.3222192947339193</v>
      </c>
      <c r="O74">
        <f t="shared" si="8"/>
        <v>1</v>
      </c>
      <c r="P74">
        <f t="shared" si="9"/>
        <v>1.5910646070264991</v>
      </c>
    </row>
    <row r="75" spans="1:16" ht="14.25" customHeight="1" x14ac:dyDescent="0.3">
      <c r="A75" s="11">
        <v>72</v>
      </c>
      <c r="B75" s="11">
        <v>14</v>
      </c>
      <c r="C75" s="11">
        <v>14</v>
      </c>
      <c r="D75" s="11">
        <v>42</v>
      </c>
      <c r="E75" s="14">
        <v>643.87999999999988</v>
      </c>
      <c r="F75" s="11">
        <v>202</v>
      </c>
      <c r="G75" s="11">
        <v>2850</v>
      </c>
      <c r="H75" s="12">
        <v>48</v>
      </c>
      <c r="I75" s="11">
        <v>80</v>
      </c>
      <c r="J75" s="11">
        <v>50</v>
      </c>
      <c r="K75">
        <f t="shared" si="10"/>
        <v>2.8088049353817097</v>
      </c>
      <c r="L75">
        <f t="shared" si="11"/>
        <v>2.3053513694466239</v>
      </c>
      <c r="M75">
        <f t="shared" si="12"/>
        <v>3.4548448600085102</v>
      </c>
      <c r="N75">
        <f t="shared" si="13"/>
        <v>1.146128035678238</v>
      </c>
      <c r="O75">
        <f t="shared" si="8"/>
        <v>1.146128035678238</v>
      </c>
      <c r="P75">
        <f t="shared" si="9"/>
        <v>1.6232492903979006</v>
      </c>
    </row>
    <row r="76" spans="1:16" ht="14.25" customHeight="1" x14ac:dyDescent="0.3">
      <c r="A76" s="11">
        <v>73</v>
      </c>
      <c r="B76" s="11">
        <v>16</v>
      </c>
      <c r="C76" s="11">
        <v>29</v>
      </c>
      <c r="D76" s="11">
        <v>25</v>
      </c>
      <c r="E76" s="14">
        <v>2091.3000000000002</v>
      </c>
      <c r="F76" s="11">
        <v>2010</v>
      </c>
      <c r="G76" s="11">
        <v>1649</v>
      </c>
      <c r="H76" s="12">
        <v>48</v>
      </c>
      <c r="I76" s="11">
        <v>80</v>
      </c>
      <c r="J76" s="11">
        <v>50</v>
      </c>
      <c r="K76">
        <f t="shared" si="10"/>
        <v>3.3204163374561695</v>
      </c>
      <c r="L76">
        <f t="shared" si="11"/>
        <v>3.3031960574204891</v>
      </c>
      <c r="M76">
        <f t="shared" si="12"/>
        <v>3.2172206556445189</v>
      </c>
      <c r="N76">
        <f t="shared" si="13"/>
        <v>1.2041199826559248</v>
      </c>
      <c r="O76">
        <f t="shared" si="8"/>
        <v>1.4623979978989561</v>
      </c>
      <c r="P76">
        <f t="shared" si="9"/>
        <v>1.3979400086720377</v>
      </c>
    </row>
    <row r="77" spans="1:16" ht="14.25" customHeight="1" x14ac:dyDescent="0.3">
      <c r="A77" s="11">
        <v>74</v>
      </c>
      <c r="B77" s="11">
        <v>16</v>
      </c>
      <c r="C77" s="11">
        <v>27</v>
      </c>
      <c r="D77" s="11">
        <v>27</v>
      </c>
      <c r="E77" s="14">
        <v>1942.38</v>
      </c>
      <c r="F77" s="11">
        <v>1782</v>
      </c>
      <c r="G77" s="11">
        <v>1803</v>
      </c>
      <c r="H77" s="12">
        <v>48</v>
      </c>
      <c r="I77" s="11">
        <v>80</v>
      </c>
      <c r="J77" s="11">
        <v>50</v>
      </c>
      <c r="K77">
        <f t="shared" si="10"/>
        <v>3.2883341976414795</v>
      </c>
      <c r="L77">
        <f t="shared" si="11"/>
        <v>3.2509076997008561</v>
      </c>
      <c r="M77">
        <f t="shared" si="12"/>
        <v>3.2559957267224018</v>
      </c>
      <c r="N77">
        <f t="shared" si="13"/>
        <v>1.2041199826559248</v>
      </c>
      <c r="O77">
        <f t="shared" si="8"/>
        <v>1.4313637641589874</v>
      </c>
      <c r="P77">
        <f t="shared" si="9"/>
        <v>1.4313637641589874</v>
      </c>
    </row>
    <row r="78" spans="1:16" ht="14.25" customHeight="1" x14ac:dyDescent="0.3">
      <c r="A78" s="11">
        <v>75</v>
      </c>
      <c r="B78" s="11">
        <v>30</v>
      </c>
      <c r="C78" s="11">
        <v>20</v>
      </c>
      <c r="D78" s="11">
        <v>20</v>
      </c>
      <c r="E78" s="14">
        <v>3734.8</v>
      </c>
      <c r="F78" s="11">
        <v>1670</v>
      </c>
      <c r="G78" s="11">
        <v>2020</v>
      </c>
      <c r="H78" s="12">
        <v>48</v>
      </c>
      <c r="I78" s="11">
        <v>80</v>
      </c>
      <c r="J78" s="11">
        <v>50</v>
      </c>
      <c r="K78">
        <f t="shared" si="10"/>
        <v>3.5722673501348172</v>
      </c>
      <c r="L78">
        <f t="shared" si="11"/>
        <v>3.2227164711475833</v>
      </c>
      <c r="M78">
        <f t="shared" si="12"/>
        <v>3.3053513694466239</v>
      </c>
      <c r="N78">
        <f t="shared" si="13"/>
        <v>1.4771212547196624</v>
      </c>
      <c r="O78">
        <f t="shared" si="8"/>
        <v>1.3010299956639813</v>
      </c>
      <c r="P78">
        <f t="shared" si="9"/>
        <v>1.3010299956639813</v>
      </c>
    </row>
    <row r="79" spans="1:16" ht="14.25" customHeight="1" x14ac:dyDescent="0.3">
      <c r="A79" s="11">
        <v>76</v>
      </c>
      <c r="B79" s="11">
        <v>16</v>
      </c>
      <c r="C79" s="11">
        <v>11</v>
      </c>
      <c r="D79" s="11">
        <v>43</v>
      </c>
      <c r="E79" s="14">
        <v>751.02000000000021</v>
      </c>
      <c r="F79" s="11">
        <v>42</v>
      </c>
      <c r="G79" s="11">
        <v>3035</v>
      </c>
      <c r="H79" s="12">
        <v>48</v>
      </c>
      <c r="I79" s="11">
        <v>80</v>
      </c>
      <c r="J79" s="11">
        <v>50</v>
      </c>
      <c r="K79">
        <f t="shared" si="10"/>
        <v>2.8756515026153302</v>
      </c>
      <c r="L79">
        <f t="shared" si="11"/>
        <v>1.6232492903979006</v>
      </c>
      <c r="M79">
        <f t="shared" si="12"/>
        <v>3.4821586954112762</v>
      </c>
      <c r="N79">
        <f t="shared" si="13"/>
        <v>1.2041199826559248</v>
      </c>
      <c r="O79">
        <f t="shared" si="8"/>
        <v>1.0413926851582251</v>
      </c>
      <c r="P79">
        <f t="shared" si="9"/>
        <v>1.6334684555795864</v>
      </c>
    </row>
    <row r="80" spans="1:16" ht="14.25" customHeight="1" x14ac:dyDescent="0.3">
      <c r="A80" s="11">
        <v>77</v>
      </c>
      <c r="B80" s="11">
        <v>22</v>
      </c>
      <c r="C80" s="11">
        <v>21</v>
      </c>
      <c r="D80" s="11">
        <v>27</v>
      </c>
      <c r="E80" s="14">
        <v>2487.1799999999998</v>
      </c>
      <c r="F80" s="11">
        <v>1392</v>
      </c>
      <c r="G80" s="11">
        <v>2127</v>
      </c>
      <c r="H80" s="12">
        <v>48</v>
      </c>
      <c r="I80" s="11">
        <v>80</v>
      </c>
      <c r="J80" s="11">
        <v>50</v>
      </c>
      <c r="K80">
        <f t="shared" si="10"/>
        <v>3.3957072167849902</v>
      </c>
      <c r="L80">
        <f t="shared" si="11"/>
        <v>3.1436392352745433</v>
      </c>
      <c r="M80">
        <f t="shared" si="12"/>
        <v>3.3277674899027292</v>
      </c>
      <c r="N80">
        <f t="shared" si="13"/>
        <v>1.3424226808222062</v>
      </c>
      <c r="O80">
        <f t="shared" si="8"/>
        <v>1.3222192947339193</v>
      </c>
      <c r="P80">
        <f t="shared" si="9"/>
        <v>1.4313637641589874</v>
      </c>
    </row>
    <row r="81" spans="1:16" ht="14.25" customHeight="1" x14ac:dyDescent="0.3">
      <c r="A81" s="11">
        <v>78</v>
      </c>
      <c r="B81" s="11">
        <v>16</v>
      </c>
      <c r="C81" s="11">
        <v>12</v>
      </c>
      <c r="D81" s="11">
        <v>42</v>
      </c>
      <c r="E81" s="14">
        <v>825.48000000000025</v>
      </c>
      <c r="F81" s="11">
        <v>72</v>
      </c>
      <c r="G81" s="11">
        <v>2958</v>
      </c>
      <c r="H81" s="12">
        <v>48</v>
      </c>
      <c r="I81" s="11">
        <v>80</v>
      </c>
      <c r="J81" s="11">
        <v>50</v>
      </c>
      <c r="K81">
        <f t="shared" si="10"/>
        <v>2.9167065554972265</v>
      </c>
      <c r="L81">
        <f t="shared" si="11"/>
        <v>1.8573324964312685</v>
      </c>
      <c r="M81">
        <f t="shared" si="12"/>
        <v>3.4709981696608736</v>
      </c>
      <c r="N81">
        <f t="shared" si="13"/>
        <v>1.2041199826559248</v>
      </c>
      <c r="O81">
        <f t="shared" si="8"/>
        <v>1.0791812460476249</v>
      </c>
      <c r="P81">
        <f t="shared" si="9"/>
        <v>1.6232492903979006</v>
      </c>
    </row>
    <row r="82" spans="1:16" ht="14.25" customHeight="1" x14ac:dyDescent="0.3">
      <c r="A82" s="11">
        <v>79</v>
      </c>
      <c r="B82" s="11">
        <v>14</v>
      </c>
      <c r="C82" s="11">
        <v>15</v>
      </c>
      <c r="D82" s="11">
        <v>41</v>
      </c>
      <c r="E82" s="14">
        <v>718.33999999999969</v>
      </c>
      <c r="F82" s="11">
        <v>316</v>
      </c>
      <c r="G82" s="11">
        <v>2773</v>
      </c>
      <c r="H82" s="12">
        <v>48</v>
      </c>
      <c r="I82" s="11">
        <v>80</v>
      </c>
      <c r="J82" s="11">
        <v>50</v>
      </c>
      <c r="K82">
        <f t="shared" si="10"/>
        <v>2.8563300503336224</v>
      </c>
      <c r="L82">
        <f t="shared" si="11"/>
        <v>2.4996870826184039</v>
      </c>
      <c r="M82">
        <f t="shared" si="12"/>
        <v>3.4429498695778618</v>
      </c>
      <c r="N82">
        <f t="shared" si="13"/>
        <v>1.146128035678238</v>
      </c>
      <c r="O82">
        <f t="shared" si="8"/>
        <v>1.1760912590556813</v>
      </c>
      <c r="P82">
        <f t="shared" si="9"/>
        <v>1.6127838567197355</v>
      </c>
    </row>
    <row r="83" spans="1:16" ht="14.25" customHeight="1" x14ac:dyDescent="0.3">
      <c r="A83" s="11">
        <v>80</v>
      </c>
      <c r="B83" s="11">
        <v>17</v>
      </c>
      <c r="C83" s="11">
        <v>25</v>
      </c>
      <c r="D83" s="11">
        <v>28</v>
      </c>
      <c r="E83" s="14">
        <v>1958.7199999999998</v>
      </c>
      <c r="F83" s="11">
        <v>1603</v>
      </c>
      <c r="G83" s="11">
        <v>1934</v>
      </c>
      <c r="H83" s="12">
        <v>48</v>
      </c>
      <c r="I83" s="11">
        <v>80</v>
      </c>
      <c r="J83" s="11">
        <v>50</v>
      </c>
      <c r="K83">
        <f t="shared" si="10"/>
        <v>3.2919723578190934</v>
      </c>
      <c r="L83">
        <f t="shared" si="11"/>
        <v>3.2049335223541449</v>
      </c>
      <c r="M83">
        <f t="shared" si="12"/>
        <v>3.2864564697469829</v>
      </c>
      <c r="N83">
        <f t="shared" si="13"/>
        <v>1.2304489213782739</v>
      </c>
      <c r="O83">
        <f t="shared" ref="O83:O93" si="14">LOG(C83)</f>
        <v>1.3979400086720377</v>
      </c>
      <c r="P83">
        <f t="shared" ref="P83:P93" si="15">LOG(D83)</f>
        <v>1.4471580313422192</v>
      </c>
    </row>
    <row r="84" spans="1:16" ht="14.25" customHeight="1" x14ac:dyDescent="0.3">
      <c r="A84" s="11">
        <v>81</v>
      </c>
      <c r="B84" s="11">
        <v>16</v>
      </c>
      <c r="C84" s="11">
        <v>17</v>
      </c>
      <c r="D84" s="11">
        <v>37</v>
      </c>
      <c r="E84" s="14">
        <v>1197.7800000000002</v>
      </c>
      <c r="F84" s="11">
        <v>642</v>
      </c>
      <c r="G84" s="11">
        <v>2573</v>
      </c>
      <c r="H84" s="12">
        <v>48</v>
      </c>
      <c r="I84" s="11">
        <v>80</v>
      </c>
      <c r="J84" s="11">
        <v>50</v>
      </c>
      <c r="K84">
        <f t="shared" si="10"/>
        <v>3.0783770571518017</v>
      </c>
      <c r="L84">
        <f t="shared" si="11"/>
        <v>2.8075350280688531</v>
      </c>
      <c r="M84">
        <f t="shared" si="12"/>
        <v>3.4104397862103464</v>
      </c>
      <c r="N84">
        <f t="shared" si="13"/>
        <v>1.2041199826559248</v>
      </c>
      <c r="O84">
        <f t="shared" si="14"/>
        <v>1.2304489213782739</v>
      </c>
      <c r="P84">
        <f t="shared" si="15"/>
        <v>1.568201724066995</v>
      </c>
    </row>
    <row r="85" spans="1:16" ht="14.25" customHeight="1" x14ac:dyDescent="0.3">
      <c r="A85" s="11">
        <v>82</v>
      </c>
      <c r="B85" s="11">
        <v>29</v>
      </c>
      <c r="C85" s="11">
        <v>11</v>
      </c>
      <c r="D85" s="11">
        <v>30</v>
      </c>
      <c r="E85" s="14">
        <v>2899.3999999999996</v>
      </c>
      <c r="F85" s="11">
        <v>595</v>
      </c>
      <c r="G85" s="11">
        <v>2736</v>
      </c>
      <c r="H85" s="12">
        <v>48</v>
      </c>
      <c r="I85" s="11">
        <v>80</v>
      </c>
      <c r="J85" s="11">
        <v>50</v>
      </c>
      <c r="K85">
        <f t="shared" si="10"/>
        <v>3.4623081345716904</v>
      </c>
      <c r="L85">
        <f t="shared" si="11"/>
        <v>2.7745169657285498</v>
      </c>
      <c r="M85">
        <f t="shared" si="12"/>
        <v>3.4371160930480786</v>
      </c>
      <c r="N85">
        <f t="shared" si="13"/>
        <v>1.4623979978989561</v>
      </c>
      <c r="O85">
        <f t="shared" si="14"/>
        <v>1.0413926851582251</v>
      </c>
      <c r="P85">
        <f t="shared" si="15"/>
        <v>1.4771212547196624</v>
      </c>
    </row>
    <row r="86" spans="1:16" ht="14.25" customHeight="1" x14ac:dyDescent="0.3">
      <c r="A86" s="11">
        <v>83</v>
      </c>
      <c r="B86" s="11">
        <v>22</v>
      </c>
      <c r="C86" s="11">
        <v>15</v>
      </c>
      <c r="D86" s="11">
        <v>33</v>
      </c>
      <c r="E86" s="14">
        <v>2040.4199999999998</v>
      </c>
      <c r="F86" s="11">
        <v>708</v>
      </c>
      <c r="G86" s="11">
        <v>2589</v>
      </c>
      <c r="H86" s="12">
        <v>48</v>
      </c>
      <c r="I86" s="11">
        <v>80</v>
      </c>
      <c r="J86" s="11">
        <v>50</v>
      </c>
      <c r="K86">
        <f t="shared" si="10"/>
        <v>3.3097195717926273</v>
      </c>
      <c r="L86">
        <f t="shared" si="11"/>
        <v>2.8500332576897689</v>
      </c>
      <c r="M86">
        <f t="shared" si="12"/>
        <v>3.4131320504348719</v>
      </c>
      <c r="N86">
        <f t="shared" si="13"/>
        <v>1.3424226808222062</v>
      </c>
      <c r="O86">
        <f t="shared" si="14"/>
        <v>1.1760912590556813</v>
      </c>
      <c r="P86">
        <f t="shared" si="15"/>
        <v>1.5185139398778875</v>
      </c>
    </row>
    <row r="87" spans="1:16" ht="14.25" customHeight="1" x14ac:dyDescent="0.3">
      <c r="A87" s="11">
        <v>84</v>
      </c>
      <c r="B87" s="11">
        <v>19</v>
      </c>
      <c r="C87" s="11">
        <v>22</v>
      </c>
      <c r="D87" s="11">
        <v>29</v>
      </c>
      <c r="E87" s="14">
        <v>2065.8599999999997</v>
      </c>
      <c r="F87" s="11">
        <v>1359</v>
      </c>
      <c r="G87" s="11">
        <v>2119</v>
      </c>
      <c r="H87" s="12">
        <v>48</v>
      </c>
      <c r="I87" s="11">
        <v>80</v>
      </c>
      <c r="J87" s="11">
        <v>50</v>
      </c>
      <c r="K87">
        <f t="shared" si="10"/>
        <v>3.3151008867442888</v>
      </c>
      <c r="L87">
        <f t="shared" si="11"/>
        <v>3.1332194567324945</v>
      </c>
      <c r="M87">
        <f t="shared" si="12"/>
        <v>3.3261309567107946</v>
      </c>
      <c r="N87">
        <f t="shared" si="13"/>
        <v>1.2787536009528289</v>
      </c>
      <c r="O87">
        <f t="shared" si="14"/>
        <v>1.3424226808222062</v>
      </c>
      <c r="P87">
        <f t="shared" si="15"/>
        <v>1.4623979978989561</v>
      </c>
    </row>
    <row r="88" spans="1:16" ht="14.25" customHeight="1" x14ac:dyDescent="0.3">
      <c r="A88" s="11">
        <v>85</v>
      </c>
      <c r="B88" s="11">
        <v>19</v>
      </c>
      <c r="C88" s="11">
        <v>23</v>
      </c>
      <c r="D88" s="11">
        <v>28</v>
      </c>
      <c r="E88" s="14">
        <v>2140.3199999999997</v>
      </c>
      <c r="F88" s="11">
        <v>1473</v>
      </c>
      <c r="G88" s="11">
        <v>2042</v>
      </c>
      <c r="H88" s="12">
        <v>48</v>
      </c>
      <c r="I88" s="11">
        <v>80</v>
      </c>
      <c r="J88" s="11">
        <v>50</v>
      </c>
      <c r="K88">
        <f t="shared" si="10"/>
        <v>3.3304787097251944</v>
      </c>
      <c r="L88">
        <f t="shared" si="11"/>
        <v>3.1682027468426308</v>
      </c>
      <c r="M88">
        <f t="shared" si="12"/>
        <v>3.3100557377508912</v>
      </c>
      <c r="N88">
        <f t="shared" si="13"/>
        <v>1.2787536009528289</v>
      </c>
      <c r="O88">
        <f t="shared" si="14"/>
        <v>1.3617278360175928</v>
      </c>
      <c r="P88">
        <f t="shared" si="15"/>
        <v>1.4471580313422192</v>
      </c>
    </row>
    <row r="89" spans="1:16" ht="14.25" customHeight="1" x14ac:dyDescent="0.3">
      <c r="A89" s="11">
        <v>86</v>
      </c>
      <c r="B89" s="11">
        <v>25</v>
      </c>
      <c r="C89" s="11">
        <v>12</v>
      </c>
      <c r="D89" s="11">
        <v>33</v>
      </c>
      <c r="E89" s="14">
        <v>2312.8199999999997</v>
      </c>
      <c r="F89" s="11">
        <v>513</v>
      </c>
      <c r="G89" s="11">
        <v>2751</v>
      </c>
      <c r="H89" s="12">
        <v>48</v>
      </c>
      <c r="I89" s="11">
        <v>80</v>
      </c>
      <c r="J89" s="11">
        <v>50</v>
      </c>
      <c r="K89">
        <f t="shared" si="10"/>
        <v>3.3641418342195379</v>
      </c>
      <c r="L89">
        <f t="shared" si="11"/>
        <v>2.7101173651118162</v>
      </c>
      <c r="M89">
        <f t="shared" si="12"/>
        <v>3.4394905903896835</v>
      </c>
      <c r="N89">
        <f t="shared" si="13"/>
        <v>1.3979400086720377</v>
      </c>
      <c r="O89">
        <f t="shared" si="14"/>
        <v>1.0791812460476249</v>
      </c>
      <c r="P89">
        <f t="shared" si="15"/>
        <v>1.5185139398778875</v>
      </c>
    </row>
    <row r="90" spans="1:16" ht="14.25" customHeight="1" x14ac:dyDescent="0.3">
      <c r="A90" s="11">
        <v>87</v>
      </c>
      <c r="B90" s="11">
        <v>17</v>
      </c>
      <c r="C90" s="11">
        <v>13</v>
      </c>
      <c r="D90" s="11">
        <v>40</v>
      </c>
      <c r="E90" s="14">
        <v>1065.1999999999998</v>
      </c>
      <c r="F90" s="11">
        <v>235</v>
      </c>
      <c r="G90" s="11">
        <v>2858</v>
      </c>
      <c r="H90" s="12">
        <v>48</v>
      </c>
      <c r="I90" s="11">
        <v>80</v>
      </c>
      <c r="J90" s="11">
        <v>50</v>
      </c>
      <c r="K90">
        <f t="shared" si="10"/>
        <v>3.0274311577669035</v>
      </c>
      <c r="L90">
        <f t="shared" si="11"/>
        <v>2.3710678622717363</v>
      </c>
      <c r="M90">
        <f t="shared" si="12"/>
        <v>3.4560622244549513</v>
      </c>
      <c r="N90">
        <f t="shared" si="13"/>
        <v>1.2304489213782739</v>
      </c>
      <c r="O90">
        <f t="shared" si="14"/>
        <v>1.1139433523068367</v>
      </c>
      <c r="P90">
        <f t="shared" si="15"/>
        <v>1.6020599913279623</v>
      </c>
    </row>
    <row r="91" spans="1:16" ht="14.25" customHeight="1" x14ac:dyDescent="0.3">
      <c r="A91" s="11">
        <v>88</v>
      </c>
      <c r="B91" s="11">
        <v>21</v>
      </c>
      <c r="C91" s="11">
        <v>23</v>
      </c>
      <c r="D91" s="11">
        <v>26</v>
      </c>
      <c r="E91" s="14">
        <v>2470.8399999999997</v>
      </c>
      <c r="F91" s="11">
        <v>1571</v>
      </c>
      <c r="G91" s="11">
        <v>1996</v>
      </c>
      <c r="H91" s="12">
        <v>48</v>
      </c>
      <c r="I91" s="11">
        <v>80</v>
      </c>
      <c r="J91" s="11">
        <v>50</v>
      </c>
      <c r="K91">
        <f t="shared" si="10"/>
        <v>3.3928446234405714</v>
      </c>
      <c r="L91">
        <f t="shared" si="11"/>
        <v>3.1961761850399735</v>
      </c>
      <c r="M91">
        <f t="shared" si="12"/>
        <v>3.3001605369513523</v>
      </c>
      <c r="N91">
        <f t="shared" si="13"/>
        <v>1.3222192947339193</v>
      </c>
      <c r="O91">
        <f t="shared" si="14"/>
        <v>1.3617278360175928</v>
      </c>
      <c r="P91">
        <f t="shared" si="15"/>
        <v>1.414973347970818</v>
      </c>
    </row>
    <row r="92" spans="1:16" ht="14.25" customHeight="1" x14ac:dyDescent="0.3">
      <c r="A92" s="11">
        <v>89</v>
      </c>
      <c r="B92" s="11">
        <v>23</v>
      </c>
      <c r="C92" s="11">
        <v>30</v>
      </c>
      <c r="D92" s="11">
        <v>17</v>
      </c>
      <c r="E92" s="14">
        <v>3322.58</v>
      </c>
      <c r="F92" s="11">
        <v>2467</v>
      </c>
      <c r="G92" s="11">
        <v>1411</v>
      </c>
      <c r="H92" s="12">
        <v>48</v>
      </c>
      <c r="I92" s="11">
        <v>80</v>
      </c>
      <c r="J92" s="11">
        <v>50</v>
      </c>
      <c r="K92">
        <f t="shared" si="10"/>
        <v>3.5214754465418658</v>
      </c>
      <c r="L92">
        <f t="shared" si="11"/>
        <v>3.3921691494897361</v>
      </c>
      <c r="M92">
        <f t="shared" si="12"/>
        <v>3.1495270137543478</v>
      </c>
      <c r="N92">
        <f t="shared" si="13"/>
        <v>1.3617278360175928</v>
      </c>
      <c r="O92">
        <f t="shared" si="14"/>
        <v>1.4771212547196624</v>
      </c>
      <c r="P92">
        <f t="shared" si="15"/>
        <v>1.2304489213782739</v>
      </c>
    </row>
    <row r="93" spans="1:16" ht="14.25" customHeight="1" x14ac:dyDescent="0.3">
      <c r="A93" s="11">
        <v>90</v>
      </c>
      <c r="B93" s="11">
        <v>24</v>
      </c>
      <c r="C93" s="11">
        <v>19</v>
      </c>
      <c r="D93" s="11">
        <v>27</v>
      </c>
      <c r="E93" s="14">
        <v>2668.7799999999997</v>
      </c>
      <c r="F93" s="11">
        <v>1262</v>
      </c>
      <c r="G93" s="11">
        <v>2235</v>
      </c>
      <c r="H93" s="12">
        <v>48</v>
      </c>
      <c r="I93" s="11">
        <v>80</v>
      </c>
      <c r="J93" s="11">
        <v>50</v>
      </c>
      <c r="K93">
        <f t="shared" si="10"/>
        <v>3.4263127743405191</v>
      </c>
      <c r="L93">
        <f t="shared" si="11"/>
        <v>3.1010593549081156</v>
      </c>
      <c r="M93">
        <f t="shared" si="12"/>
        <v>3.3492775274679554</v>
      </c>
      <c r="N93">
        <f t="shared" si="13"/>
        <v>1.3802112417116059</v>
      </c>
      <c r="O93">
        <f t="shared" si="14"/>
        <v>1.2787536009528289</v>
      </c>
      <c r="P93">
        <f t="shared" si="15"/>
        <v>1.4313637641589874</v>
      </c>
    </row>
    <row r="94" spans="1:16" ht="14.25" customHeight="1" x14ac:dyDescent="0.3"/>
    <row r="95" spans="1:16" ht="14.25" customHeight="1" x14ac:dyDescent="0.3"/>
    <row r="96" spans="1:1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">
    <mergeCell ref="B2:D2"/>
    <mergeCell ref="E2:G2"/>
    <mergeCell ref="H2:J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F2AEF-B2D7-4AA0-8CC0-BE97AD6A6C64}">
  <dimension ref="A1:I35"/>
  <sheetViews>
    <sheetView topLeftCell="A9" zoomScale="120" zoomScaleNormal="120" workbookViewId="0">
      <selection activeCell="A16" sqref="A16:B20"/>
    </sheetView>
  </sheetViews>
  <sheetFormatPr defaultRowHeight="14.4" x14ac:dyDescent="0.3"/>
  <cols>
    <col min="1" max="1" width="17.21875" bestFit="1" customWidth="1"/>
    <col min="2" max="2" width="12" customWidth="1"/>
    <col min="3" max="3" width="13.77734375" bestFit="1" customWidth="1"/>
    <col min="5" max="5" width="11.77734375" bestFit="1" customWidth="1"/>
  </cols>
  <sheetData>
    <row r="1" spans="1:9" x14ac:dyDescent="0.3">
      <c r="A1" t="s">
        <v>9</v>
      </c>
    </row>
    <row r="2" spans="1:9" ht="15" thickBot="1" x14ac:dyDescent="0.35"/>
    <row r="3" spans="1:9" x14ac:dyDescent="0.3">
      <c r="A3" s="20" t="s">
        <v>10</v>
      </c>
      <c r="B3" s="20"/>
    </row>
    <row r="4" spans="1:9" x14ac:dyDescent="0.3">
      <c r="A4" s="17" t="s">
        <v>11</v>
      </c>
      <c r="B4" s="17">
        <v>0.96144978618095678</v>
      </c>
    </row>
    <row r="5" spans="1:9" x14ac:dyDescent="0.3">
      <c r="A5" s="17" t="s">
        <v>12</v>
      </c>
      <c r="B5" s="17">
        <v>0.92438569134740745</v>
      </c>
    </row>
    <row r="6" spans="1:9" x14ac:dyDescent="0.3">
      <c r="A6" s="17" t="s">
        <v>13</v>
      </c>
      <c r="B6" s="17">
        <v>0.92174798290603788</v>
      </c>
    </row>
    <row r="7" spans="1:9" x14ac:dyDescent="0.3">
      <c r="A7" s="17" t="s">
        <v>14</v>
      </c>
      <c r="B7" s="17">
        <v>9.15742039684658E-2</v>
      </c>
    </row>
    <row r="8" spans="1:9" ht="15" thickBot="1" x14ac:dyDescent="0.35">
      <c r="A8" s="18" t="s">
        <v>15</v>
      </c>
      <c r="B8" s="18">
        <v>90</v>
      </c>
    </row>
    <row r="10" spans="1:9" ht="15" thickBot="1" x14ac:dyDescent="0.35">
      <c r="A10" t="s">
        <v>16</v>
      </c>
    </row>
    <row r="11" spans="1:9" x14ac:dyDescent="0.3">
      <c r="A11" s="19"/>
      <c r="B11" s="19" t="s">
        <v>17</v>
      </c>
      <c r="C11" s="19" t="s">
        <v>18</v>
      </c>
      <c r="D11" s="19" t="s">
        <v>19</v>
      </c>
      <c r="E11" s="19" t="s">
        <v>20</v>
      </c>
      <c r="F11" s="19" t="s">
        <v>21</v>
      </c>
    </row>
    <row r="12" spans="1:9" x14ac:dyDescent="0.3">
      <c r="A12" s="17" t="s">
        <v>22</v>
      </c>
      <c r="B12" s="17">
        <v>3</v>
      </c>
      <c r="C12" s="17">
        <v>8.8164547766723214</v>
      </c>
      <c r="D12" s="17">
        <v>2.9388182588907736</v>
      </c>
      <c r="E12" s="17">
        <v>350.45029118815887</v>
      </c>
      <c r="F12" s="17">
        <v>4.3276164933626856E-48</v>
      </c>
    </row>
    <row r="13" spans="1:9" x14ac:dyDescent="0.3">
      <c r="A13" s="17" t="s">
        <v>23</v>
      </c>
      <c r="B13" s="17">
        <v>86</v>
      </c>
      <c r="C13" s="17">
        <v>0.72118179559140316</v>
      </c>
      <c r="D13" s="17">
        <v>8.385834832458177E-3</v>
      </c>
      <c r="E13" s="17"/>
      <c r="F13" s="17"/>
    </row>
    <row r="14" spans="1:9" ht="15" thickBot="1" x14ac:dyDescent="0.35">
      <c r="A14" s="18" t="s">
        <v>24</v>
      </c>
      <c r="B14" s="18">
        <v>89</v>
      </c>
      <c r="C14" s="18">
        <v>9.5376365722637253</v>
      </c>
      <c r="D14" s="18"/>
      <c r="E14" s="18"/>
      <c r="F14" s="18"/>
    </row>
    <row r="15" spans="1:9" ht="15" thickBot="1" x14ac:dyDescent="0.35"/>
    <row r="16" spans="1:9" x14ac:dyDescent="0.3">
      <c r="A16" s="19"/>
      <c r="B16" s="19" t="s">
        <v>25</v>
      </c>
      <c r="C16" s="19" t="s">
        <v>14</v>
      </c>
      <c r="D16" s="19" t="s">
        <v>26</v>
      </c>
      <c r="E16" s="19" t="s">
        <v>27</v>
      </c>
      <c r="F16" s="19" t="s">
        <v>28</v>
      </c>
      <c r="G16" s="19" t="s">
        <v>29</v>
      </c>
      <c r="H16" s="19" t="s">
        <v>30</v>
      </c>
      <c r="I16" s="19" t="s">
        <v>31</v>
      </c>
    </row>
    <row r="17" spans="1:9" x14ac:dyDescent="0.3">
      <c r="A17" s="17" t="s">
        <v>32</v>
      </c>
      <c r="B17" s="17">
        <v>-3.6377315156910335</v>
      </c>
      <c r="C17" s="17">
        <v>0.76524670915328952</v>
      </c>
      <c r="D17" s="17">
        <v>-4.7536715573935853</v>
      </c>
      <c r="E17" s="17">
        <v>7.9503658160550129E-6</v>
      </c>
      <c r="F17" s="17">
        <v>-5.1589916250286985</v>
      </c>
      <c r="G17" s="17">
        <v>-2.1164714063533685</v>
      </c>
      <c r="H17" s="17">
        <v>-5.1589916250286985</v>
      </c>
      <c r="I17" s="17">
        <v>-2.1164714063533685</v>
      </c>
    </row>
    <row r="18" spans="1:9" x14ac:dyDescent="0.3">
      <c r="A18" s="17" t="s">
        <v>3</v>
      </c>
      <c r="B18" s="17">
        <v>2.6489103840715456</v>
      </c>
      <c r="C18" s="17">
        <v>0.17100051514168865</v>
      </c>
      <c r="D18" s="17">
        <v>15.490657334433731</v>
      </c>
      <c r="E18" s="17">
        <v>1.3047609912796069E-26</v>
      </c>
      <c r="F18" s="17">
        <v>2.3089726107368893</v>
      </c>
      <c r="G18" s="17">
        <v>2.9888481574062018</v>
      </c>
      <c r="H18" s="17">
        <v>2.3089726107368893</v>
      </c>
      <c r="I18" s="17">
        <v>2.9888481574062018</v>
      </c>
    </row>
    <row r="19" spans="1:9" x14ac:dyDescent="0.3">
      <c r="A19" s="17" t="s">
        <v>4</v>
      </c>
      <c r="B19" s="17">
        <v>1.5378524159366191</v>
      </c>
      <c r="C19" s="17">
        <v>0.16993346058954545</v>
      </c>
      <c r="D19" s="17">
        <v>9.0497328224905811</v>
      </c>
      <c r="E19" s="17">
        <v>3.8975214037005956E-14</v>
      </c>
      <c r="F19" s="17">
        <v>1.2000358768460917</v>
      </c>
      <c r="G19" s="17">
        <v>1.8756689550271466</v>
      </c>
      <c r="H19" s="17">
        <v>1.2000358768460917</v>
      </c>
      <c r="I19" s="17">
        <v>1.8756689550271466</v>
      </c>
    </row>
    <row r="20" spans="1:9" ht="15" thickBot="1" x14ac:dyDescent="0.35">
      <c r="A20" s="18" t="s">
        <v>5</v>
      </c>
      <c r="B20" s="18">
        <v>1.0420601890048515</v>
      </c>
      <c r="C20" s="18">
        <v>0.24332178810339475</v>
      </c>
      <c r="D20" s="18">
        <v>4.2826423277887828</v>
      </c>
      <c r="E20" s="18">
        <v>4.7874516043600161E-5</v>
      </c>
      <c r="F20" s="18">
        <v>0.55835248331087095</v>
      </c>
      <c r="G20" s="18">
        <v>1.525767894698832</v>
      </c>
      <c r="H20" s="18">
        <v>0.55835248331087095</v>
      </c>
      <c r="I20" s="18">
        <v>1.525767894698832</v>
      </c>
    </row>
    <row r="22" spans="1:9" x14ac:dyDescent="0.3">
      <c r="B22" s="16"/>
    </row>
    <row r="23" spans="1:9" x14ac:dyDescent="0.3">
      <c r="B23" s="16"/>
    </row>
    <row r="24" spans="1:9" x14ac:dyDescent="0.3">
      <c r="B24" s="16"/>
    </row>
    <row r="26" spans="1:9" x14ac:dyDescent="0.3">
      <c r="B26" s="16" t="s">
        <v>33</v>
      </c>
      <c r="C26" s="23" t="s">
        <v>57</v>
      </c>
      <c r="F26" s="21">
        <f>E27*E28*E29*D30</f>
        <v>3878.6893140410184</v>
      </c>
    </row>
    <row r="27" spans="1:9" x14ac:dyDescent="0.3">
      <c r="B27" s="16" t="s">
        <v>41</v>
      </c>
      <c r="C27" s="16" t="s">
        <v>42</v>
      </c>
      <c r="D27">
        <v>30</v>
      </c>
      <c r="E27">
        <f>D27^B18</f>
        <v>8180.1605992305649</v>
      </c>
      <c r="G27" s="22"/>
    </row>
    <row r="28" spans="1:9" x14ac:dyDescent="0.3">
      <c r="B28" s="16" t="s">
        <v>45</v>
      </c>
      <c r="C28" s="16" t="s">
        <v>43</v>
      </c>
      <c r="D28">
        <v>30</v>
      </c>
      <c r="E28">
        <f>D28^B19</f>
        <v>186.89362607201062</v>
      </c>
      <c r="G28" s="22"/>
    </row>
    <row r="29" spans="1:9" x14ac:dyDescent="0.3">
      <c r="B29" s="16" t="s">
        <v>46</v>
      </c>
      <c r="C29" s="16" t="s">
        <v>44</v>
      </c>
      <c r="D29">
        <v>10</v>
      </c>
      <c r="E29">
        <f>D29^B20</f>
        <v>11.016919827899329</v>
      </c>
      <c r="G29" s="22"/>
    </row>
    <row r="30" spans="1:9" x14ac:dyDescent="0.3">
      <c r="B30" s="16" t="s">
        <v>50</v>
      </c>
      <c r="C30" s="16" t="s">
        <v>32</v>
      </c>
      <c r="D30">
        <f>10^B17</f>
        <v>2.3028650269512442E-4</v>
      </c>
    </row>
    <row r="32" spans="1:9" x14ac:dyDescent="0.3">
      <c r="A32" s="16" t="s">
        <v>49</v>
      </c>
      <c r="B32" s="16" t="s">
        <v>47</v>
      </c>
    </row>
    <row r="33" spans="2:2" x14ac:dyDescent="0.3">
      <c r="B33" s="23" t="s">
        <v>55</v>
      </c>
    </row>
    <row r="35" spans="2:2" x14ac:dyDescent="0.3">
      <c r="B35" s="16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7BCA4-15A1-4243-BE57-8FAC01E57805}">
  <dimension ref="A1:I20"/>
  <sheetViews>
    <sheetView topLeftCell="A6" workbookViewId="0">
      <selection activeCell="A16" sqref="A16:B20"/>
    </sheetView>
  </sheetViews>
  <sheetFormatPr defaultRowHeight="14.4" x14ac:dyDescent="0.3"/>
  <cols>
    <col min="1" max="1" width="17.21875" bestFit="1" customWidth="1"/>
  </cols>
  <sheetData>
    <row r="1" spans="1:9" x14ac:dyDescent="0.3">
      <c r="A1" t="s">
        <v>9</v>
      </c>
    </row>
    <row r="2" spans="1:9" ht="15" thickBot="1" x14ac:dyDescent="0.35"/>
    <row r="3" spans="1:9" x14ac:dyDescent="0.3">
      <c r="A3" s="20" t="s">
        <v>10</v>
      </c>
      <c r="B3" s="20"/>
    </row>
    <row r="4" spans="1:9" x14ac:dyDescent="0.3">
      <c r="A4" s="17" t="s">
        <v>11</v>
      </c>
      <c r="B4" s="17">
        <v>0.88799155465332957</v>
      </c>
    </row>
    <row r="5" spans="1:9" x14ac:dyDescent="0.3">
      <c r="A5" s="17" t="s">
        <v>12</v>
      </c>
      <c r="B5" s="17">
        <v>0.78852900113563729</v>
      </c>
    </row>
    <row r="6" spans="1:9" x14ac:dyDescent="0.3">
      <c r="A6" s="17" t="s">
        <v>13</v>
      </c>
      <c r="B6" s="17">
        <v>0.78115210582641526</v>
      </c>
    </row>
    <row r="7" spans="1:9" x14ac:dyDescent="0.3">
      <c r="A7" s="17" t="s">
        <v>14</v>
      </c>
      <c r="B7" s="17">
        <v>0.21621692109412358</v>
      </c>
    </row>
    <row r="8" spans="1:9" ht="15" thickBot="1" x14ac:dyDescent="0.35">
      <c r="A8" s="18" t="s">
        <v>15</v>
      </c>
      <c r="B8" s="18">
        <v>90</v>
      </c>
    </row>
    <row r="10" spans="1:9" ht="15" thickBot="1" x14ac:dyDescent="0.35">
      <c r="A10" t="s">
        <v>16</v>
      </c>
    </row>
    <row r="11" spans="1:9" x14ac:dyDescent="0.3">
      <c r="A11" s="19"/>
      <c r="B11" s="19" t="s">
        <v>17</v>
      </c>
      <c r="C11" s="19" t="s">
        <v>18</v>
      </c>
      <c r="D11" s="19" t="s">
        <v>19</v>
      </c>
      <c r="E11" s="19" t="s">
        <v>20</v>
      </c>
      <c r="F11" s="19" t="s">
        <v>21</v>
      </c>
    </row>
    <row r="12" spans="1:9" x14ac:dyDescent="0.3">
      <c r="A12" s="17" t="s">
        <v>22</v>
      </c>
      <c r="B12" s="17">
        <v>3</v>
      </c>
      <c r="C12" s="17">
        <v>14.991485287355976</v>
      </c>
      <c r="D12" s="17">
        <v>4.9971617624519924</v>
      </c>
      <c r="E12" s="17">
        <v>106.89171637692709</v>
      </c>
      <c r="F12" s="17">
        <v>6.4336763010107559E-29</v>
      </c>
    </row>
    <row r="13" spans="1:9" x14ac:dyDescent="0.3">
      <c r="A13" s="17" t="s">
        <v>23</v>
      </c>
      <c r="B13" s="17">
        <v>86</v>
      </c>
      <c r="C13" s="17">
        <v>4.0204790991983312</v>
      </c>
      <c r="D13" s="17">
        <v>4.6749756967422458E-2</v>
      </c>
      <c r="E13" s="17"/>
      <c r="F13" s="17"/>
    </row>
    <row r="14" spans="1:9" ht="15" thickBot="1" x14ac:dyDescent="0.35">
      <c r="A14" s="18" t="s">
        <v>24</v>
      </c>
      <c r="B14" s="18">
        <v>89</v>
      </c>
      <c r="C14" s="18">
        <v>19.011964386554308</v>
      </c>
      <c r="D14" s="18"/>
      <c r="E14" s="18"/>
      <c r="F14" s="18"/>
    </row>
    <row r="15" spans="1:9" ht="15" thickBot="1" x14ac:dyDescent="0.35"/>
    <row r="16" spans="1:9" x14ac:dyDescent="0.3">
      <c r="A16" s="19"/>
      <c r="B16" s="19" t="s">
        <v>25</v>
      </c>
      <c r="C16" s="19" t="s">
        <v>14</v>
      </c>
      <c r="D16" s="19" t="s">
        <v>26</v>
      </c>
      <c r="E16" s="19" t="s">
        <v>27</v>
      </c>
      <c r="F16" s="19" t="s">
        <v>28</v>
      </c>
      <c r="G16" s="19" t="s">
        <v>29</v>
      </c>
      <c r="H16" s="19" t="s">
        <v>30</v>
      </c>
      <c r="I16" s="19" t="s">
        <v>31</v>
      </c>
    </row>
    <row r="17" spans="1:9" x14ac:dyDescent="0.3">
      <c r="A17" s="17" t="s">
        <v>32</v>
      </c>
      <c r="B17" s="17">
        <v>-5.336630671309381</v>
      </c>
      <c r="C17" s="17">
        <v>1.8068329306745767</v>
      </c>
      <c r="D17" s="17">
        <v>-2.9535828026540134</v>
      </c>
      <c r="E17" s="17">
        <v>4.0500582281430848E-3</v>
      </c>
      <c r="F17" s="17">
        <v>-8.9284956591564644</v>
      </c>
      <c r="G17" s="17">
        <v>-1.7447656834622975</v>
      </c>
      <c r="H17" s="17">
        <v>-8.9284956591564644</v>
      </c>
      <c r="I17" s="17">
        <v>-1.7447656834622975</v>
      </c>
    </row>
    <row r="18" spans="1:9" x14ac:dyDescent="0.3">
      <c r="A18" s="17" t="s">
        <v>3</v>
      </c>
      <c r="B18" s="17">
        <v>1.8446082652322968</v>
      </c>
      <c r="C18" s="17">
        <v>0.40375131081867721</v>
      </c>
      <c r="D18" s="17">
        <v>4.5686743691110925</v>
      </c>
      <c r="E18" s="17">
        <v>1.6285747398955829E-5</v>
      </c>
      <c r="F18" s="17">
        <v>1.0419772236420068</v>
      </c>
      <c r="G18" s="17">
        <v>2.6472393068225868</v>
      </c>
      <c r="H18" s="17">
        <v>1.0419772236420068</v>
      </c>
      <c r="I18" s="17">
        <v>2.6472393068225868</v>
      </c>
    </row>
    <row r="19" spans="1:9" x14ac:dyDescent="0.3">
      <c r="A19" s="17" t="s">
        <v>4</v>
      </c>
      <c r="B19" s="17">
        <v>3.331071810199159</v>
      </c>
      <c r="C19" s="17">
        <v>0.40123187586968967</v>
      </c>
      <c r="D19" s="17">
        <v>8.3021115981348643</v>
      </c>
      <c r="E19" s="17">
        <v>1.2928383095639281E-12</v>
      </c>
      <c r="F19" s="17">
        <v>2.5334492395243551</v>
      </c>
      <c r="G19" s="17">
        <v>4.1286943808739629</v>
      </c>
      <c r="H19" s="17">
        <v>2.5334492395243551</v>
      </c>
      <c r="I19" s="17">
        <v>4.1286943808739629</v>
      </c>
    </row>
    <row r="20" spans="1:9" ht="15" thickBot="1" x14ac:dyDescent="0.35">
      <c r="A20" s="18" t="s">
        <v>5</v>
      </c>
      <c r="B20" s="18">
        <v>1.1325085237957007</v>
      </c>
      <c r="C20" s="18">
        <v>0.57450991195019796</v>
      </c>
      <c r="D20" s="18">
        <v>1.9712601997611374</v>
      </c>
      <c r="E20" s="18">
        <v>5.190948516543132E-2</v>
      </c>
      <c r="F20" s="18">
        <v>-9.5793819934641977E-3</v>
      </c>
      <c r="G20" s="18">
        <v>2.2745964295848653</v>
      </c>
      <c r="H20" s="18">
        <v>-9.5793819934641977E-3</v>
      </c>
      <c r="I20" s="18">
        <v>2.2745964295848653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4340-9EF5-40E0-9616-1A60C1D657BC}">
  <dimension ref="A1:I20"/>
  <sheetViews>
    <sheetView topLeftCell="A3" workbookViewId="0">
      <selection activeCell="B16" sqref="B16:B20"/>
    </sheetView>
  </sheetViews>
  <sheetFormatPr defaultRowHeight="14.4" x14ac:dyDescent="0.3"/>
  <cols>
    <col min="1" max="1" width="17.21875" bestFit="1" customWidth="1"/>
  </cols>
  <sheetData>
    <row r="1" spans="1:9" x14ac:dyDescent="0.3">
      <c r="A1" t="s">
        <v>9</v>
      </c>
    </row>
    <row r="2" spans="1:9" ht="15" thickBot="1" x14ac:dyDescent="0.35"/>
    <row r="3" spans="1:9" x14ac:dyDescent="0.3">
      <c r="A3" s="20" t="s">
        <v>10</v>
      </c>
      <c r="B3" s="20"/>
    </row>
    <row r="4" spans="1:9" x14ac:dyDescent="0.3">
      <c r="A4" s="17" t="s">
        <v>11</v>
      </c>
      <c r="B4" s="17">
        <v>0.98972319516079732</v>
      </c>
    </row>
    <row r="5" spans="1:9" x14ac:dyDescent="0.3">
      <c r="A5" s="17" t="s">
        <v>12</v>
      </c>
      <c r="B5" s="17">
        <v>0.97955200303929768</v>
      </c>
    </row>
    <row r="6" spans="1:9" x14ac:dyDescent="0.3">
      <c r="A6" s="17" t="s">
        <v>13</v>
      </c>
      <c r="B6" s="17">
        <v>0.97883870081973823</v>
      </c>
    </row>
    <row r="7" spans="1:9" x14ac:dyDescent="0.3">
      <c r="A7" s="17" t="s">
        <v>14</v>
      </c>
      <c r="B7" s="17">
        <v>1.4305414869563578E-2</v>
      </c>
    </row>
    <row r="8" spans="1:9" ht="15" thickBot="1" x14ac:dyDescent="0.35">
      <c r="A8" s="18" t="s">
        <v>15</v>
      </c>
      <c r="B8" s="18">
        <v>90</v>
      </c>
    </row>
    <row r="10" spans="1:9" ht="15" thickBot="1" x14ac:dyDescent="0.35">
      <c r="A10" t="s">
        <v>16</v>
      </c>
    </row>
    <row r="11" spans="1:9" x14ac:dyDescent="0.3">
      <c r="A11" s="19"/>
      <c r="B11" s="19" t="s">
        <v>17</v>
      </c>
      <c r="C11" s="19" t="s">
        <v>18</v>
      </c>
      <c r="D11" s="19" t="s">
        <v>19</v>
      </c>
      <c r="E11" s="19" t="s">
        <v>20</v>
      </c>
      <c r="F11" s="19" t="s">
        <v>21</v>
      </c>
    </row>
    <row r="12" spans="1:9" x14ac:dyDescent="0.3">
      <c r="A12" s="17" t="s">
        <v>22</v>
      </c>
      <c r="B12" s="17">
        <v>3</v>
      </c>
      <c r="C12" s="17">
        <v>0.84309417906291384</v>
      </c>
      <c r="D12" s="17">
        <v>0.2810313930209713</v>
      </c>
      <c r="E12" s="17">
        <v>1373.2636408230717</v>
      </c>
      <c r="F12" s="17">
        <v>1.6847969166544505E-72</v>
      </c>
    </row>
    <row r="13" spans="1:9" x14ac:dyDescent="0.3">
      <c r="A13" s="17" t="s">
        <v>23</v>
      </c>
      <c r="B13" s="17">
        <v>86</v>
      </c>
      <c r="C13" s="17">
        <v>1.7599460934768441E-2</v>
      </c>
      <c r="D13" s="17">
        <v>2.0464489459033072E-4</v>
      </c>
      <c r="E13" s="17"/>
      <c r="F13" s="17"/>
    </row>
    <row r="14" spans="1:9" ht="15" thickBot="1" x14ac:dyDescent="0.35">
      <c r="A14" s="18" t="s">
        <v>24</v>
      </c>
      <c r="B14" s="18">
        <v>89</v>
      </c>
      <c r="C14" s="18">
        <v>0.86069363999768234</v>
      </c>
      <c r="D14" s="18"/>
      <c r="E14" s="18"/>
      <c r="F14" s="18"/>
    </row>
    <row r="15" spans="1:9" ht="15" thickBot="1" x14ac:dyDescent="0.35"/>
    <row r="16" spans="1:9" x14ac:dyDescent="0.3">
      <c r="A16" s="19"/>
      <c r="B16" s="19" t="s">
        <v>25</v>
      </c>
      <c r="C16" s="19" t="s">
        <v>14</v>
      </c>
      <c r="D16" s="19" t="s">
        <v>26</v>
      </c>
      <c r="E16" s="19" t="s">
        <v>27</v>
      </c>
      <c r="F16" s="19" t="s">
        <v>28</v>
      </c>
      <c r="G16" s="19" t="s">
        <v>29</v>
      </c>
      <c r="H16" s="19" t="s">
        <v>30</v>
      </c>
      <c r="I16" s="19" t="s">
        <v>31</v>
      </c>
    </row>
    <row r="17" spans="1:9" x14ac:dyDescent="0.3">
      <c r="A17" s="17" t="s">
        <v>32</v>
      </c>
      <c r="B17" s="17">
        <v>2.9082686067021326</v>
      </c>
      <c r="C17" s="17">
        <v>0.11954427314242114</v>
      </c>
      <c r="D17" s="17">
        <v>24.32796260543001</v>
      </c>
      <c r="E17" s="17">
        <v>2.5519383829844865E-40</v>
      </c>
      <c r="F17" s="17">
        <v>2.6706224569623331</v>
      </c>
      <c r="G17" s="17">
        <v>3.1459147564419321</v>
      </c>
      <c r="H17" s="17">
        <v>2.6706224569623331</v>
      </c>
      <c r="I17" s="17">
        <v>3.1459147564419321</v>
      </c>
    </row>
    <row r="18" spans="1:9" x14ac:dyDescent="0.3">
      <c r="A18" s="17" t="s">
        <v>3</v>
      </c>
      <c r="B18" s="17">
        <v>0.11164463222663175</v>
      </c>
      <c r="C18" s="17">
        <v>2.6713126688530341E-2</v>
      </c>
      <c r="D18" s="17">
        <v>4.1793921590828962</v>
      </c>
      <c r="E18" s="17">
        <v>6.9980653022436152E-5</v>
      </c>
      <c r="F18" s="17">
        <v>5.8540693926905862E-2</v>
      </c>
      <c r="G18" s="17">
        <v>0.16474857052635763</v>
      </c>
      <c r="H18" s="17">
        <v>5.8540693926905862E-2</v>
      </c>
      <c r="I18" s="17">
        <v>0.16474857052635763</v>
      </c>
    </row>
    <row r="19" spans="1:9" x14ac:dyDescent="0.3">
      <c r="A19" s="17" t="s">
        <v>4</v>
      </c>
      <c r="B19" s="17">
        <v>-0.32151382289623864</v>
      </c>
      <c r="C19" s="17">
        <v>2.6546435006862858E-2</v>
      </c>
      <c r="D19" s="17">
        <v>-12.111374759477874</v>
      </c>
      <c r="E19" s="17">
        <v>2.7741652560090446E-20</v>
      </c>
      <c r="F19" s="17">
        <v>-0.37428638910008222</v>
      </c>
      <c r="G19" s="17">
        <v>-0.26874125669239507</v>
      </c>
      <c r="H19" s="17">
        <v>-0.37428638910008222</v>
      </c>
      <c r="I19" s="17">
        <v>-0.26874125669239507</v>
      </c>
    </row>
    <row r="20" spans="1:9" ht="15" thickBot="1" x14ac:dyDescent="0.35">
      <c r="A20" s="18" t="s">
        <v>5</v>
      </c>
      <c r="B20" s="18">
        <v>0.48155093920675723</v>
      </c>
      <c r="C20" s="18">
        <v>3.8010913278828447E-2</v>
      </c>
      <c r="D20" s="18">
        <v>12.668754777722597</v>
      </c>
      <c r="E20" s="18">
        <v>2.2882363529149952E-21</v>
      </c>
      <c r="F20" s="18">
        <v>0.40598774448938924</v>
      </c>
      <c r="G20" s="18">
        <v>0.55711413392412523</v>
      </c>
      <c r="H20" s="18">
        <v>0.40598774448938924</v>
      </c>
      <c r="I20" s="18">
        <v>0.55711413392412523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18ABC-05F5-4696-B62E-2A712750095C}">
  <dimension ref="A1:I20"/>
  <sheetViews>
    <sheetView workbookViewId="0">
      <selection activeCell="D23" sqref="D23"/>
    </sheetView>
  </sheetViews>
  <sheetFormatPr defaultRowHeight="14.4" x14ac:dyDescent="0.3"/>
  <sheetData>
    <row r="1" spans="1:9" x14ac:dyDescent="0.3">
      <c r="A1" t="s">
        <v>9</v>
      </c>
    </row>
    <row r="2" spans="1:9" ht="15" thickBot="1" x14ac:dyDescent="0.35"/>
    <row r="3" spans="1:9" x14ac:dyDescent="0.3">
      <c r="A3" s="20" t="s">
        <v>10</v>
      </c>
      <c r="B3" s="20"/>
    </row>
    <row r="4" spans="1:9" x14ac:dyDescent="0.3">
      <c r="A4" s="17" t="s">
        <v>11</v>
      </c>
      <c r="B4" s="17">
        <v>0.96144978618095678</v>
      </c>
    </row>
    <row r="5" spans="1:9" x14ac:dyDescent="0.3">
      <c r="A5" s="17" t="s">
        <v>12</v>
      </c>
      <c r="B5" s="17">
        <v>0.92438569134740745</v>
      </c>
    </row>
    <row r="6" spans="1:9" x14ac:dyDescent="0.3">
      <c r="A6" s="17" t="s">
        <v>13</v>
      </c>
      <c r="B6" s="17">
        <v>0.92174798290603788</v>
      </c>
    </row>
    <row r="7" spans="1:9" x14ac:dyDescent="0.3">
      <c r="A7" s="17" t="s">
        <v>14</v>
      </c>
      <c r="B7" s="17">
        <v>9.15742039684658E-2</v>
      </c>
    </row>
    <row r="8" spans="1:9" ht="15" thickBot="1" x14ac:dyDescent="0.35">
      <c r="A8" s="18" t="s">
        <v>15</v>
      </c>
      <c r="B8" s="18">
        <v>90</v>
      </c>
    </row>
    <row r="10" spans="1:9" ht="15" thickBot="1" x14ac:dyDescent="0.35">
      <c r="A10" t="s">
        <v>16</v>
      </c>
    </row>
    <row r="11" spans="1:9" x14ac:dyDescent="0.3">
      <c r="A11" s="19"/>
      <c r="B11" s="19" t="s">
        <v>17</v>
      </c>
      <c r="C11" s="19" t="s">
        <v>18</v>
      </c>
      <c r="D11" s="19" t="s">
        <v>19</v>
      </c>
      <c r="E11" s="19" t="s">
        <v>20</v>
      </c>
      <c r="F11" s="19" t="s">
        <v>21</v>
      </c>
    </row>
    <row r="12" spans="1:9" x14ac:dyDescent="0.3">
      <c r="A12" s="17" t="s">
        <v>22</v>
      </c>
      <c r="B12" s="17">
        <v>3</v>
      </c>
      <c r="C12" s="17">
        <v>8.8164547766723214</v>
      </c>
      <c r="D12" s="17">
        <v>2.9388182588907736</v>
      </c>
      <c r="E12" s="17">
        <v>350.45029118815887</v>
      </c>
      <c r="F12" s="17">
        <v>4.3276164933626856E-48</v>
      </c>
    </row>
    <row r="13" spans="1:9" x14ac:dyDescent="0.3">
      <c r="A13" s="17" t="s">
        <v>23</v>
      </c>
      <c r="B13" s="17">
        <v>86</v>
      </c>
      <c r="C13" s="17">
        <v>0.72118179559140316</v>
      </c>
      <c r="D13" s="17">
        <v>8.385834832458177E-3</v>
      </c>
      <c r="E13" s="17"/>
      <c r="F13" s="17"/>
    </row>
    <row r="14" spans="1:9" ht="15" thickBot="1" x14ac:dyDescent="0.35">
      <c r="A14" s="18" t="s">
        <v>24</v>
      </c>
      <c r="B14" s="18">
        <v>89</v>
      </c>
      <c r="C14" s="18">
        <v>9.5376365722637253</v>
      </c>
      <c r="D14" s="18"/>
      <c r="E14" s="18"/>
      <c r="F14" s="18"/>
    </row>
    <row r="15" spans="1:9" ht="15" thickBot="1" x14ac:dyDescent="0.35"/>
    <row r="16" spans="1:9" x14ac:dyDescent="0.3">
      <c r="A16" s="19"/>
      <c r="B16" s="19" t="s">
        <v>25</v>
      </c>
      <c r="C16" s="19" t="s">
        <v>14</v>
      </c>
      <c r="D16" s="19" t="s">
        <v>26</v>
      </c>
      <c r="E16" s="19" t="s">
        <v>27</v>
      </c>
      <c r="F16" s="19" t="s">
        <v>28</v>
      </c>
      <c r="G16" s="19" t="s">
        <v>29</v>
      </c>
      <c r="H16" s="19" t="s">
        <v>30</v>
      </c>
      <c r="I16" s="19" t="s">
        <v>31</v>
      </c>
    </row>
    <row r="17" spans="1:9" x14ac:dyDescent="0.3">
      <c r="A17" s="17" t="s">
        <v>32</v>
      </c>
      <c r="B17" s="17">
        <v>-3.6377315156910335</v>
      </c>
      <c r="C17" s="17">
        <v>0.76524670915328952</v>
      </c>
      <c r="D17" s="17">
        <v>-4.7536715573935853</v>
      </c>
      <c r="E17" s="17">
        <v>7.9503658160550129E-6</v>
      </c>
      <c r="F17" s="17">
        <v>-5.1589916250286985</v>
      </c>
      <c r="G17" s="17">
        <v>-2.1164714063533685</v>
      </c>
      <c r="H17" s="17">
        <v>-5.1589916250286985</v>
      </c>
      <c r="I17" s="17">
        <v>-2.1164714063533685</v>
      </c>
    </row>
    <row r="18" spans="1:9" x14ac:dyDescent="0.3">
      <c r="A18" s="17" t="s">
        <v>61</v>
      </c>
      <c r="B18" s="17">
        <v>2.6489103840715456</v>
      </c>
      <c r="C18" s="17">
        <v>0.17100051514168865</v>
      </c>
      <c r="D18" s="17">
        <v>15.490657334433731</v>
      </c>
      <c r="E18" s="17">
        <v>1.3047609912796069E-26</v>
      </c>
      <c r="F18" s="17">
        <v>2.3089726107368893</v>
      </c>
      <c r="G18" s="17">
        <v>2.9888481574062018</v>
      </c>
      <c r="H18" s="17">
        <v>2.3089726107368893</v>
      </c>
      <c r="I18" s="17">
        <v>2.9888481574062018</v>
      </c>
    </row>
    <row r="19" spans="1:9" x14ac:dyDescent="0.3">
      <c r="A19" s="17" t="s">
        <v>62</v>
      </c>
      <c r="B19" s="17">
        <v>1.5378524159366191</v>
      </c>
      <c r="C19" s="17">
        <v>0.16993346058954545</v>
      </c>
      <c r="D19" s="17">
        <v>9.0497328224905811</v>
      </c>
      <c r="E19" s="17">
        <v>3.8975214037005956E-14</v>
      </c>
      <c r="F19" s="17">
        <v>1.2000358768460917</v>
      </c>
      <c r="G19" s="17">
        <v>1.8756689550271466</v>
      </c>
      <c r="H19" s="17">
        <v>1.2000358768460917</v>
      </c>
      <c r="I19" s="17">
        <v>1.8756689550271466</v>
      </c>
    </row>
    <row r="20" spans="1:9" ht="15" thickBot="1" x14ac:dyDescent="0.35">
      <c r="A20" s="18" t="s">
        <v>63</v>
      </c>
      <c r="B20" s="18">
        <v>1.0420601890048515</v>
      </c>
      <c r="C20" s="18">
        <v>0.24332178810339475</v>
      </c>
      <c r="D20" s="18">
        <v>4.2826423277887828</v>
      </c>
      <c r="E20" s="18">
        <v>4.7874516043600161E-5</v>
      </c>
      <c r="F20" s="18">
        <v>0.55835248331087095</v>
      </c>
      <c r="G20" s="18">
        <v>1.525767894698832</v>
      </c>
      <c r="H20" s="18">
        <v>0.55835248331087095</v>
      </c>
      <c r="I20" s="18">
        <v>1.525767894698832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24B6-C505-428B-A304-37F496210EE8}">
  <dimension ref="A1:I23"/>
  <sheetViews>
    <sheetView workbookViewId="0">
      <selection activeCell="C24" sqref="C24"/>
    </sheetView>
  </sheetViews>
  <sheetFormatPr defaultRowHeight="14.4" x14ac:dyDescent="0.3"/>
  <sheetData>
    <row r="1" spans="1:9" x14ac:dyDescent="0.3">
      <c r="A1" t="s">
        <v>9</v>
      </c>
    </row>
    <row r="2" spans="1:9" ht="15" thickBot="1" x14ac:dyDescent="0.35"/>
    <row r="3" spans="1:9" x14ac:dyDescent="0.3">
      <c r="A3" s="20" t="s">
        <v>10</v>
      </c>
      <c r="B3" s="20"/>
    </row>
    <row r="4" spans="1:9" x14ac:dyDescent="0.3">
      <c r="A4" s="17" t="s">
        <v>11</v>
      </c>
      <c r="B4" s="17">
        <v>0.88799155465332957</v>
      </c>
    </row>
    <row r="5" spans="1:9" x14ac:dyDescent="0.3">
      <c r="A5" s="17" t="s">
        <v>12</v>
      </c>
      <c r="B5" s="17">
        <v>0.78852900113563729</v>
      </c>
    </row>
    <row r="6" spans="1:9" x14ac:dyDescent="0.3">
      <c r="A6" s="17" t="s">
        <v>13</v>
      </c>
      <c r="B6" s="17">
        <v>0.78115210582641526</v>
      </c>
    </row>
    <row r="7" spans="1:9" x14ac:dyDescent="0.3">
      <c r="A7" s="17" t="s">
        <v>14</v>
      </c>
      <c r="B7" s="17">
        <v>0.21621692109412358</v>
      </c>
    </row>
    <row r="8" spans="1:9" ht="15" thickBot="1" x14ac:dyDescent="0.35">
      <c r="A8" s="18" t="s">
        <v>15</v>
      </c>
      <c r="B8" s="18">
        <v>90</v>
      </c>
    </row>
    <row r="10" spans="1:9" ht="15" thickBot="1" x14ac:dyDescent="0.35">
      <c r="A10" t="s">
        <v>16</v>
      </c>
    </row>
    <row r="11" spans="1:9" x14ac:dyDescent="0.3">
      <c r="A11" s="19"/>
      <c r="B11" s="19" t="s">
        <v>17</v>
      </c>
      <c r="C11" s="19" t="s">
        <v>18</v>
      </c>
      <c r="D11" s="19" t="s">
        <v>19</v>
      </c>
      <c r="E11" s="19" t="s">
        <v>20</v>
      </c>
      <c r="F11" s="19" t="s">
        <v>21</v>
      </c>
    </row>
    <row r="12" spans="1:9" x14ac:dyDescent="0.3">
      <c r="A12" s="17" t="s">
        <v>22</v>
      </c>
      <c r="B12" s="17">
        <v>3</v>
      </c>
      <c r="C12" s="17">
        <v>14.991485287355976</v>
      </c>
      <c r="D12" s="17">
        <v>4.9971617624519924</v>
      </c>
      <c r="E12" s="17">
        <v>106.89171637692709</v>
      </c>
      <c r="F12" s="17">
        <v>6.4336763010107559E-29</v>
      </c>
    </row>
    <row r="13" spans="1:9" x14ac:dyDescent="0.3">
      <c r="A13" s="17" t="s">
        <v>23</v>
      </c>
      <c r="B13" s="17">
        <v>86</v>
      </c>
      <c r="C13" s="17">
        <v>4.0204790991983312</v>
      </c>
      <c r="D13" s="17">
        <v>4.6749756967422458E-2</v>
      </c>
      <c r="E13" s="17"/>
      <c r="F13" s="17"/>
    </row>
    <row r="14" spans="1:9" ht="15" thickBot="1" x14ac:dyDescent="0.35">
      <c r="A14" s="18" t="s">
        <v>24</v>
      </c>
      <c r="B14" s="18">
        <v>89</v>
      </c>
      <c r="C14" s="18">
        <v>19.011964386554308</v>
      </c>
      <c r="D14" s="18"/>
      <c r="E14" s="18"/>
      <c r="F14" s="18"/>
    </row>
    <row r="15" spans="1:9" ht="15" thickBot="1" x14ac:dyDescent="0.35"/>
    <row r="16" spans="1:9" x14ac:dyDescent="0.3">
      <c r="A16" s="19"/>
      <c r="B16" s="19" t="s">
        <v>25</v>
      </c>
      <c r="C16" s="19" t="s">
        <v>14</v>
      </c>
      <c r="D16" s="19" t="s">
        <v>26</v>
      </c>
      <c r="E16" s="19" t="s">
        <v>27</v>
      </c>
      <c r="F16" s="19" t="s">
        <v>28</v>
      </c>
      <c r="G16" s="19" t="s">
        <v>29</v>
      </c>
      <c r="H16" s="19" t="s">
        <v>30</v>
      </c>
      <c r="I16" s="19" t="s">
        <v>31</v>
      </c>
    </row>
    <row r="17" spans="1:9" x14ac:dyDescent="0.3">
      <c r="A17" s="17" t="s">
        <v>32</v>
      </c>
      <c r="B17" s="17">
        <v>-5.336630671309381</v>
      </c>
      <c r="C17" s="17">
        <v>1.8068329306745767</v>
      </c>
      <c r="D17" s="17">
        <v>-2.9535828026540134</v>
      </c>
      <c r="E17" s="17">
        <v>4.0500582281430848E-3</v>
      </c>
      <c r="F17" s="17">
        <v>-8.9284956591564644</v>
      </c>
      <c r="G17" s="17">
        <v>-1.7447656834622975</v>
      </c>
      <c r="H17" s="17">
        <v>-8.9284956591564644</v>
      </c>
      <c r="I17" s="17">
        <v>-1.7447656834622975</v>
      </c>
    </row>
    <row r="18" spans="1:9" x14ac:dyDescent="0.3">
      <c r="A18" s="17" t="s">
        <v>64</v>
      </c>
      <c r="B18" s="17">
        <v>1.8446082652322968</v>
      </c>
      <c r="C18" s="17">
        <v>0.40375131081867721</v>
      </c>
      <c r="D18" s="17">
        <v>4.5686743691110925</v>
      </c>
      <c r="E18" s="17">
        <v>1.6285747398955829E-5</v>
      </c>
      <c r="F18" s="17">
        <v>1.0419772236420068</v>
      </c>
      <c r="G18" s="17">
        <v>2.6472393068225868</v>
      </c>
      <c r="H18" s="17">
        <v>1.0419772236420068</v>
      </c>
      <c r="I18" s="17">
        <v>2.6472393068225868</v>
      </c>
    </row>
    <row r="19" spans="1:9" x14ac:dyDescent="0.3">
      <c r="A19" s="17" t="s">
        <v>65</v>
      </c>
      <c r="B19" s="17">
        <v>3.331071810199159</v>
      </c>
      <c r="C19" s="17">
        <v>0.40123187586968967</v>
      </c>
      <c r="D19" s="17">
        <v>8.3021115981348643</v>
      </c>
      <c r="E19" s="17">
        <v>1.2928383095639281E-12</v>
      </c>
      <c r="F19" s="17">
        <v>2.5334492395243551</v>
      </c>
      <c r="G19" s="17">
        <v>4.1286943808739629</v>
      </c>
      <c r="H19" s="17">
        <v>2.5334492395243551</v>
      </c>
      <c r="I19" s="17">
        <v>4.1286943808739629</v>
      </c>
    </row>
    <row r="20" spans="1:9" ht="15" thickBot="1" x14ac:dyDescent="0.35">
      <c r="A20" s="18" t="s">
        <v>66</v>
      </c>
      <c r="B20" s="18">
        <v>1.1325085237957007</v>
      </c>
      <c r="C20" s="18">
        <v>0.57450991195019796</v>
      </c>
      <c r="D20" s="18">
        <v>1.9712601997611374</v>
      </c>
      <c r="E20" s="18">
        <v>5.190948516543132E-2</v>
      </c>
      <c r="F20" s="18">
        <v>-9.5793819934641977E-3</v>
      </c>
      <c r="G20" s="18">
        <v>2.2745964295848653</v>
      </c>
      <c r="H20" s="18">
        <v>-9.5793819934641977E-3</v>
      </c>
      <c r="I20" s="18">
        <v>2.2745964295848653</v>
      </c>
    </row>
    <row r="23" spans="1:9" x14ac:dyDescent="0.3">
      <c r="C23" s="37" t="s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C7189-B87E-4627-9EAC-BA669DB742FF}">
  <dimension ref="A1:I20"/>
  <sheetViews>
    <sheetView workbookViewId="0">
      <selection activeCell="L8" sqref="L8"/>
    </sheetView>
  </sheetViews>
  <sheetFormatPr defaultRowHeight="14.4" x14ac:dyDescent="0.3"/>
  <cols>
    <col min="1" max="1" width="17.44140625" bestFit="1" customWidth="1"/>
  </cols>
  <sheetData>
    <row r="1" spans="1:9" x14ac:dyDescent="0.3">
      <c r="A1" t="s">
        <v>9</v>
      </c>
    </row>
    <row r="2" spans="1:9" ht="15" thickBot="1" x14ac:dyDescent="0.35"/>
    <row r="3" spans="1:9" x14ac:dyDescent="0.3">
      <c r="A3" s="20" t="s">
        <v>10</v>
      </c>
      <c r="B3" s="20"/>
    </row>
    <row r="4" spans="1:9" x14ac:dyDescent="0.3">
      <c r="A4" s="17" t="s">
        <v>11</v>
      </c>
      <c r="B4" s="17">
        <v>0.98972319516079732</v>
      </c>
    </row>
    <row r="5" spans="1:9" x14ac:dyDescent="0.3">
      <c r="A5" s="17" t="s">
        <v>12</v>
      </c>
      <c r="B5" s="17">
        <v>0.97955200303929768</v>
      </c>
    </row>
    <row r="6" spans="1:9" x14ac:dyDescent="0.3">
      <c r="A6" s="17" t="s">
        <v>13</v>
      </c>
      <c r="B6" s="17">
        <v>0.97883870081973823</v>
      </c>
    </row>
    <row r="7" spans="1:9" x14ac:dyDescent="0.3">
      <c r="A7" s="17" t="s">
        <v>14</v>
      </c>
      <c r="B7" s="17">
        <v>1.4305414869563578E-2</v>
      </c>
    </row>
    <row r="8" spans="1:9" ht="15" thickBot="1" x14ac:dyDescent="0.35">
      <c r="A8" s="18" t="s">
        <v>15</v>
      </c>
      <c r="B8" s="18">
        <v>90</v>
      </c>
    </row>
    <row r="10" spans="1:9" ht="15" thickBot="1" x14ac:dyDescent="0.35">
      <c r="A10" t="s">
        <v>16</v>
      </c>
    </row>
    <row r="11" spans="1:9" x14ac:dyDescent="0.3">
      <c r="A11" s="19"/>
      <c r="B11" s="19" t="s">
        <v>17</v>
      </c>
      <c r="C11" s="19" t="s">
        <v>18</v>
      </c>
      <c r="D11" s="19" t="s">
        <v>19</v>
      </c>
      <c r="E11" s="19" t="s">
        <v>20</v>
      </c>
      <c r="F11" s="19" t="s">
        <v>21</v>
      </c>
    </row>
    <row r="12" spans="1:9" x14ac:dyDescent="0.3">
      <c r="A12" s="17" t="s">
        <v>22</v>
      </c>
      <c r="B12" s="17">
        <v>3</v>
      </c>
      <c r="C12" s="17">
        <v>0.84309417906291384</v>
      </c>
      <c r="D12" s="17">
        <v>0.2810313930209713</v>
      </c>
      <c r="E12" s="17">
        <v>1373.2636408230717</v>
      </c>
      <c r="F12" s="17">
        <v>1.6847969166544505E-72</v>
      </c>
    </row>
    <row r="13" spans="1:9" x14ac:dyDescent="0.3">
      <c r="A13" s="17" t="s">
        <v>23</v>
      </c>
      <c r="B13" s="17">
        <v>86</v>
      </c>
      <c r="C13" s="17">
        <v>1.7599460934768441E-2</v>
      </c>
      <c r="D13" s="17">
        <v>2.0464489459033072E-4</v>
      </c>
      <c r="E13" s="17"/>
      <c r="F13" s="17"/>
    </row>
    <row r="14" spans="1:9" ht="15" thickBot="1" x14ac:dyDescent="0.35">
      <c r="A14" s="18" t="s">
        <v>24</v>
      </c>
      <c r="B14" s="18">
        <v>89</v>
      </c>
      <c r="C14" s="18">
        <v>0.86069363999768234</v>
      </c>
      <c r="D14" s="18"/>
      <c r="E14" s="18"/>
      <c r="F14" s="18"/>
    </row>
    <row r="15" spans="1:9" ht="15" thickBot="1" x14ac:dyDescent="0.35"/>
    <row r="16" spans="1:9" x14ac:dyDescent="0.3">
      <c r="A16" s="19"/>
      <c r="B16" s="19" t="s">
        <v>25</v>
      </c>
      <c r="C16" s="19" t="s">
        <v>14</v>
      </c>
      <c r="D16" s="19" t="s">
        <v>26</v>
      </c>
      <c r="E16" s="19" t="s">
        <v>27</v>
      </c>
      <c r="F16" s="19" t="s">
        <v>28</v>
      </c>
      <c r="G16" s="19" t="s">
        <v>29</v>
      </c>
      <c r="H16" s="19" t="s">
        <v>30</v>
      </c>
      <c r="I16" s="19" t="s">
        <v>31</v>
      </c>
    </row>
    <row r="17" spans="1:9" x14ac:dyDescent="0.3">
      <c r="A17" s="17" t="s">
        <v>32</v>
      </c>
      <c r="B17" s="17">
        <v>2.9082686067021326</v>
      </c>
      <c r="C17" s="17">
        <v>0.11954427314242114</v>
      </c>
      <c r="D17" s="17">
        <v>24.32796260543001</v>
      </c>
      <c r="E17" s="17">
        <v>2.5519383829844865E-40</v>
      </c>
      <c r="F17" s="17">
        <v>2.6706224569623331</v>
      </c>
      <c r="G17" s="17">
        <v>3.1459147564419321</v>
      </c>
      <c r="H17" s="17">
        <v>2.6706224569623331</v>
      </c>
      <c r="I17" s="17">
        <v>3.1459147564419321</v>
      </c>
    </row>
    <row r="18" spans="1:9" x14ac:dyDescent="0.3">
      <c r="A18" s="17" t="s">
        <v>64</v>
      </c>
      <c r="B18" s="17">
        <v>0.11164463222663175</v>
      </c>
      <c r="C18" s="17">
        <v>2.6713126688530341E-2</v>
      </c>
      <c r="D18" s="17">
        <v>4.1793921590828962</v>
      </c>
      <c r="E18" s="17">
        <v>6.9980653022436152E-5</v>
      </c>
      <c r="F18" s="17">
        <v>5.8540693926905862E-2</v>
      </c>
      <c r="G18" s="17">
        <v>0.16474857052635763</v>
      </c>
      <c r="H18" s="17">
        <v>5.8540693926905862E-2</v>
      </c>
      <c r="I18" s="17">
        <v>0.16474857052635763</v>
      </c>
    </row>
    <row r="19" spans="1:9" x14ac:dyDescent="0.3">
      <c r="A19" s="17" t="s">
        <v>65</v>
      </c>
      <c r="B19" s="17">
        <v>-0.32151382289623864</v>
      </c>
      <c r="C19" s="17">
        <v>2.6546435006862858E-2</v>
      </c>
      <c r="D19" s="17">
        <v>-12.111374759477874</v>
      </c>
      <c r="E19" s="17">
        <v>2.7741652560090446E-20</v>
      </c>
      <c r="F19" s="17">
        <v>-0.37428638910008222</v>
      </c>
      <c r="G19" s="17">
        <v>-0.26874125669239507</v>
      </c>
      <c r="H19" s="17">
        <v>-0.37428638910008222</v>
      </c>
      <c r="I19" s="17">
        <v>-0.26874125669239507</v>
      </c>
    </row>
    <row r="20" spans="1:9" ht="15" thickBot="1" x14ac:dyDescent="0.35">
      <c r="A20" s="18" t="s">
        <v>66</v>
      </c>
      <c r="B20" s="18">
        <v>0.48155093920675723</v>
      </c>
      <c r="C20" s="18">
        <v>3.8010913278828447E-2</v>
      </c>
      <c r="D20" s="18">
        <v>12.668754777722597</v>
      </c>
      <c r="E20" s="18">
        <v>2.2882363529149952E-21</v>
      </c>
      <c r="F20" s="18">
        <v>0.40598774448938924</v>
      </c>
      <c r="G20" s="18">
        <v>0.55711413392412523</v>
      </c>
      <c r="H20" s="18">
        <v>0.40598774448938924</v>
      </c>
      <c r="I20" s="18">
        <v>0.55711413392412523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>
      <selection activeCell="I5" sqref="I5"/>
    </sheetView>
  </sheetViews>
  <sheetFormatPr defaultColWidth="14.44140625" defaultRowHeight="15" customHeight="1" x14ac:dyDescent="0.3"/>
  <cols>
    <col min="1" max="2" width="11.5546875" customWidth="1"/>
    <col min="3" max="3" width="11.77734375" customWidth="1"/>
    <col min="4" max="7" width="11.5546875" customWidth="1"/>
    <col min="8" max="8" width="12.77734375" bestFit="1" customWidth="1"/>
    <col min="9" max="9" width="14.77734375" customWidth="1"/>
    <col min="10" max="26" width="11.5546875" customWidth="1"/>
  </cols>
  <sheetData>
    <row r="1" spans="1:14" ht="14.25" customHeight="1" x14ac:dyDescent="0.3">
      <c r="A1" s="24" t="s">
        <v>34</v>
      </c>
      <c r="B1" s="24" t="s">
        <v>0</v>
      </c>
      <c r="C1" s="24" t="s">
        <v>32</v>
      </c>
      <c r="D1" s="24" t="s">
        <v>35</v>
      </c>
      <c r="E1" s="24" t="s">
        <v>36</v>
      </c>
      <c r="F1" s="24" t="s">
        <v>37</v>
      </c>
      <c r="G1" s="24" t="s">
        <v>1</v>
      </c>
      <c r="H1" s="24" t="s">
        <v>38</v>
      </c>
      <c r="I1" s="25" t="s">
        <v>56</v>
      </c>
      <c r="J1" s="26" t="s">
        <v>39</v>
      </c>
      <c r="K1" s="15"/>
      <c r="L1" s="15"/>
      <c r="M1" s="15"/>
    </row>
    <row r="2" spans="1:14" ht="14.25" customHeight="1" x14ac:dyDescent="0.3">
      <c r="A2" s="27" t="s">
        <v>6</v>
      </c>
      <c r="B2" s="28">
        <v>26</v>
      </c>
      <c r="C2" s="26">
        <f>10^C10</f>
        <v>2.3028650269512442E-4</v>
      </c>
      <c r="D2" s="26">
        <v>2.6489103840715456</v>
      </c>
      <c r="E2" s="26">
        <v>1.5378524159366191</v>
      </c>
      <c r="F2" s="29">
        <v>1.0420601890048515</v>
      </c>
      <c r="G2" s="26">
        <f t="shared" ref="G2:G4" si="0">$B$2^D2*$B$3^E2*$B$4^F2*C2</f>
        <v>3769.9445861037552</v>
      </c>
      <c r="H2" s="24">
        <v>48</v>
      </c>
      <c r="I2" s="24">
        <f t="shared" ref="I2:I4" si="1">G2*H2</f>
        <v>180957.34013298026</v>
      </c>
      <c r="J2" s="26">
        <v>10</v>
      </c>
    </row>
    <row r="3" spans="1:14" ht="14.25" customHeight="1" x14ac:dyDescent="0.3">
      <c r="A3" s="27" t="s">
        <v>7</v>
      </c>
      <c r="B3" s="28">
        <v>30</v>
      </c>
      <c r="C3" s="24">
        <f>10^F9</f>
        <v>4.6064814718910516E-6</v>
      </c>
      <c r="D3" s="24">
        <v>1.8446082652322968</v>
      </c>
      <c r="E3" s="24">
        <v>3.331071810199159</v>
      </c>
      <c r="F3" s="30">
        <v>1.1325085237957007</v>
      </c>
      <c r="G3" s="24">
        <f t="shared" si="0"/>
        <v>3103.3989085058038</v>
      </c>
      <c r="H3" s="24">
        <v>80</v>
      </c>
      <c r="I3" s="24">
        <f t="shared" si="1"/>
        <v>248271.9126804643</v>
      </c>
      <c r="J3" s="26">
        <v>10</v>
      </c>
    </row>
    <row r="4" spans="1:14" ht="14.25" customHeight="1" x14ac:dyDescent="0.3">
      <c r="A4" s="27" t="s">
        <v>8</v>
      </c>
      <c r="B4" s="28">
        <v>14</v>
      </c>
      <c r="C4" s="24">
        <f>10^I9</f>
        <v>809.59647151318791</v>
      </c>
      <c r="D4" s="24">
        <v>0.11164463222663175</v>
      </c>
      <c r="E4" s="24">
        <v>-0.32151382289623864</v>
      </c>
      <c r="F4" s="30">
        <v>0.48155093920675723</v>
      </c>
      <c r="G4" s="24">
        <f t="shared" si="0"/>
        <v>1390.7431075985833</v>
      </c>
      <c r="H4" s="24">
        <v>50</v>
      </c>
      <c r="I4" s="24">
        <f t="shared" si="1"/>
        <v>69537.155379929158</v>
      </c>
      <c r="J4" s="26">
        <v>10</v>
      </c>
    </row>
    <row r="5" spans="1:14" ht="14.25" customHeight="1" x14ac:dyDescent="0.3">
      <c r="A5" s="24" t="s">
        <v>40</v>
      </c>
      <c r="B5" s="24">
        <f>SUM(B2:B4)</f>
        <v>70</v>
      </c>
      <c r="C5" s="31"/>
      <c r="D5" s="31"/>
      <c r="E5" s="31"/>
      <c r="F5" s="31"/>
      <c r="G5" s="31"/>
      <c r="H5" s="24" t="s">
        <v>40</v>
      </c>
      <c r="I5" s="32">
        <f>SUM(I2:I4)</f>
        <v>498766.40819337376</v>
      </c>
      <c r="J5" s="31"/>
    </row>
    <row r="6" spans="1:14" ht="14.25" customHeight="1" x14ac:dyDescent="0.3"/>
    <row r="7" spans="1:14" ht="14.25" customHeight="1" x14ac:dyDescent="0.3">
      <c r="K7" s="22"/>
      <c r="L7" s="22"/>
      <c r="M7" s="22"/>
      <c r="N7" s="22"/>
    </row>
    <row r="8" spans="1:14" ht="14.25" customHeight="1" x14ac:dyDescent="0.3">
      <c r="B8" s="38" t="s">
        <v>6</v>
      </c>
      <c r="C8" s="39"/>
      <c r="E8" s="33" t="s">
        <v>7</v>
      </c>
      <c r="F8" s="33" t="s">
        <v>25</v>
      </c>
      <c r="H8" s="33" t="s">
        <v>8</v>
      </c>
      <c r="I8" s="33" t="s">
        <v>25</v>
      </c>
    </row>
    <row r="9" spans="1:14" ht="14.25" customHeight="1" x14ac:dyDescent="0.3">
      <c r="B9" s="33"/>
      <c r="C9" s="33" t="s">
        <v>25</v>
      </c>
      <c r="E9" s="15" t="s">
        <v>32</v>
      </c>
      <c r="F9" s="15">
        <v>-5.336630671309381</v>
      </c>
      <c r="H9" s="15" t="s">
        <v>32</v>
      </c>
      <c r="I9" s="15">
        <v>2.9082686067021326</v>
      </c>
    </row>
    <row r="10" spans="1:14" ht="14.25" customHeight="1" x14ac:dyDescent="0.3">
      <c r="B10" s="15" t="s">
        <v>32</v>
      </c>
      <c r="C10" s="15">
        <v>-3.6377315156910335</v>
      </c>
      <c r="E10" s="15" t="s">
        <v>3</v>
      </c>
      <c r="F10" s="15">
        <v>1.8446082652322968</v>
      </c>
      <c r="H10" s="15" t="s">
        <v>3</v>
      </c>
      <c r="I10" s="15">
        <v>0.11164463222663175</v>
      </c>
    </row>
    <row r="11" spans="1:14" ht="14.25" customHeight="1" x14ac:dyDescent="0.3">
      <c r="B11" s="15" t="s">
        <v>3</v>
      </c>
      <c r="C11" s="15">
        <v>2.6489103840715456</v>
      </c>
      <c r="E11" s="15" t="s">
        <v>51</v>
      </c>
      <c r="F11" s="15">
        <v>3.331071810199159</v>
      </c>
      <c r="H11" s="15" t="s">
        <v>51</v>
      </c>
      <c r="I11" s="15">
        <v>-0.32151382289623864</v>
      </c>
    </row>
    <row r="12" spans="1:14" ht="14.25" customHeight="1" x14ac:dyDescent="0.3">
      <c r="B12" s="15" t="s">
        <v>51</v>
      </c>
      <c r="C12" s="15">
        <v>1.5378524159366191</v>
      </c>
      <c r="E12" s="34" t="s">
        <v>5</v>
      </c>
      <c r="F12" s="34">
        <v>1.1325085237957007</v>
      </c>
      <c r="H12" s="34" t="s">
        <v>5</v>
      </c>
      <c r="I12" s="34">
        <v>0.48155093920675723</v>
      </c>
    </row>
    <row r="13" spans="1:14" ht="14.25" customHeight="1" x14ac:dyDescent="0.3">
      <c r="B13" s="34" t="s">
        <v>5</v>
      </c>
      <c r="C13" s="34">
        <v>1.0420601890048515</v>
      </c>
    </row>
    <row r="14" spans="1:14" ht="14.25" customHeight="1" x14ac:dyDescent="0.3"/>
    <row r="15" spans="1:14" ht="14.25" customHeight="1" x14ac:dyDescent="0.3"/>
    <row r="16" spans="1:1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B8:C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Men Model</vt:lpstr>
      <vt:lpstr>Women Model</vt:lpstr>
      <vt:lpstr>Children Model</vt:lpstr>
      <vt:lpstr>Sheet1</vt:lpstr>
      <vt:lpstr>Sheet8</vt:lpstr>
      <vt:lpstr>Sheet9</vt:lpstr>
      <vt:lpstr>Optimization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Aditya Harikumar (BDA 23-25)</cp:lastModifiedBy>
  <dcterms:created xsi:type="dcterms:W3CDTF">2021-02-11T21:01:16Z</dcterms:created>
  <dcterms:modified xsi:type="dcterms:W3CDTF">2025-05-09T20:04:00Z</dcterms:modified>
</cp:coreProperties>
</file>