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/>
  <mc:AlternateContent xmlns:mc="http://schemas.openxmlformats.org/markup-compatibility/2006">
    <mc:Choice Requires="x15">
      <x15ac:absPath xmlns:x15ac="http://schemas.microsoft.com/office/spreadsheetml/2010/11/ac" url="D:\GPS\June\Sprint 1\Sprint 1\"/>
    </mc:Choice>
  </mc:AlternateContent>
  <xr:revisionPtr revIDLastSave="0" documentId="8_{B8645D57-4599-4EBA-8363-07427D83AC24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Task4" sheetId="4" r:id="rId1"/>
    <sheet name="1980Challenge" sheetId="1" r:id="rId2"/>
    <sheet name="task3" sheetId="8" r:id="rId3"/>
    <sheet name="task 5" sheetId="10" r:id="rId4"/>
    <sheet name="Task 1 and 2" sheetId="11" r:id="rId5"/>
    <sheet name="top V engine cars" sheetId="5" r:id="rId6"/>
    <sheet name="Task6percentage of active cars" sheetId="2" r:id="rId7"/>
  </sheets>
  <definedNames>
    <definedName name="_xlnm._FilterDatabase" localSheetId="1" hidden="1">'1980Challenge'!$A$1:$M$34</definedName>
    <definedName name="_xlnm._FilterDatabase" localSheetId="3" hidden="1">'task 5'!$A$1:$L$33</definedName>
    <definedName name="_xlnm._FilterDatabase" localSheetId="2" hidden="1">task3!$A$1:$E$33</definedName>
    <definedName name="_xlnm._FilterDatabase" localSheetId="4" hidden="1">'Task 1 and 2'!$A$1:$E$33</definedName>
  </definedNames>
  <calcPr calcId="191028"/>
  <pivotCaches>
    <pivotCache cacheId="1249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8" l="1"/>
  <c r="G20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3" i="8"/>
  <c r="G2" i="8"/>
  <c r="O5" i="2"/>
  <c r="N5" i="2"/>
  <c r="M5" i="2"/>
  <c r="M37" i="10"/>
  <c r="L37" i="10"/>
  <c r="K37" i="10"/>
  <c r="J37" i="10"/>
  <c r="I37" i="10"/>
  <c r="H37" i="10"/>
  <c r="G37" i="10"/>
  <c r="F37" i="10"/>
  <c r="E37" i="10"/>
  <c r="D37" i="10"/>
  <c r="C37" i="10"/>
  <c r="C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ABB16A56-FDAA-4455-B442-20D5C7B54DC5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C1" authorId="0" shapeId="0" xr:uid="{D4CD8FF3-1249-412E-92F4-3BC86854D39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D1" authorId="0" shapeId="0" xr:uid="{DD2E0CC5-4E7F-43E1-9456-1382843749B6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E1" authorId="0" shapeId="0" xr:uid="{84051EA7-2D1B-42EF-B63D-0DDBFCE7905B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FFA24727-E92F-4074-965C-5420502135D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Miles per Gallon </t>
        </r>
      </text>
    </comment>
    <comment ref="C1" authorId="0" shapeId="0" xr:uid="{85F3C1E1-FD00-4927-985E-5D541978E38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No. of cylinders </t>
        </r>
      </text>
    </comment>
    <comment ref="D1" authorId="0" shapeId="0" xr:uid="{905045C2-BE98-4E40-B8DE-039F7C3A7AB7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Displacement, in cubic inches</t>
        </r>
      </text>
    </comment>
    <comment ref="E1" authorId="0" shapeId="0" xr:uid="{C4EA4754-69A9-4A93-8BB1-BF68772F20F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F1" authorId="0" shapeId="0" xr:uid="{CA301DC5-D92E-4182-B882-F2E635561BF8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diveshaft ratio</t>
        </r>
      </text>
    </comment>
    <comment ref="G1" authorId="0" shapeId="0" xr:uid="{655E26CC-1FC0-4462-A0D4-6033B336AFE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1/4 mile time; a measure of acceleration</t>
        </r>
      </text>
    </comment>
    <comment ref="H1" authorId="0" shapeId="0" xr:uid="{07E83540-D1D7-4D17-9C55-856C4B28FEC7}">
      <text>
        <r>
          <rPr>
            <b/>
            <sz val="9"/>
            <color indexed="81"/>
            <rFont val="Tahoma"/>
            <family val="2"/>
          </rPr>
          <t>Jaya Pandey:</t>
        </r>
        <r>
          <rPr>
            <sz val="9"/>
            <color indexed="81"/>
            <rFont val="Tahoma"/>
            <family val="2"/>
          </rPr>
          <t xml:space="preserve">
Quarter miles per sec</t>
        </r>
      </text>
    </comment>
    <comment ref="I1" authorId="0" shapeId="0" xr:uid="{5F10D279-BE12-4C29-96B6-447CBABA3AF2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0: V shape engine cars
1: Straight engine cars</t>
        </r>
      </text>
    </comment>
    <comment ref="J1" authorId="0" shapeId="0" xr:uid="{B4B38B76-9AE3-4C33-BF44-11C0133C5E3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  <comment ref="K1" authorId="0" shapeId="0" xr:uid="{364D6CF9-56F5-4DB0-9265-AB38767691F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L1" authorId="0" shapeId="0" xr:uid="{29699A16-8382-47A9-BDC3-5823A825254D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Jaya Pandey</author>
  </authors>
  <commentList>
    <comment ref="B1" authorId="0" shapeId="0" xr:uid="{55B78D8C-4641-4E87-BF3D-0D041FA6DA03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HorsePower</t>
        </r>
      </text>
    </comment>
    <comment ref="C1" authorId="0" shapeId="0" xr:uid="{EB985F8D-8E00-4BE1-8678-97E2A1AAFA10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Gears</t>
        </r>
      </text>
    </comment>
    <comment ref="D1" authorId="0" shapeId="0" xr:uid="{E5AC5049-33B9-4BF0-8A6B-0B90655B73E6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No of carburetors.</t>
        </r>
      </text>
    </comment>
    <comment ref="E1" authorId="0" shapeId="0" xr:uid="{2CAD10EE-5A55-4C4C-91C9-1ED184830BBC}">
      <text>
        <r>
          <rPr>
            <b/>
            <sz val="9"/>
            <color indexed="81"/>
            <rFont val="Tahoma"/>
            <charset val="1"/>
          </rPr>
          <t>Jaya Pandey:</t>
        </r>
        <r>
          <rPr>
            <sz val="9"/>
            <color indexed="81"/>
            <rFont val="Tahoma"/>
            <charset val="1"/>
          </rPr>
          <t xml:space="preserve">
Transmission; 
0: auto 
1: manual</t>
        </r>
      </text>
    </comment>
  </commentList>
</comments>
</file>

<file path=xl/sharedStrings.xml><?xml version="1.0" encoding="utf-8"?>
<sst xmlns="http://schemas.openxmlformats.org/spreadsheetml/2006/main" count="246" uniqueCount="78">
  <si>
    <t>Task 4</t>
  </si>
  <si>
    <t>Row Labels</t>
  </si>
  <si>
    <t>Average of hp</t>
  </si>
  <si>
    <t>Average of cyl</t>
  </si>
  <si>
    <t>Average of carb</t>
  </si>
  <si>
    <t>(blank)</t>
  </si>
  <si>
    <t>Grand Total</t>
  </si>
  <si>
    <t>As we can see that V engine cars have more avg hp and more avr cyl than that of Straight engines . Hence they are more powerful.</t>
  </si>
  <si>
    <t>Muscle cars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</si>
  <si>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</si>
  <si>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</si>
  <si>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</si>
  <si>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</si>
  <si>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</si>
  <si>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</si>
  <si>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</si>
  <si>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</si>
  <si>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</si>
  <si>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</si>
  <si>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</si>
  <si>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Maserati Bora</t>
  </si>
  <si>
    <t>Ford Pantera L</t>
  </si>
  <si>
    <t>Lotus Europa</t>
  </si>
  <si>
    <t>Duster 360</t>
  </si>
  <si>
    <t>Camaro Z28</t>
  </si>
  <si>
    <t>Ferrari Dino</t>
  </si>
  <si>
    <t>Hornet Sportabout</t>
  </si>
  <si>
    <t>Chrysler Imperial</t>
  </si>
  <si>
    <t>Merc 450SL</t>
  </si>
  <si>
    <t>Merc 450SLC</t>
  </si>
  <si>
    <t>Cadillac Fleetwood</t>
  </si>
  <si>
    <t>Pontiac Firebird</t>
  </si>
  <si>
    <t>Merc 450SE</t>
  </si>
  <si>
    <t>AMC Javelin</t>
  </si>
  <si>
    <t>Dodge Challenger</t>
  </si>
  <si>
    <t>Porsche 914-2</t>
  </si>
  <si>
    <t>Mazda RX4</t>
  </si>
  <si>
    <t>Datsun 710</t>
  </si>
  <si>
    <t>Lincoln Continental</t>
  </si>
  <si>
    <t>Toyota Corona</t>
  </si>
  <si>
    <t>Volvo 142E</t>
  </si>
  <si>
    <t>Mazda RX4 Wag</t>
  </si>
  <si>
    <t>Merc 280C</t>
  </si>
  <si>
    <t>Merc 280</t>
  </si>
  <si>
    <t>Toyota Corolla</t>
  </si>
  <si>
    <t>Hornet 4 Drive</t>
  </si>
  <si>
    <t>Fiat X1-9</t>
  </si>
  <si>
    <t>Honda Civic</t>
  </si>
  <si>
    <t>Valiant</t>
  </si>
  <si>
    <t>Merc 230</t>
  </si>
  <si>
    <t>Fiat 128</t>
  </si>
  <si>
    <t>Merc 240D</t>
  </si>
  <si>
    <t>hp/wt</t>
  </si>
  <si>
    <t>Accelaration depends on the ratio of horsepower to weight. Hence cars have been arranged in order to there acceleration.</t>
  </si>
  <si>
    <t>Here only V engine cars with more than avg hp and cyl have only been suggested as done in task 4.</t>
  </si>
  <si>
    <t>Muscle car</t>
  </si>
  <si>
    <t>clg</t>
  </si>
  <si>
    <t>wt</t>
  </si>
  <si>
    <t>Task 5</t>
  </si>
  <si>
    <t>All the above cars are V engine high performance cars available in Dallas</t>
  </si>
  <si>
    <t>Task 1</t>
  </si>
  <si>
    <t>In order to help Smith, I would ask him to look at car's transmission and horsepower.</t>
  </si>
  <si>
    <t>Also I would ask him to choose a car with with 4 or more carbonators due to high horsepower of muscle cars.</t>
  </si>
  <si>
    <t>Task 2</t>
  </si>
  <si>
    <t>This table shows all the specifications according to the parameters suggested to Smith.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</si>
  <si>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</si>
  <si>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</si>
  <si>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</si>
  <si>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</si>
  <si>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</si>
  <si>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</si>
  <si>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</si>
  <si>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</si>
  <si>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</si>
  <si>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</si>
  <si>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Task 6</t>
  </si>
  <si>
    <t>City: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</si>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</sst>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&amp;Quot"/>
      <charset val="1"/>
    </font>
    <font>
      <sz val="11"/>
      <color rgb="FF444444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center"/>
    </xf>
    <xf numFmtId="0" fontId="18" fillId="0" borderId="0" xfId="42" applyFill="1"/>
    <xf numFmtId="0" fontId="0" fillId="0" borderId="1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3" fillId="0" borderId="0" xfId="0" quotePrefix="1" applyFont="1"/>
    <xf numFmtId="0" fontId="2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 Pandey" refreshedDate="44342.714917476849" createdVersion="6" refreshedVersion="6" minRefreshableVersion="3" recordCount="33" xr:uid="{00000000-000A-0000-FFFF-FFFF01000000}">
  <cacheSource type="worksheet">
    <worksheetSource ref="A1:L34" sheet="1980Challenge"/>
  </cacheSource>
  <cacheFields count="14">
    <cacheField name="Muscle cars" numFmtId="0">
      <sharedItems containsBlank="1" count="33">
        <s v="Maserati Bora"/>
        <s v="Ford Pantera L"/>
        <s v="Lotus Europa"/>
        <s v="Duster 360"/>
        <s v="Camaro Z28"/>
        <s v="Ferrari Dino"/>
        <s v="Hornet Sportabout"/>
        <s v="Merc 450SL"/>
        <s v="Merc 450SLC"/>
        <s v="Pontiac Firebird"/>
        <s v="Merc 450SE"/>
        <s v="AMC Javelin"/>
        <s v="Chrysler Imperial"/>
        <s v="Dodge Challenger"/>
        <s v="Porsche 914-2"/>
        <s v="Mazda RX4"/>
        <s v="Datsun 710"/>
        <s v="Lincoln Continental"/>
        <s v="Toyota Corona"/>
        <s v="Volvo 142E"/>
        <s v="Cadillac Fleetwood"/>
        <s v="Mazda RX4 Wag"/>
        <s v="Merc 280C"/>
        <s v="Merc 280"/>
        <s v="Toyota Corolla"/>
        <s v="Hornet 4 Drive"/>
        <s v="Fiat X1-9"/>
        <s v="Honda Civic"/>
        <s v="Valiant"/>
        <s v="Merc 230"/>
        <s v="Fiat 128"/>
        <s v="Merc 240D"/>
        <m/>
      </sharedItems>
    </cacheField>
    <cacheField name="mpg" numFmtId="0">
      <sharedItems containsString="0" containsBlank="1" containsNumber="1" minValue="10.4" maxValue="301"/>
    </cacheField>
    <cacheField name="cyl" numFmtId="0">
      <sharedItems containsSemiMixedTypes="0" containsString="0" containsNumb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 count="23">
        <n v="335"/>
        <n v="264"/>
        <n v="113"/>
        <n v="245"/>
        <n v="175"/>
        <n v="180"/>
        <n v="150"/>
        <n v="230"/>
        <n v="91"/>
        <n v="110"/>
        <n v="93"/>
        <n v="215"/>
        <n v="97"/>
        <n v="109"/>
        <n v="205"/>
        <n v="123"/>
        <n v="65"/>
        <n v="66"/>
        <n v="52"/>
        <n v="105"/>
        <n v="95"/>
        <n v="62"/>
        <m/>
      </sharedItems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.5129999999999999" maxValue="5.424000000000000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 count="3">
        <n v="0"/>
        <n v="1"/>
        <m/>
      </sharedItems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  <cacheField name="mpg to Hp ratio" numFmtId="0">
      <sharedItems containsString="0" containsBlank="1" containsNumber="1" minValue="4.4776119000000003E-2" maxValue="0.58461538499999999"/>
    </cacheField>
    <cacheField name="Kms" numFmtId="0">
      <sharedItems containsString="0" containsBlank="1" containsNumber="1" minValue="16.64" maxValue="54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01"/>
    <n v="8"/>
    <n v="301"/>
    <x v="0"/>
    <n v="3.54"/>
    <n v="3.57"/>
    <n v="14.6"/>
    <x v="0"/>
    <n v="1"/>
    <n v="5"/>
    <n v="8"/>
    <n v="4.4776119000000003E-2"/>
    <n v="24"/>
  </r>
  <r>
    <x v="1"/>
    <n v="15.8"/>
    <n v="8"/>
    <n v="351"/>
    <x v="1"/>
    <n v="4.22"/>
    <n v="3.17"/>
    <n v="14.5"/>
    <x v="0"/>
    <n v="1"/>
    <n v="5"/>
    <n v="4"/>
    <n v="5.9848485E-2"/>
    <n v="25.28"/>
  </r>
  <r>
    <x v="2"/>
    <n v="30.4"/>
    <n v="4"/>
    <n v="95.1"/>
    <x v="2"/>
    <n v="3.77"/>
    <n v="1.5129999999999999"/>
    <n v="16.899999999999999"/>
    <x v="1"/>
    <n v="1"/>
    <n v="5"/>
    <n v="2"/>
    <n v="0.269026549"/>
    <n v="48.64"/>
  </r>
  <r>
    <x v="3"/>
    <n v="14.3"/>
    <n v="8"/>
    <n v="360"/>
    <x v="3"/>
    <n v="3.21"/>
    <n v="3.57"/>
    <n v="15.84"/>
    <x v="0"/>
    <n v="0"/>
    <n v="3"/>
    <n v="4"/>
    <n v="5.8367347E-2"/>
    <n v="22.88"/>
  </r>
  <r>
    <x v="4"/>
    <n v="13.3"/>
    <n v="8"/>
    <n v="350"/>
    <x v="3"/>
    <n v="3.73"/>
    <n v="3.84"/>
    <n v="15.41"/>
    <x v="0"/>
    <n v="0"/>
    <n v="3"/>
    <n v="4"/>
    <n v="5.4285713999999999E-2"/>
    <n v="21.28"/>
  </r>
  <r>
    <x v="5"/>
    <n v="19.7"/>
    <n v="6"/>
    <n v="145"/>
    <x v="4"/>
    <n v="3.62"/>
    <n v="2.77"/>
    <n v="15.5"/>
    <x v="0"/>
    <n v="1"/>
    <n v="5"/>
    <n v="6"/>
    <n v="0.112571429"/>
    <n v="31.52"/>
  </r>
  <r>
    <x v="6"/>
    <n v="18.7"/>
    <n v="8"/>
    <n v="360"/>
    <x v="4"/>
    <n v="3.15"/>
    <n v="3.44"/>
    <n v="17.02"/>
    <x v="0"/>
    <n v="0"/>
    <n v="3"/>
    <n v="2"/>
    <n v="0.106857143"/>
    <n v="29.92"/>
  </r>
  <r>
    <x v="7"/>
    <n v="17.3"/>
    <n v="8"/>
    <n v="275.8"/>
    <x v="5"/>
    <n v="3.07"/>
    <n v="3.73"/>
    <n v="17.600000000000001"/>
    <x v="0"/>
    <n v="0"/>
    <n v="3"/>
    <n v="3"/>
    <n v="9.6111110999999999E-2"/>
    <n v="27.68"/>
  </r>
  <r>
    <x v="8"/>
    <n v="15.2"/>
    <n v="8"/>
    <n v="275.8"/>
    <x v="5"/>
    <n v="3.07"/>
    <n v="3.78"/>
    <n v="18"/>
    <x v="0"/>
    <n v="0"/>
    <n v="3"/>
    <n v="3"/>
    <n v="8.4444443999999994E-2"/>
    <n v="24.32"/>
  </r>
  <r>
    <x v="9"/>
    <n v="19.2"/>
    <n v="8"/>
    <n v="400"/>
    <x v="4"/>
    <n v="3.08"/>
    <n v="3.8450000000000002"/>
    <n v="17.05"/>
    <x v="0"/>
    <n v="0"/>
    <n v="3"/>
    <n v="2"/>
    <n v="0.10971428599999999"/>
    <n v="30.72"/>
  </r>
  <r>
    <x v="10"/>
    <n v="16.399999999999999"/>
    <n v="8"/>
    <n v="275.8"/>
    <x v="5"/>
    <n v="3.07"/>
    <n v="4.07"/>
    <n v="17.399999999999999"/>
    <x v="0"/>
    <n v="0"/>
    <n v="3"/>
    <n v="3"/>
    <n v="9.1111110999999995E-2"/>
    <n v="26.24"/>
  </r>
  <r>
    <x v="11"/>
    <n v="15.2"/>
    <n v="8"/>
    <n v="304"/>
    <x v="6"/>
    <n v="3.15"/>
    <n v="3.4350000000000001"/>
    <n v="17.3"/>
    <x v="0"/>
    <n v="0"/>
    <n v="3"/>
    <n v="2"/>
    <n v="0.101333333"/>
    <n v="24.32"/>
  </r>
  <r>
    <x v="12"/>
    <n v="14.7"/>
    <n v="8"/>
    <n v="440"/>
    <x v="7"/>
    <n v="3.23"/>
    <n v="5.3449999999999998"/>
    <n v="17.420000000000002"/>
    <x v="0"/>
    <n v="0"/>
    <n v="3"/>
    <n v="4"/>
    <n v="6.3913043000000003E-2"/>
    <n v="23.52"/>
  </r>
  <r>
    <x v="13"/>
    <n v="15.5"/>
    <n v="8"/>
    <n v="318"/>
    <x v="6"/>
    <n v="2.76"/>
    <n v="3.52"/>
    <n v="16.87"/>
    <x v="0"/>
    <n v="0"/>
    <n v="3"/>
    <n v="2"/>
    <n v="0.103333333"/>
    <n v="24.8"/>
  </r>
  <r>
    <x v="14"/>
    <n v="26"/>
    <n v="4"/>
    <n v="120.3"/>
    <x v="8"/>
    <n v="4.43"/>
    <n v="2.14"/>
    <n v="16.7"/>
    <x v="0"/>
    <n v="1"/>
    <n v="5"/>
    <n v="2"/>
    <n v="0.28571428599999998"/>
    <n v="41.6"/>
  </r>
  <r>
    <x v="15"/>
    <n v="21"/>
    <n v="6"/>
    <n v="160"/>
    <x v="9"/>
    <n v="3.9"/>
    <n v="2.62"/>
    <n v="16.46"/>
    <x v="0"/>
    <n v="1"/>
    <n v="4"/>
    <n v="4"/>
    <n v="0.190909091"/>
    <n v="33.6"/>
  </r>
  <r>
    <x v="16"/>
    <n v="22.8"/>
    <n v="4"/>
    <n v="108"/>
    <x v="10"/>
    <n v="3.85"/>
    <n v="2.3199999999999998"/>
    <n v="18.61"/>
    <x v="1"/>
    <n v="1"/>
    <n v="4"/>
    <n v="1"/>
    <n v="0.24516129"/>
    <n v="36.479999999999997"/>
  </r>
  <r>
    <x v="17"/>
    <n v="10.4"/>
    <n v="8"/>
    <n v="460"/>
    <x v="11"/>
    <n v="3"/>
    <n v="5.4240000000000004"/>
    <n v="17.82"/>
    <x v="0"/>
    <n v="0"/>
    <n v="3"/>
    <n v="4"/>
    <n v="4.8372092999999998E-2"/>
    <n v="16.64"/>
  </r>
  <r>
    <x v="18"/>
    <n v="21.5"/>
    <n v="4"/>
    <n v="120.1"/>
    <x v="12"/>
    <n v="3.7"/>
    <n v="2.4649999999999999"/>
    <n v="20.010000000000002"/>
    <x v="1"/>
    <n v="0"/>
    <n v="3"/>
    <n v="1"/>
    <n v="0.22164948500000001"/>
    <n v="34.4"/>
  </r>
  <r>
    <x v="19"/>
    <n v="21.4"/>
    <n v="4"/>
    <n v="121"/>
    <x v="13"/>
    <n v="4.1100000000000003"/>
    <n v="2.78"/>
    <n v="18.600000000000001"/>
    <x v="1"/>
    <n v="1"/>
    <n v="4"/>
    <n v="2"/>
    <n v="0.196330275"/>
    <n v="34.24"/>
  </r>
  <r>
    <x v="20"/>
    <n v="10.4"/>
    <n v="8"/>
    <n v="472"/>
    <x v="14"/>
    <n v="2.93"/>
    <n v="5.25"/>
    <n v="17.98"/>
    <x v="0"/>
    <n v="0"/>
    <n v="3"/>
    <n v="4"/>
    <n v="5.0731707000000001E-2"/>
    <n v="16.64"/>
  </r>
  <r>
    <x v="21"/>
    <n v="21"/>
    <n v="6"/>
    <n v="160"/>
    <x v="9"/>
    <n v="3.9"/>
    <n v="2.875"/>
    <n v="17.02"/>
    <x v="0"/>
    <n v="1"/>
    <n v="4"/>
    <n v="4"/>
    <n v="0.190909091"/>
    <n v="33.6"/>
  </r>
  <r>
    <x v="22"/>
    <n v="17.8"/>
    <n v="6"/>
    <n v="167.6"/>
    <x v="15"/>
    <n v="3.92"/>
    <n v="3.44"/>
    <n v="18.899999999999999"/>
    <x v="1"/>
    <n v="0"/>
    <n v="4"/>
    <n v="4"/>
    <n v="0.144715447"/>
    <n v="28.48"/>
  </r>
  <r>
    <x v="23"/>
    <n v="19.2"/>
    <n v="6"/>
    <n v="167.6"/>
    <x v="15"/>
    <n v="3.92"/>
    <n v="3.44"/>
    <n v="18.3"/>
    <x v="1"/>
    <n v="0"/>
    <n v="4"/>
    <n v="4"/>
    <n v="0.156097561"/>
    <n v="30.72"/>
  </r>
  <r>
    <x v="24"/>
    <n v="33.9"/>
    <n v="4"/>
    <n v="71.099999999999994"/>
    <x v="16"/>
    <n v="4.22"/>
    <n v="1.835"/>
    <n v="19.899999999999999"/>
    <x v="1"/>
    <n v="1"/>
    <n v="4"/>
    <n v="1"/>
    <n v="0.52153846199999998"/>
    <n v="54.24"/>
  </r>
  <r>
    <x v="25"/>
    <n v="21.4"/>
    <n v="6"/>
    <n v="258"/>
    <x v="9"/>
    <n v="3.08"/>
    <n v="3.2149999999999999"/>
    <n v="19.440000000000001"/>
    <x v="1"/>
    <n v="0"/>
    <n v="3"/>
    <n v="1"/>
    <n v="0.19454545500000001"/>
    <n v="34.24"/>
  </r>
  <r>
    <x v="26"/>
    <n v="27.3"/>
    <n v="4"/>
    <n v="79"/>
    <x v="17"/>
    <n v="4.08"/>
    <n v="1.9350000000000001"/>
    <n v="18.899999999999999"/>
    <x v="1"/>
    <n v="1"/>
    <n v="4"/>
    <n v="1"/>
    <n v="0.41363636399999998"/>
    <n v="43.68"/>
  </r>
  <r>
    <x v="27"/>
    <n v="30.4"/>
    <n v="4"/>
    <n v="75.7"/>
    <x v="18"/>
    <n v="4.93"/>
    <n v="1.615"/>
    <n v="18.52"/>
    <x v="1"/>
    <n v="1"/>
    <n v="4"/>
    <n v="2"/>
    <n v="0.58461538499999999"/>
    <n v="48.64"/>
  </r>
  <r>
    <x v="28"/>
    <n v="18.100000000000001"/>
    <n v="6"/>
    <n v="225"/>
    <x v="19"/>
    <n v="2.76"/>
    <n v="3.46"/>
    <n v="20.22"/>
    <x v="1"/>
    <n v="0"/>
    <n v="3"/>
    <n v="1"/>
    <n v="0.172380952"/>
    <n v="28.96"/>
  </r>
  <r>
    <x v="29"/>
    <n v="22.8"/>
    <n v="4"/>
    <n v="140.80000000000001"/>
    <x v="20"/>
    <n v="3.92"/>
    <n v="3.15"/>
    <n v="22.9"/>
    <x v="1"/>
    <n v="0"/>
    <n v="4"/>
    <n v="2"/>
    <n v="0.24"/>
    <n v="36.479999999999997"/>
  </r>
  <r>
    <x v="30"/>
    <n v="32.4"/>
    <n v="4"/>
    <n v="78.7"/>
    <x v="17"/>
    <n v="4.08"/>
    <n v="2.2000000000000002"/>
    <n v="19.47"/>
    <x v="1"/>
    <n v="1"/>
    <n v="4"/>
    <n v="1"/>
    <n v="0.49090909100000002"/>
    <n v="51.84"/>
  </r>
  <r>
    <x v="31"/>
    <n v="24.4"/>
    <n v="4"/>
    <n v="146.69999999999999"/>
    <x v="21"/>
    <n v="3.69"/>
    <n v="3.19"/>
    <n v="20"/>
    <x v="1"/>
    <n v="0"/>
    <n v="4"/>
    <n v="2"/>
    <n v="0.393548387"/>
    <n v="39.04"/>
  </r>
  <r>
    <x v="32"/>
    <m/>
    <n v="6.1875"/>
    <m/>
    <x v="22"/>
    <m/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49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7" firstHeaderRow="0" firstDataRow="1" firstDataCol="1"/>
  <pivotFields count="14">
    <pivotField showAll="0">
      <items count="34">
        <item x="11"/>
        <item x="20"/>
        <item x="4"/>
        <item x="12"/>
        <item x="16"/>
        <item x="13"/>
        <item x="3"/>
        <item x="5"/>
        <item x="30"/>
        <item x="26"/>
        <item x="1"/>
        <item x="27"/>
        <item x="25"/>
        <item x="6"/>
        <item x="17"/>
        <item x="2"/>
        <item x="0"/>
        <item x="15"/>
        <item x="21"/>
        <item x="29"/>
        <item x="31"/>
        <item x="23"/>
        <item x="22"/>
        <item x="10"/>
        <item x="7"/>
        <item x="8"/>
        <item x="9"/>
        <item x="14"/>
        <item x="24"/>
        <item x="18"/>
        <item x="28"/>
        <item x="19"/>
        <item x="32"/>
        <item t="default"/>
      </items>
    </pivotField>
    <pivotField showAll="0"/>
    <pivotField dataField="1" showAll="0"/>
    <pivotField showAll="0"/>
    <pivotField dataField="1" showAll="0">
      <items count="24">
        <item x="18"/>
        <item x="21"/>
        <item x="16"/>
        <item x="17"/>
        <item x="8"/>
        <item x="10"/>
        <item x="20"/>
        <item x="12"/>
        <item x="19"/>
        <item x="13"/>
        <item x="9"/>
        <item x="2"/>
        <item x="15"/>
        <item x="6"/>
        <item x="4"/>
        <item x="5"/>
        <item x="14"/>
        <item x="11"/>
        <item x="7"/>
        <item x="3"/>
        <item x="1"/>
        <item x="0"/>
        <item x="22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p" fld="4" subtotal="average" baseField="8" baseItem="0"/>
    <dataField name="Average of cyl" fld="2" subtotal="average" baseField="8" baseItem="0"/>
    <dataField name="Average of carb" fld="11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AppData/Local/Microsoft/Windows/INetCache/Content.Outlook/OL9K6BF1/Description.doc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AppData/Local/Microsoft/Windows/INetCache/Content.Outlook/OL9K6BF1/Description.doc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16" sqref="D16"/>
    </sheetView>
  </sheetViews>
  <sheetFormatPr defaultRowHeight="15"/>
  <cols>
    <col min="1" max="1" width="14.28515625" bestFit="1" customWidth="1"/>
    <col min="2" max="2" width="13.7109375" bestFit="1" customWidth="1"/>
    <col min="3" max="3" width="13.85546875" bestFit="1" customWidth="1"/>
    <col min="4" max="4" width="15.28515625" bestFit="1" customWidth="1"/>
    <col min="5" max="5" width="15.42578125" bestFit="1" customWidth="1"/>
    <col min="6" max="6" width="15.140625" customWidth="1"/>
    <col min="7" max="7" width="13.28515625" customWidth="1"/>
    <col min="8" max="9" width="3" customWidth="1"/>
    <col min="10" max="23" width="4" customWidth="1"/>
    <col min="24" max="24" width="7.28515625" customWidth="1"/>
    <col min="25" max="25" width="11.28515625" bestFit="1" customWidth="1"/>
  </cols>
  <sheetData>
    <row r="1" spans="1:4">
      <c r="A1" t="s">
        <v>0</v>
      </c>
    </row>
    <row r="3" spans="1:4">
      <c r="A3" s="4" t="s">
        <v>1</v>
      </c>
      <c r="B3" t="s">
        <v>2</v>
      </c>
      <c r="C3" t="s">
        <v>3</v>
      </c>
      <c r="D3" t="s">
        <v>4</v>
      </c>
    </row>
    <row r="4" spans="1:4">
      <c r="A4" s="5">
        <v>0</v>
      </c>
      <c r="B4">
        <v>189.72222222222223</v>
      </c>
      <c r="C4">
        <v>7.4444444444444446</v>
      </c>
      <c r="D4">
        <v>3.6111111111111112</v>
      </c>
    </row>
    <row r="5" spans="1:4">
      <c r="A5" s="5">
        <v>1</v>
      </c>
      <c r="B5">
        <v>91.357142857142861</v>
      </c>
      <c r="C5">
        <v>4.5714285714285712</v>
      </c>
      <c r="D5">
        <v>1.7857142857142858</v>
      </c>
    </row>
    <row r="6" spans="1:4">
      <c r="A6" s="5" t="s">
        <v>5</v>
      </c>
      <c r="C6">
        <v>6.1875</v>
      </c>
    </row>
    <row r="7" spans="1:4">
      <c r="A7" s="5" t="s">
        <v>6</v>
      </c>
      <c r="B7">
        <v>146.6875</v>
      </c>
      <c r="C7">
        <v>6.1875</v>
      </c>
      <c r="D7">
        <v>2.8125</v>
      </c>
    </row>
    <row r="9" spans="1:4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Q8" sqref="Q8"/>
    </sheetView>
  </sheetViews>
  <sheetFormatPr defaultRowHeight="15"/>
  <cols>
    <col min="1" max="1" width="18.42578125" style="1" bestFit="1" customWidth="1"/>
    <col min="2" max="3" width="9.140625" style="1"/>
    <col min="4" max="4" width="9.140625" style="7"/>
    <col min="5" max="12" width="9.140625" style="1"/>
    <col min="13" max="13" width="9.140625" style="9"/>
  </cols>
  <sheetData>
    <row r="1" spans="1:13" s="9" customFormat="1">
      <c r="A1" s="8" t="s">
        <v>8</v>
      </c>
      <c r="B1" s="1" t="s">
        <v>9</v>
      </c>
      <c r="C1" s="1" t="s">
        <v>10</v>
      </c>
      <c r="D1" s="7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3"/>
    </row>
    <row r="2" spans="1:13">
      <c r="A2" s="1" t="s">
        <v>20</v>
      </c>
      <c r="B2" s="1">
        <v>30.1</v>
      </c>
      <c r="C2" s="1">
        <v>8</v>
      </c>
      <c r="D2" s="7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</row>
    <row r="3" spans="1:13">
      <c r="A3" s="1" t="s">
        <v>21</v>
      </c>
      <c r="B3" s="1">
        <v>15.8</v>
      </c>
      <c r="C3" s="1">
        <v>8</v>
      </c>
      <c r="D3" s="7">
        <v>351</v>
      </c>
      <c r="E3" s="1">
        <v>264</v>
      </c>
      <c r="F3" s="1">
        <v>4.22</v>
      </c>
      <c r="G3" s="1">
        <v>3170</v>
      </c>
      <c r="H3" s="1">
        <v>14.6</v>
      </c>
      <c r="I3" s="1">
        <v>0</v>
      </c>
      <c r="J3" s="1">
        <v>1</v>
      </c>
      <c r="K3" s="1">
        <v>5</v>
      </c>
      <c r="L3" s="1">
        <v>4</v>
      </c>
    </row>
    <row r="4" spans="1:13">
      <c r="A4" s="1" t="s">
        <v>22</v>
      </c>
      <c r="B4" s="1">
        <v>30.4</v>
      </c>
      <c r="C4" s="1">
        <v>4</v>
      </c>
      <c r="D4" s="7">
        <v>95.1</v>
      </c>
      <c r="E4" s="1">
        <v>113</v>
      </c>
      <c r="F4" s="1">
        <v>3.77</v>
      </c>
      <c r="G4" s="1">
        <v>1513</v>
      </c>
      <c r="H4" s="1">
        <v>15.5</v>
      </c>
      <c r="I4" s="1">
        <v>1</v>
      </c>
      <c r="J4" s="1">
        <v>1</v>
      </c>
      <c r="K4" s="1">
        <v>5</v>
      </c>
      <c r="L4" s="1">
        <v>2</v>
      </c>
    </row>
    <row r="5" spans="1:13">
      <c r="A5" s="1" t="s">
        <v>23</v>
      </c>
      <c r="B5" s="1">
        <v>14.3</v>
      </c>
      <c r="C5" s="1">
        <v>8</v>
      </c>
      <c r="D5" s="7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</row>
    <row r="6" spans="1:13">
      <c r="A6" s="1" t="s">
        <v>24</v>
      </c>
      <c r="B6" s="1">
        <v>13.3</v>
      </c>
      <c r="C6" s="1">
        <v>8</v>
      </c>
      <c r="D6" s="7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</row>
    <row r="7" spans="1:13">
      <c r="A7" s="1" t="s">
        <v>25</v>
      </c>
      <c r="B7" s="1">
        <v>19.7</v>
      </c>
      <c r="C7" s="1">
        <v>6</v>
      </c>
      <c r="D7" s="7">
        <v>145</v>
      </c>
      <c r="E7" s="1">
        <v>175</v>
      </c>
      <c r="F7" s="1">
        <v>3.62</v>
      </c>
      <c r="G7" s="1">
        <v>2770</v>
      </c>
      <c r="H7" s="1">
        <v>16.7</v>
      </c>
      <c r="I7" s="1">
        <v>0</v>
      </c>
      <c r="J7" s="1">
        <v>1</v>
      </c>
      <c r="K7" s="1">
        <v>5</v>
      </c>
      <c r="L7" s="1">
        <v>6</v>
      </c>
    </row>
    <row r="8" spans="1:13">
      <c r="A8" s="1" t="s">
        <v>26</v>
      </c>
      <c r="B8" s="1">
        <v>18.7</v>
      </c>
      <c r="C8" s="1">
        <v>8</v>
      </c>
      <c r="D8" s="7">
        <v>360</v>
      </c>
      <c r="E8" s="1">
        <v>175</v>
      </c>
      <c r="F8" s="1">
        <v>3.15</v>
      </c>
      <c r="G8" s="1">
        <v>3440</v>
      </c>
      <c r="H8" s="1">
        <v>18.899999999999999</v>
      </c>
      <c r="I8" s="1">
        <v>0</v>
      </c>
      <c r="J8" s="1">
        <v>0</v>
      </c>
      <c r="K8" s="1">
        <v>3</v>
      </c>
      <c r="L8" s="1">
        <v>2</v>
      </c>
    </row>
    <row r="9" spans="1:13">
      <c r="A9" s="1" t="s">
        <v>27</v>
      </c>
      <c r="B9" s="1">
        <v>14.7</v>
      </c>
      <c r="C9" s="1">
        <v>8</v>
      </c>
      <c r="D9" s="7">
        <v>440</v>
      </c>
      <c r="E9" s="1">
        <v>270</v>
      </c>
      <c r="F9" s="1">
        <v>3.23</v>
      </c>
      <c r="G9" s="1">
        <v>5345</v>
      </c>
      <c r="H9" s="1">
        <v>17.05</v>
      </c>
      <c r="I9" s="1">
        <v>0</v>
      </c>
      <c r="J9" s="1">
        <v>0</v>
      </c>
      <c r="K9" s="1">
        <v>3</v>
      </c>
      <c r="L9" s="1">
        <v>4</v>
      </c>
    </row>
    <row r="10" spans="1:13">
      <c r="A10" s="1" t="s">
        <v>28</v>
      </c>
      <c r="B10" s="1">
        <v>17.3</v>
      </c>
      <c r="C10" s="1">
        <v>8</v>
      </c>
      <c r="D10" s="7">
        <v>275.8</v>
      </c>
      <c r="E10" s="1">
        <v>180</v>
      </c>
      <c r="F10" s="1">
        <v>3.07</v>
      </c>
      <c r="G10" s="1">
        <v>3730</v>
      </c>
      <c r="H10" s="1">
        <v>15.41</v>
      </c>
      <c r="I10" s="1">
        <v>0</v>
      </c>
      <c r="J10" s="1">
        <v>0</v>
      </c>
      <c r="K10" s="1">
        <v>3</v>
      </c>
      <c r="L10" s="1">
        <v>3</v>
      </c>
    </row>
    <row r="11" spans="1:13">
      <c r="A11" s="1" t="s">
        <v>29</v>
      </c>
      <c r="B11" s="1">
        <v>15.2</v>
      </c>
      <c r="C11" s="1">
        <v>8</v>
      </c>
      <c r="D11" s="7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</row>
    <row r="12" spans="1:13">
      <c r="A12" s="1" t="s">
        <v>30</v>
      </c>
      <c r="B12" s="1">
        <v>10.4</v>
      </c>
      <c r="C12" s="1">
        <v>8</v>
      </c>
      <c r="D12" s="7">
        <v>472</v>
      </c>
      <c r="E12" s="1">
        <v>230</v>
      </c>
      <c r="F12" s="1">
        <v>2.93</v>
      </c>
      <c r="G12" s="1">
        <v>5000</v>
      </c>
      <c r="H12" s="1">
        <v>16.87</v>
      </c>
      <c r="I12" s="1">
        <v>0</v>
      </c>
      <c r="J12" s="1">
        <v>0</v>
      </c>
      <c r="K12" s="1">
        <v>3</v>
      </c>
      <c r="L12" s="1">
        <v>4</v>
      </c>
    </row>
    <row r="13" spans="1:13">
      <c r="A13" s="1" t="s">
        <v>31</v>
      </c>
      <c r="B13" s="1">
        <v>19.2</v>
      </c>
      <c r="C13" s="1">
        <v>8</v>
      </c>
      <c r="D13" s="7">
        <v>400</v>
      </c>
      <c r="E13" s="1">
        <v>175</v>
      </c>
      <c r="F13" s="1">
        <v>3.08</v>
      </c>
      <c r="G13" s="1">
        <v>3845</v>
      </c>
      <c r="H13" s="1">
        <v>20.010000000000002</v>
      </c>
      <c r="I13" s="1">
        <v>0</v>
      </c>
      <c r="J13" s="1">
        <v>0</v>
      </c>
      <c r="K13" s="1">
        <v>3</v>
      </c>
      <c r="L13" s="1">
        <v>2</v>
      </c>
    </row>
    <row r="14" spans="1:13">
      <c r="A14" s="1" t="s">
        <v>32</v>
      </c>
      <c r="B14" s="1">
        <v>16.399999999999999</v>
      </c>
      <c r="C14" s="1">
        <v>8</v>
      </c>
      <c r="D14" s="7">
        <v>275.8</v>
      </c>
      <c r="E14" s="1">
        <v>180</v>
      </c>
      <c r="F14" s="1">
        <v>3.07</v>
      </c>
      <c r="G14" s="1">
        <v>4070.0000000000005</v>
      </c>
      <c r="H14" s="1">
        <v>19.899999999999999</v>
      </c>
      <c r="I14" s="1">
        <v>0</v>
      </c>
      <c r="J14" s="1">
        <v>0</v>
      </c>
      <c r="K14" s="1">
        <v>3</v>
      </c>
      <c r="L14" s="1">
        <v>3</v>
      </c>
    </row>
    <row r="15" spans="1:13">
      <c r="A15" s="1" t="s">
        <v>33</v>
      </c>
      <c r="B15" s="1">
        <v>15.2</v>
      </c>
      <c r="C15" s="1">
        <v>8</v>
      </c>
      <c r="D15" s="7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</row>
    <row r="16" spans="1:13">
      <c r="A16" s="1" t="s">
        <v>34</v>
      </c>
      <c r="B16" s="1">
        <v>15.5</v>
      </c>
      <c r="C16" s="1">
        <v>8</v>
      </c>
      <c r="D16" s="7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</row>
    <row r="17" spans="1:12">
      <c r="A17" s="1" t="s">
        <v>35</v>
      </c>
      <c r="B17" s="1">
        <v>26</v>
      </c>
      <c r="C17" s="1">
        <v>4</v>
      </c>
      <c r="D17" s="7">
        <v>120.3</v>
      </c>
      <c r="E17" s="1">
        <v>91</v>
      </c>
      <c r="F17" s="1">
        <v>4.43</v>
      </c>
      <c r="G17" s="1">
        <v>2140</v>
      </c>
      <c r="H17" s="1">
        <v>17.420000000000002</v>
      </c>
      <c r="I17" s="1">
        <v>0</v>
      </c>
      <c r="J17" s="1">
        <v>1</v>
      </c>
      <c r="K17" s="1">
        <v>5</v>
      </c>
      <c r="L17" s="1">
        <v>2</v>
      </c>
    </row>
    <row r="18" spans="1:12">
      <c r="A18" s="1" t="s">
        <v>36</v>
      </c>
      <c r="B18" s="1">
        <v>21</v>
      </c>
      <c r="C18" s="1">
        <v>6</v>
      </c>
      <c r="D18" s="7">
        <v>160</v>
      </c>
      <c r="E18" s="1">
        <v>110</v>
      </c>
      <c r="F18" s="1">
        <v>3.9</v>
      </c>
      <c r="G18" s="1">
        <v>2620</v>
      </c>
      <c r="H18" s="1">
        <v>17.82</v>
      </c>
      <c r="I18" s="1">
        <v>0</v>
      </c>
      <c r="J18" s="1">
        <v>1</v>
      </c>
      <c r="K18" s="1">
        <v>4</v>
      </c>
      <c r="L18" s="1">
        <v>4</v>
      </c>
    </row>
    <row r="19" spans="1:12">
      <c r="A19" s="1" t="s">
        <v>37</v>
      </c>
      <c r="B19" s="1">
        <v>22.8</v>
      </c>
      <c r="C19" s="1">
        <v>4</v>
      </c>
      <c r="D19" s="7">
        <v>108</v>
      </c>
      <c r="E19" s="1">
        <v>93</v>
      </c>
      <c r="F19" s="1">
        <v>3.85</v>
      </c>
      <c r="G19" s="1">
        <v>2320</v>
      </c>
      <c r="H19" s="1">
        <v>17.98</v>
      </c>
      <c r="I19" s="1">
        <v>1</v>
      </c>
      <c r="J19" s="1">
        <v>1</v>
      </c>
      <c r="K19" s="1">
        <v>4</v>
      </c>
      <c r="L19" s="1">
        <v>1</v>
      </c>
    </row>
    <row r="20" spans="1:12">
      <c r="A20" s="1" t="s">
        <v>38</v>
      </c>
      <c r="B20" s="1">
        <v>10.4</v>
      </c>
      <c r="C20" s="1">
        <v>8</v>
      </c>
      <c r="D20" s="7">
        <v>460</v>
      </c>
      <c r="E20" s="1">
        <v>215</v>
      </c>
      <c r="F20" s="1">
        <v>3</v>
      </c>
      <c r="G20" s="1">
        <v>5424</v>
      </c>
      <c r="H20" s="1">
        <v>18</v>
      </c>
      <c r="I20" s="1">
        <v>0</v>
      </c>
      <c r="J20" s="1">
        <v>0</v>
      </c>
      <c r="K20" s="1">
        <v>3</v>
      </c>
      <c r="L20" s="1">
        <v>4</v>
      </c>
    </row>
    <row r="21" spans="1:12">
      <c r="A21" s="1" t="s">
        <v>39</v>
      </c>
      <c r="B21" s="1">
        <v>21.5</v>
      </c>
      <c r="C21" s="1">
        <v>4</v>
      </c>
      <c r="D21" s="7">
        <v>120.1</v>
      </c>
      <c r="E21" s="1">
        <v>97</v>
      </c>
      <c r="F21" s="1">
        <v>3.7</v>
      </c>
      <c r="G21" s="1">
        <v>2465</v>
      </c>
      <c r="H21" s="1">
        <v>17.600000000000001</v>
      </c>
      <c r="I21" s="1">
        <v>1</v>
      </c>
      <c r="J21" s="1">
        <v>0</v>
      </c>
      <c r="K21" s="1">
        <v>3</v>
      </c>
      <c r="L21" s="1">
        <v>1</v>
      </c>
    </row>
    <row r="22" spans="1:12">
      <c r="A22" s="1" t="s">
        <v>40</v>
      </c>
      <c r="B22" s="1">
        <v>21.4</v>
      </c>
      <c r="C22" s="1">
        <v>4</v>
      </c>
      <c r="D22" s="7">
        <v>121</v>
      </c>
      <c r="E22" s="1">
        <v>109</v>
      </c>
      <c r="F22" s="1">
        <v>4.1100000000000003</v>
      </c>
      <c r="G22" s="1">
        <v>2780</v>
      </c>
      <c r="H22" s="1">
        <v>17.399999999999999</v>
      </c>
      <c r="I22" s="1">
        <v>1</v>
      </c>
      <c r="J22" s="1">
        <v>1</v>
      </c>
      <c r="K22" s="1">
        <v>4</v>
      </c>
      <c r="L22" s="1">
        <v>2</v>
      </c>
    </row>
    <row r="23" spans="1:12">
      <c r="A23" s="1" t="s">
        <v>41</v>
      </c>
      <c r="B23" s="1">
        <v>21</v>
      </c>
      <c r="C23" s="1">
        <v>6</v>
      </c>
      <c r="D23" s="7">
        <v>160</v>
      </c>
      <c r="E23" s="1">
        <v>110</v>
      </c>
      <c r="F23" s="1">
        <v>3.9</v>
      </c>
      <c r="G23" s="1">
        <v>2875</v>
      </c>
      <c r="H23" s="1">
        <v>18.899999999999999</v>
      </c>
      <c r="I23" s="1">
        <v>0</v>
      </c>
      <c r="J23" s="1">
        <v>1</v>
      </c>
      <c r="K23" s="1">
        <v>4</v>
      </c>
      <c r="L23" s="1">
        <v>4</v>
      </c>
    </row>
    <row r="24" spans="1:12">
      <c r="A24" s="1" t="s">
        <v>42</v>
      </c>
      <c r="B24" s="1">
        <v>17.8</v>
      </c>
      <c r="C24" s="1">
        <v>6</v>
      </c>
      <c r="D24" s="7">
        <v>167.6</v>
      </c>
      <c r="E24" s="1">
        <v>123</v>
      </c>
      <c r="F24" s="1">
        <v>3.92</v>
      </c>
      <c r="G24" s="1">
        <v>3440</v>
      </c>
      <c r="H24" s="1">
        <v>22.9</v>
      </c>
      <c r="I24" s="1">
        <v>1</v>
      </c>
      <c r="J24" s="1">
        <v>0</v>
      </c>
      <c r="K24" s="1">
        <v>4</v>
      </c>
      <c r="L24" s="1">
        <v>4</v>
      </c>
    </row>
    <row r="25" spans="1:12">
      <c r="A25" s="1" t="s">
        <v>43</v>
      </c>
      <c r="B25" s="1">
        <v>19.2</v>
      </c>
      <c r="C25" s="1">
        <v>6</v>
      </c>
      <c r="D25" s="7">
        <v>167.6</v>
      </c>
      <c r="E25" s="1">
        <v>123</v>
      </c>
      <c r="F25" s="1">
        <v>3.92</v>
      </c>
      <c r="G25" s="1">
        <v>3440</v>
      </c>
      <c r="H25" s="1">
        <v>18.3</v>
      </c>
      <c r="I25" s="1">
        <v>1</v>
      </c>
      <c r="J25" s="1">
        <v>0</v>
      </c>
      <c r="K25" s="1">
        <v>4</v>
      </c>
      <c r="L25" s="1">
        <v>4</v>
      </c>
    </row>
    <row r="26" spans="1:12">
      <c r="A26" s="1" t="s">
        <v>44</v>
      </c>
      <c r="B26" s="1">
        <v>33.9</v>
      </c>
      <c r="C26" s="1">
        <v>4</v>
      </c>
      <c r="D26" s="7">
        <v>71.099999999999994</v>
      </c>
      <c r="E26" s="1">
        <v>65</v>
      </c>
      <c r="F26" s="1">
        <v>4.22</v>
      </c>
      <c r="G26" s="1">
        <v>1835</v>
      </c>
      <c r="H26" s="1">
        <v>20</v>
      </c>
      <c r="I26" s="1">
        <v>1</v>
      </c>
      <c r="J26" s="1">
        <v>1</v>
      </c>
      <c r="K26" s="1">
        <v>4</v>
      </c>
      <c r="L26" s="1">
        <v>1</v>
      </c>
    </row>
    <row r="27" spans="1:12">
      <c r="A27" s="1" t="s">
        <v>45</v>
      </c>
      <c r="B27" s="1">
        <v>21.4</v>
      </c>
      <c r="C27" s="1">
        <v>6</v>
      </c>
      <c r="D27" s="7">
        <v>258</v>
      </c>
      <c r="E27" s="1">
        <v>110</v>
      </c>
      <c r="F27" s="1">
        <v>3.08</v>
      </c>
      <c r="G27" s="1">
        <v>3215</v>
      </c>
      <c r="H27" s="1">
        <v>15.84</v>
      </c>
      <c r="I27" s="1">
        <v>1</v>
      </c>
      <c r="J27" s="1">
        <v>0</v>
      </c>
      <c r="K27" s="1">
        <v>3</v>
      </c>
      <c r="L27" s="1">
        <v>1</v>
      </c>
    </row>
    <row r="28" spans="1:12">
      <c r="A28" s="1" t="s">
        <v>46</v>
      </c>
      <c r="B28" s="1">
        <v>27.3</v>
      </c>
      <c r="C28" s="1">
        <v>4</v>
      </c>
      <c r="D28" s="7">
        <v>79</v>
      </c>
      <c r="E28" s="1">
        <v>66</v>
      </c>
      <c r="F28" s="1">
        <v>4.08</v>
      </c>
      <c r="G28" s="1">
        <v>1935</v>
      </c>
      <c r="H28" s="1">
        <v>20.22</v>
      </c>
      <c r="I28" s="1">
        <v>1</v>
      </c>
      <c r="J28" s="1">
        <v>1</v>
      </c>
      <c r="K28" s="1">
        <v>4</v>
      </c>
      <c r="L28" s="1">
        <v>1</v>
      </c>
    </row>
    <row r="29" spans="1:12">
      <c r="A29" s="1" t="s">
        <v>47</v>
      </c>
      <c r="B29" s="1">
        <v>30.4</v>
      </c>
      <c r="C29" s="1">
        <v>4</v>
      </c>
      <c r="D29" s="7">
        <v>75.7</v>
      </c>
      <c r="E29" s="1">
        <v>52</v>
      </c>
      <c r="F29" s="1">
        <v>4.93</v>
      </c>
      <c r="G29" s="1">
        <v>1615</v>
      </c>
      <c r="H29" s="1">
        <v>17.02</v>
      </c>
      <c r="I29" s="1">
        <v>1</v>
      </c>
      <c r="J29" s="1">
        <v>1</v>
      </c>
      <c r="K29" s="1">
        <v>4</v>
      </c>
      <c r="L29" s="1">
        <v>2</v>
      </c>
    </row>
    <row r="30" spans="1:12">
      <c r="A30" s="1" t="s">
        <v>48</v>
      </c>
      <c r="B30" s="1">
        <v>18.100000000000001</v>
      </c>
      <c r="C30" s="1">
        <v>6</v>
      </c>
      <c r="D30" s="7">
        <v>225</v>
      </c>
      <c r="E30" s="1">
        <v>105</v>
      </c>
      <c r="F30" s="1">
        <v>2.76</v>
      </c>
      <c r="G30" s="1">
        <v>3460</v>
      </c>
      <c r="H30" s="1">
        <v>19.440000000000001</v>
      </c>
      <c r="I30" s="1">
        <v>1</v>
      </c>
      <c r="J30" s="1">
        <v>0</v>
      </c>
      <c r="K30" s="1">
        <v>3</v>
      </c>
      <c r="L30" s="1">
        <v>1</v>
      </c>
    </row>
    <row r="31" spans="1:12">
      <c r="A31" s="1" t="s">
        <v>49</v>
      </c>
      <c r="B31" s="1">
        <v>22.8</v>
      </c>
      <c r="C31" s="1">
        <v>4</v>
      </c>
      <c r="D31" s="7">
        <v>140.80000000000001</v>
      </c>
      <c r="E31" s="1">
        <v>95</v>
      </c>
      <c r="F31" s="1">
        <v>3.92</v>
      </c>
      <c r="G31" s="1">
        <v>3150</v>
      </c>
      <c r="H31" s="1">
        <v>18.61</v>
      </c>
      <c r="I31" s="1">
        <v>1</v>
      </c>
      <c r="J31" s="1">
        <v>0</v>
      </c>
      <c r="K31" s="1">
        <v>4</v>
      </c>
      <c r="L31" s="1">
        <v>2</v>
      </c>
    </row>
    <row r="32" spans="1:12">
      <c r="A32" s="1" t="s">
        <v>50</v>
      </c>
      <c r="B32" s="1">
        <v>32.4</v>
      </c>
      <c r="C32" s="1">
        <v>4</v>
      </c>
      <c r="D32" s="7">
        <v>78.7</v>
      </c>
      <c r="E32" s="1">
        <v>66</v>
      </c>
      <c r="F32" s="1">
        <v>4.08</v>
      </c>
      <c r="G32" s="1">
        <v>2200</v>
      </c>
      <c r="H32" s="1">
        <v>17.02</v>
      </c>
      <c r="I32" s="1">
        <v>1</v>
      </c>
      <c r="J32" s="1">
        <v>1</v>
      </c>
      <c r="K32" s="1">
        <v>4</v>
      </c>
      <c r="L32" s="1">
        <v>1</v>
      </c>
    </row>
    <row r="33" spans="1:12">
      <c r="A33" s="1" t="s">
        <v>51</v>
      </c>
      <c r="B33" s="1">
        <v>24.4</v>
      </c>
      <c r="C33" s="1">
        <v>4</v>
      </c>
      <c r="D33" s="7">
        <v>146.69999999999999</v>
      </c>
      <c r="E33" s="1">
        <v>62</v>
      </c>
      <c r="F33" s="1">
        <v>3.69</v>
      </c>
      <c r="G33" s="1">
        <v>3190</v>
      </c>
      <c r="H33" s="1">
        <v>16.46</v>
      </c>
      <c r="I33" s="1">
        <v>1</v>
      </c>
      <c r="J33" s="1">
        <v>0</v>
      </c>
      <c r="K33" s="1">
        <v>4</v>
      </c>
      <c r="L33" s="1">
        <v>2</v>
      </c>
    </row>
    <row r="34" spans="1:12">
      <c r="C34" s="1">
        <f>AVERAGE(C1:C33)</f>
        <v>6.1875</v>
      </c>
    </row>
  </sheetData>
  <hyperlinks>
    <hyperlink ref="A1" r:id="rId1" xr:uid="{00000000-0004-0000-0100-000000000000}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D6C5-3609-4E33-B7DA-D8659CA3559B}">
  <sheetPr filterMode="1"/>
  <dimension ref="A1:J33"/>
  <sheetViews>
    <sheetView workbookViewId="0">
      <selection activeCell="K13" sqref="K13"/>
    </sheetView>
  </sheetViews>
  <sheetFormatPr defaultRowHeight="15"/>
  <cols>
    <col min="1" max="1" width="18.42578125" style="1" bestFit="1" customWidth="1"/>
    <col min="2" max="5" width="9.140625" style="1"/>
  </cols>
  <sheetData>
    <row r="1" spans="1:10">
      <c r="A1" s="8" t="s">
        <v>8</v>
      </c>
      <c r="B1" s="1" t="s">
        <v>12</v>
      </c>
      <c r="C1" s="1" t="s">
        <v>16</v>
      </c>
      <c r="D1" s="1" t="s">
        <v>15</v>
      </c>
      <c r="E1" s="1" t="s">
        <v>14</v>
      </c>
      <c r="G1" t="s">
        <v>52</v>
      </c>
    </row>
    <row r="2" spans="1:10">
      <c r="A2" s="1" t="s">
        <v>20</v>
      </c>
      <c r="B2" s="1">
        <v>335</v>
      </c>
      <c r="C2" s="1">
        <v>0</v>
      </c>
      <c r="D2" s="1">
        <v>18.600000000000001</v>
      </c>
      <c r="E2" s="1">
        <v>3570</v>
      </c>
      <c r="G2">
        <f>B2/E2</f>
        <v>9.3837535014005602E-2</v>
      </c>
    </row>
    <row r="3" spans="1:10">
      <c r="A3" s="1" t="s">
        <v>21</v>
      </c>
      <c r="B3" s="1">
        <v>264</v>
      </c>
      <c r="C3" s="1">
        <v>0</v>
      </c>
      <c r="D3" s="1">
        <v>14.6</v>
      </c>
      <c r="E3" s="1">
        <v>3170</v>
      </c>
      <c r="G3">
        <f>B3/E3</f>
        <v>8.3280757097791799E-2</v>
      </c>
    </row>
    <row r="4" spans="1:10" hidden="1">
      <c r="A4" s="1" t="s">
        <v>22</v>
      </c>
      <c r="B4" s="1">
        <v>113</v>
      </c>
      <c r="C4" s="1">
        <v>1</v>
      </c>
      <c r="D4" s="1">
        <v>15.5</v>
      </c>
      <c r="E4" s="1">
        <v>1513</v>
      </c>
    </row>
    <row r="5" spans="1:10">
      <c r="A5" s="1" t="s">
        <v>23</v>
      </c>
      <c r="B5" s="1">
        <v>245</v>
      </c>
      <c r="C5" s="1">
        <v>0</v>
      </c>
      <c r="D5" s="1">
        <v>14.5</v>
      </c>
      <c r="E5" s="1">
        <v>3570</v>
      </c>
      <c r="G5">
        <f t="shared" ref="G5:G18" si="0">B5/E5</f>
        <v>6.8627450980392163E-2</v>
      </c>
      <c r="J5" t="s">
        <v>53</v>
      </c>
    </row>
    <row r="6" spans="1:10">
      <c r="A6" s="1" t="s">
        <v>24</v>
      </c>
      <c r="B6" s="1">
        <v>245</v>
      </c>
      <c r="C6" s="1">
        <v>0</v>
      </c>
      <c r="D6" s="1">
        <v>16.899999999999999</v>
      </c>
      <c r="E6" s="1">
        <v>3840</v>
      </c>
      <c r="G6">
        <f t="shared" si="0"/>
        <v>6.3802083333333329E-2</v>
      </c>
    </row>
    <row r="7" spans="1:10">
      <c r="A7" s="1" t="s">
        <v>25</v>
      </c>
      <c r="B7" s="1">
        <v>175</v>
      </c>
      <c r="C7" s="1">
        <v>0</v>
      </c>
      <c r="D7" s="1">
        <v>16.7</v>
      </c>
      <c r="E7" s="1">
        <v>2770</v>
      </c>
      <c r="G7">
        <f t="shared" si="0"/>
        <v>6.3176895306859202E-2</v>
      </c>
    </row>
    <row r="8" spans="1:10">
      <c r="A8" s="1" t="s">
        <v>26</v>
      </c>
      <c r="B8" s="1">
        <v>175</v>
      </c>
      <c r="C8" s="1">
        <v>0</v>
      </c>
      <c r="D8" s="1">
        <v>18.899999999999999</v>
      </c>
      <c r="E8" s="1">
        <v>3440</v>
      </c>
      <c r="G8">
        <f t="shared" si="0"/>
        <v>5.0872093023255814E-2</v>
      </c>
    </row>
    <row r="9" spans="1:10">
      <c r="A9" s="1" t="s">
        <v>27</v>
      </c>
      <c r="B9" s="1">
        <v>270</v>
      </c>
      <c r="C9" s="1">
        <v>0</v>
      </c>
      <c r="D9" s="1">
        <v>17.05</v>
      </c>
      <c r="E9" s="1">
        <v>5345</v>
      </c>
      <c r="G9">
        <f t="shared" si="0"/>
        <v>5.0514499532273154E-2</v>
      </c>
    </row>
    <row r="10" spans="1:10">
      <c r="A10" s="1" t="s">
        <v>28</v>
      </c>
      <c r="B10" s="1">
        <v>180</v>
      </c>
      <c r="C10" s="1">
        <v>0</v>
      </c>
      <c r="D10" s="1">
        <v>15.41</v>
      </c>
      <c r="E10" s="1">
        <v>3730</v>
      </c>
      <c r="G10">
        <f t="shared" si="0"/>
        <v>4.8257372654155493E-2</v>
      </c>
    </row>
    <row r="11" spans="1:10">
      <c r="A11" s="1" t="s">
        <v>29</v>
      </c>
      <c r="B11" s="1">
        <v>180</v>
      </c>
      <c r="C11" s="1">
        <v>0</v>
      </c>
      <c r="D11" s="1">
        <v>17.3</v>
      </c>
      <c r="E11" s="1">
        <v>3780</v>
      </c>
      <c r="G11">
        <f t="shared" si="0"/>
        <v>4.7619047619047616E-2</v>
      </c>
    </row>
    <row r="12" spans="1:10">
      <c r="A12" s="1" t="s">
        <v>30</v>
      </c>
      <c r="B12" s="1">
        <v>230</v>
      </c>
      <c r="C12" s="1">
        <v>0</v>
      </c>
      <c r="D12" s="1">
        <v>16.87</v>
      </c>
      <c r="E12" s="1">
        <v>5000</v>
      </c>
      <c r="G12">
        <f t="shared" si="0"/>
        <v>4.5999999999999999E-2</v>
      </c>
    </row>
    <row r="13" spans="1:10">
      <c r="A13" s="1" t="s">
        <v>31</v>
      </c>
      <c r="B13" s="1">
        <v>175</v>
      </c>
      <c r="C13" s="1">
        <v>0</v>
      </c>
      <c r="D13" s="1">
        <v>20.010000000000002</v>
      </c>
      <c r="E13" s="1">
        <v>3845</v>
      </c>
      <c r="G13">
        <f t="shared" si="0"/>
        <v>4.5513654096228866E-2</v>
      </c>
    </row>
    <row r="14" spans="1:10">
      <c r="A14" s="1" t="s">
        <v>32</v>
      </c>
      <c r="B14" s="1">
        <v>180</v>
      </c>
      <c r="C14" s="1">
        <v>0</v>
      </c>
      <c r="D14" s="1">
        <v>19.899999999999999</v>
      </c>
      <c r="E14" s="1">
        <v>4070.0000000000005</v>
      </c>
      <c r="G14">
        <f t="shared" si="0"/>
        <v>4.4226044226044224E-2</v>
      </c>
    </row>
    <row r="15" spans="1:10">
      <c r="A15" s="1" t="s">
        <v>33</v>
      </c>
      <c r="B15" s="1">
        <v>150</v>
      </c>
      <c r="C15" s="1">
        <v>0</v>
      </c>
      <c r="D15" s="1">
        <v>18.52</v>
      </c>
      <c r="E15" s="1">
        <v>3435</v>
      </c>
      <c r="G15">
        <f t="shared" si="0"/>
        <v>4.3668122270742356E-2</v>
      </c>
    </row>
    <row r="16" spans="1:10">
      <c r="A16" s="1" t="s">
        <v>34</v>
      </c>
      <c r="B16" s="1">
        <v>150</v>
      </c>
      <c r="C16" s="1">
        <v>0</v>
      </c>
      <c r="D16" s="1">
        <v>19.47</v>
      </c>
      <c r="E16" s="1">
        <v>3520</v>
      </c>
      <c r="G16">
        <f t="shared" si="0"/>
        <v>4.261363636363636E-2</v>
      </c>
    </row>
    <row r="17" spans="1:7">
      <c r="A17" s="1" t="s">
        <v>35</v>
      </c>
      <c r="B17" s="1">
        <v>91</v>
      </c>
      <c r="C17" s="1">
        <v>0</v>
      </c>
      <c r="D17" s="1">
        <v>17.420000000000002</v>
      </c>
      <c r="E17" s="1">
        <v>2140</v>
      </c>
      <c r="G17">
        <f t="shared" si="0"/>
        <v>4.2523364485981312E-2</v>
      </c>
    </row>
    <row r="18" spans="1:7">
      <c r="A18" s="1" t="s">
        <v>36</v>
      </c>
      <c r="B18" s="1">
        <v>110</v>
      </c>
      <c r="C18" s="1">
        <v>0</v>
      </c>
      <c r="D18" s="1">
        <v>17.82</v>
      </c>
      <c r="E18" s="1">
        <v>2620</v>
      </c>
      <c r="G18">
        <f t="shared" si="0"/>
        <v>4.1984732824427481E-2</v>
      </c>
    </row>
    <row r="19" spans="1:7" hidden="1">
      <c r="A19" s="1" t="s">
        <v>37</v>
      </c>
      <c r="B19" s="1">
        <v>93</v>
      </c>
      <c r="C19" s="1">
        <v>1</v>
      </c>
      <c r="D19" s="1">
        <v>17.98</v>
      </c>
      <c r="E19" s="1">
        <v>2320</v>
      </c>
    </row>
    <row r="20" spans="1:7">
      <c r="A20" s="1" t="s">
        <v>38</v>
      </c>
      <c r="B20" s="1">
        <v>215</v>
      </c>
      <c r="C20" s="1">
        <v>0</v>
      </c>
      <c r="D20" s="1">
        <v>18</v>
      </c>
      <c r="E20" s="1">
        <v>5424</v>
      </c>
      <c r="G20">
        <f>B20/E20</f>
        <v>3.9638643067846605E-2</v>
      </c>
    </row>
    <row r="21" spans="1:7" hidden="1">
      <c r="A21" s="1" t="s">
        <v>39</v>
      </c>
      <c r="B21" s="1">
        <v>97</v>
      </c>
      <c r="C21" s="1">
        <v>1</v>
      </c>
      <c r="D21" s="1">
        <v>17.600000000000001</v>
      </c>
      <c r="E21" s="1">
        <v>2465</v>
      </c>
    </row>
    <row r="22" spans="1:7" hidden="1">
      <c r="A22" s="1" t="s">
        <v>40</v>
      </c>
      <c r="B22" s="1">
        <v>109</v>
      </c>
      <c r="C22" s="1">
        <v>1</v>
      </c>
      <c r="D22" s="1">
        <v>17.399999999999999</v>
      </c>
      <c r="E22" s="1">
        <v>2780</v>
      </c>
    </row>
    <row r="23" spans="1:7">
      <c r="A23" s="1" t="s">
        <v>41</v>
      </c>
      <c r="B23" s="1">
        <v>110</v>
      </c>
      <c r="C23" s="1">
        <v>0</v>
      </c>
      <c r="D23" s="1">
        <v>18.899999999999999</v>
      </c>
      <c r="E23" s="1">
        <v>2875</v>
      </c>
      <c r="G23">
        <f>B23/E23</f>
        <v>3.826086956521739E-2</v>
      </c>
    </row>
    <row r="24" spans="1:7" hidden="1">
      <c r="A24" s="1" t="s">
        <v>42</v>
      </c>
      <c r="B24" s="1">
        <v>123</v>
      </c>
      <c r="C24" s="1">
        <v>1</v>
      </c>
      <c r="D24" s="1">
        <v>22.9</v>
      </c>
      <c r="E24" s="1">
        <v>3440</v>
      </c>
    </row>
    <row r="25" spans="1:7" hidden="1">
      <c r="A25" s="1" t="s">
        <v>43</v>
      </c>
      <c r="B25" s="1">
        <v>123</v>
      </c>
      <c r="C25" s="1">
        <v>1</v>
      </c>
      <c r="D25" s="1">
        <v>18.3</v>
      </c>
      <c r="E25" s="1">
        <v>3440</v>
      </c>
    </row>
    <row r="26" spans="1:7" hidden="1">
      <c r="A26" s="1" t="s">
        <v>44</v>
      </c>
      <c r="B26" s="1">
        <v>65</v>
      </c>
      <c r="C26" s="1">
        <v>1</v>
      </c>
      <c r="D26" s="1">
        <v>20</v>
      </c>
      <c r="E26" s="1">
        <v>1835</v>
      </c>
    </row>
    <row r="27" spans="1:7" hidden="1">
      <c r="A27" s="1" t="s">
        <v>45</v>
      </c>
      <c r="B27" s="1">
        <v>110</v>
      </c>
      <c r="C27" s="1">
        <v>1</v>
      </c>
      <c r="D27" s="1">
        <v>15.84</v>
      </c>
      <c r="E27" s="1">
        <v>3215</v>
      </c>
    </row>
    <row r="28" spans="1:7" hidden="1">
      <c r="A28" s="1" t="s">
        <v>46</v>
      </c>
      <c r="B28" s="1">
        <v>66</v>
      </c>
      <c r="C28" s="1">
        <v>1</v>
      </c>
      <c r="D28" s="1">
        <v>20.22</v>
      </c>
      <c r="E28" s="1">
        <v>1935</v>
      </c>
    </row>
    <row r="29" spans="1:7" hidden="1">
      <c r="A29" s="1" t="s">
        <v>47</v>
      </c>
      <c r="B29" s="1">
        <v>52</v>
      </c>
      <c r="C29" s="1">
        <v>1</v>
      </c>
      <c r="D29" s="1">
        <v>17.02</v>
      </c>
      <c r="E29" s="1">
        <v>1615</v>
      </c>
    </row>
    <row r="30" spans="1:7" hidden="1">
      <c r="A30" s="1" t="s">
        <v>48</v>
      </c>
      <c r="B30" s="1">
        <v>105</v>
      </c>
      <c r="C30" s="1">
        <v>1</v>
      </c>
      <c r="D30" s="1">
        <v>19.440000000000001</v>
      </c>
      <c r="E30" s="1">
        <v>3460</v>
      </c>
    </row>
    <row r="31" spans="1:7" hidden="1">
      <c r="A31" s="1" t="s">
        <v>49</v>
      </c>
      <c r="B31" s="1">
        <v>95</v>
      </c>
      <c r="C31" s="1">
        <v>1</v>
      </c>
      <c r="D31" s="1">
        <v>18.61</v>
      </c>
      <c r="E31" s="1">
        <v>3150</v>
      </c>
    </row>
    <row r="32" spans="1:7" hidden="1">
      <c r="A32" s="1" t="s">
        <v>50</v>
      </c>
      <c r="B32" s="1">
        <v>66</v>
      </c>
      <c r="C32" s="1">
        <v>1</v>
      </c>
      <c r="D32" s="1">
        <v>17.02</v>
      </c>
      <c r="E32" s="1">
        <v>2200</v>
      </c>
    </row>
    <row r="33" spans="1:5" hidden="1">
      <c r="A33" s="1" t="s">
        <v>51</v>
      </c>
      <c r="B33" s="1">
        <v>62</v>
      </c>
      <c r="C33" s="1">
        <v>1</v>
      </c>
      <c r="D33" s="1">
        <v>16.46</v>
      </c>
      <c r="E33" s="1">
        <v>3190</v>
      </c>
    </row>
  </sheetData>
  <autoFilter ref="A1:E33" xr:uid="{353FD6C5-3609-4E33-B7DA-D8659CA3559B}">
    <filterColumn colId="2">
      <filters>
        <filter val="0"/>
      </filters>
    </filterColumn>
  </autoFilter>
  <sortState xmlns:xlrd2="http://schemas.microsoft.com/office/spreadsheetml/2017/richdata2" ref="G2:G3">
    <sortCondition descending="1" ref="G2:G3"/>
  </sortState>
  <hyperlinks>
    <hyperlink ref="A1" r:id="rId1" xr:uid="{70E63361-4FB8-4D04-B1DC-59CBFE4EC96C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06B3-1874-466E-B208-B1CE799E9365}">
  <sheetPr filterMode="1"/>
  <dimension ref="A1:M41"/>
  <sheetViews>
    <sheetView workbookViewId="0">
      <selection activeCell="N12" sqref="N12"/>
    </sheetView>
  </sheetViews>
  <sheetFormatPr defaultRowHeight="15"/>
  <cols>
    <col min="1" max="1" width="14.7109375" customWidth="1"/>
  </cols>
  <sheetData>
    <row r="1" spans="1:13">
      <c r="A1" s="8" t="s">
        <v>8</v>
      </c>
      <c r="B1" s="1" t="s">
        <v>9</v>
      </c>
      <c r="C1" s="1" t="s">
        <v>10</v>
      </c>
      <c r="D1" s="7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3">
      <c r="A2" s="1" t="s">
        <v>20</v>
      </c>
      <c r="B2" s="1">
        <v>30.1</v>
      </c>
      <c r="C2" s="1">
        <v>8</v>
      </c>
      <c r="D2" s="7">
        <v>301</v>
      </c>
      <c r="E2" s="1">
        <v>335</v>
      </c>
      <c r="F2" s="1">
        <v>3.54</v>
      </c>
      <c r="G2" s="1">
        <v>3570</v>
      </c>
      <c r="H2" s="1">
        <v>18.600000000000001</v>
      </c>
      <c r="I2" s="1">
        <v>0</v>
      </c>
      <c r="J2" s="1">
        <v>1</v>
      </c>
      <c r="K2" s="1">
        <v>5</v>
      </c>
      <c r="L2" s="1">
        <v>8</v>
      </c>
    </row>
    <row r="3" spans="1:13">
      <c r="A3" s="1" t="s">
        <v>21</v>
      </c>
      <c r="B3" s="1">
        <v>15.8</v>
      </c>
      <c r="C3" s="1">
        <v>8</v>
      </c>
      <c r="D3" s="7">
        <v>351</v>
      </c>
      <c r="E3" s="1">
        <v>264</v>
      </c>
      <c r="F3" s="1">
        <v>4.22</v>
      </c>
      <c r="G3" s="1">
        <v>3170</v>
      </c>
      <c r="H3" s="1">
        <v>14.6</v>
      </c>
      <c r="I3" s="1">
        <v>0</v>
      </c>
      <c r="J3" s="1">
        <v>1</v>
      </c>
      <c r="K3" s="1">
        <v>5</v>
      </c>
      <c r="L3" s="1">
        <v>4</v>
      </c>
      <c r="M3" t="s">
        <v>54</v>
      </c>
    </row>
    <row r="4" spans="1:13" hidden="1">
      <c r="A4" s="1" t="s">
        <v>22</v>
      </c>
      <c r="B4" s="1">
        <v>30.4</v>
      </c>
      <c r="C4" s="1">
        <v>4</v>
      </c>
      <c r="D4" s="7">
        <v>95.1</v>
      </c>
      <c r="E4" s="1">
        <v>113</v>
      </c>
      <c r="F4" s="1">
        <v>3.77</v>
      </c>
      <c r="G4" s="1">
        <v>1513</v>
      </c>
      <c r="H4" s="1">
        <v>15.5</v>
      </c>
      <c r="I4" s="1">
        <v>1</v>
      </c>
      <c r="J4" s="1">
        <v>1</v>
      </c>
      <c r="K4" s="1">
        <v>5</v>
      </c>
      <c r="L4" s="1">
        <v>2</v>
      </c>
    </row>
    <row r="5" spans="1:13">
      <c r="A5" s="1" t="s">
        <v>23</v>
      </c>
      <c r="B5" s="1">
        <v>14.3</v>
      </c>
      <c r="C5" s="1">
        <v>8</v>
      </c>
      <c r="D5" s="7">
        <v>360</v>
      </c>
      <c r="E5" s="1">
        <v>245</v>
      </c>
      <c r="F5" s="1">
        <v>3.21</v>
      </c>
      <c r="G5" s="1">
        <v>3570</v>
      </c>
      <c r="H5" s="1">
        <v>14.5</v>
      </c>
      <c r="I5" s="1">
        <v>0</v>
      </c>
      <c r="J5" s="1">
        <v>0</v>
      </c>
      <c r="K5" s="1">
        <v>3</v>
      </c>
      <c r="L5" s="1">
        <v>4</v>
      </c>
    </row>
    <row r="6" spans="1:13">
      <c r="A6" s="1" t="s">
        <v>24</v>
      </c>
      <c r="B6" s="1">
        <v>13.3</v>
      </c>
      <c r="C6" s="1">
        <v>8</v>
      </c>
      <c r="D6" s="7">
        <v>350</v>
      </c>
      <c r="E6" s="1">
        <v>245</v>
      </c>
      <c r="F6" s="1">
        <v>3.73</v>
      </c>
      <c r="G6" s="1">
        <v>3840</v>
      </c>
      <c r="H6" s="1">
        <v>16.899999999999999</v>
      </c>
      <c r="I6" s="1">
        <v>0</v>
      </c>
      <c r="J6" s="1">
        <v>0</v>
      </c>
      <c r="K6" s="1">
        <v>3</v>
      </c>
      <c r="L6" s="1">
        <v>4</v>
      </c>
    </row>
    <row r="7" spans="1:13" hidden="1">
      <c r="A7" s="1" t="s">
        <v>25</v>
      </c>
      <c r="B7" s="1">
        <v>19.7</v>
      </c>
      <c r="C7" s="1">
        <v>6</v>
      </c>
      <c r="D7" s="7">
        <v>145</v>
      </c>
      <c r="E7" s="1">
        <v>175</v>
      </c>
      <c r="F7" s="1">
        <v>3.62</v>
      </c>
      <c r="G7" s="1">
        <v>2770</v>
      </c>
      <c r="H7" s="1">
        <v>16.7</v>
      </c>
      <c r="I7" s="1">
        <v>0</v>
      </c>
      <c r="J7" s="1">
        <v>1</v>
      </c>
      <c r="K7" s="1">
        <v>5</v>
      </c>
      <c r="L7" s="1">
        <v>6</v>
      </c>
    </row>
    <row r="8" spans="1:13" hidden="1">
      <c r="A8" s="1" t="s">
        <v>26</v>
      </c>
      <c r="B8" s="1">
        <v>18.7</v>
      </c>
      <c r="C8" s="1">
        <v>8</v>
      </c>
      <c r="D8" s="7">
        <v>360</v>
      </c>
      <c r="E8" s="1">
        <v>175</v>
      </c>
      <c r="F8" s="1">
        <v>3.15</v>
      </c>
      <c r="G8" s="1">
        <v>3440</v>
      </c>
      <c r="H8" s="1">
        <v>18.899999999999999</v>
      </c>
      <c r="I8" s="1">
        <v>0</v>
      </c>
      <c r="J8" s="1">
        <v>0</v>
      </c>
      <c r="K8" s="1">
        <v>3</v>
      </c>
      <c r="L8" s="1">
        <v>2</v>
      </c>
    </row>
    <row r="9" spans="1:13">
      <c r="A9" s="1" t="s">
        <v>27</v>
      </c>
      <c r="B9" s="1">
        <v>14.7</v>
      </c>
      <c r="C9" s="1">
        <v>8</v>
      </c>
      <c r="D9" s="7">
        <v>440</v>
      </c>
      <c r="E9" s="1">
        <v>270</v>
      </c>
      <c r="F9" s="1">
        <v>3.23</v>
      </c>
      <c r="G9" s="1">
        <v>5345</v>
      </c>
      <c r="H9" s="1">
        <v>17.05</v>
      </c>
      <c r="I9" s="1">
        <v>0</v>
      </c>
      <c r="J9" s="1">
        <v>0</v>
      </c>
      <c r="K9" s="1">
        <v>3</v>
      </c>
      <c r="L9" s="1">
        <v>4</v>
      </c>
    </row>
    <row r="10" spans="1:13" hidden="1">
      <c r="A10" s="1" t="s">
        <v>28</v>
      </c>
      <c r="B10" s="1">
        <v>17.3</v>
      </c>
      <c r="C10" s="1">
        <v>8</v>
      </c>
      <c r="D10" s="7">
        <v>275.8</v>
      </c>
      <c r="E10" s="1">
        <v>180</v>
      </c>
      <c r="F10" s="1">
        <v>3.07</v>
      </c>
      <c r="G10" s="1">
        <v>3730</v>
      </c>
      <c r="H10" s="1">
        <v>15.41</v>
      </c>
      <c r="I10" s="1">
        <v>0</v>
      </c>
      <c r="J10" s="1">
        <v>0</v>
      </c>
      <c r="K10" s="1">
        <v>3</v>
      </c>
      <c r="L10" s="1">
        <v>3</v>
      </c>
    </row>
    <row r="11" spans="1:13" hidden="1">
      <c r="A11" s="1" t="s">
        <v>29</v>
      </c>
      <c r="B11" s="1">
        <v>15.2</v>
      </c>
      <c r="C11" s="1">
        <v>8</v>
      </c>
      <c r="D11" s="7">
        <v>275.8</v>
      </c>
      <c r="E11" s="1">
        <v>180</v>
      </c>
      <c r="F11" s="1">
        <v>3.07</v>
      </c>
      <c r="G11" s="1">
        <v>3780</v>
      </c>
      <c r="H11" s="1">
        <v>17.3</v>
      </c>
      <c r="I11" s="1">
        <v>0</v>
      </c>
      <c r="J11" s="1">
        <v>0</v>
      </c>
      <c r="K11" s="1">
        <v>3</v>
      </c>
      <c r="L11" s="1">
        <v>3</v>
      </c>
    </row>
    <row r="12" spans="1:13">
      <c r="A12" s="1" t="s">
        <v>30</v>
      </c>
      <c r="B12" s="1">
        <v>10.4</v>
      </c>
      <c r="C12" s="1">
        <v>8</v>
      </c>
      <c r="D12" s="7">
        <v>472</v>
      </c>
      <c r="E12" s="1">
        <v>230</v>
      </c>
      <c r="F12" s="1">
        <v>2.93</v>
      </c>
      <c r="G12" s="1">
        <v>5000</v>
      </c>
      <c r="H12" s="1">
        <v>16.87</v>
      </c>
      <c r="I12" s="1">
        <v>0</v>
      </c>
      <c r="J12" s="1">
        <v>0</v>
      </c>
      <c r="K12" s="1">
        <v>3</v>
      </c>
      <c r="L12" s="1">
        <v>4</v>
      </c>
    </row>
    <row r="13" spans="1:13" hidden="1">
      <c r="A13" s="1" t="s">
        <v>31</v>
      </c>
      <c r="B13" s="1">
        <v>19.2</v>
      </c>
      <c r="C13" s="1">
        <v>8</v>
      </c>
      <c r="D13" s="7">
        <v>400</v>
      </c>
      <c r="E13" s="1">
        <v>175</v>
      </c>
      <c r="F13" s="1">
        <v>3.08</v>
      </c>
      <c r="G13" s="1">
        <v>3845</v>
      </c>
      <c r="H13" s="1">
        <v>20.010000000000002</v>
      </c>
      <c r="I13" s="1">
        <v>0</v>
      </c>
      <c r="J13" s="1">
        <v>0</v>
      </c>
      <c r="K13" s="1">
        <v>3</v>
      </c>
      <c r="L13" s="1">
        <v>2</v>
      </c>
    </row>
    <row r="14" spans="1:13" hidden="1">
      <c r="A14" s="1" t="s">
        <v>32</v>
      </c>
      <c r="B14" s="1">
        <v>16.399999999999999</v>
      </c>
      <c r="C14" s="1">
        <v>8</v>
      </c>
      <c r="D14" s="7">
        <v>275.8</v>
      </c>
      <c r="E14" s="1">
        <v>180</v>
      </c>
      <c r="F14" s="1">
        <v>3.07</v>
      </c>
      <c r="G14" s="1">
        <v>4070.0000000000005</v>
      </c>
      <c r="H14" s="1">
        <v>19.899999999999999</v>
      </c>
      <c r="I14" s="1">
        <v>0</v>
      </c>
      <c r="J14" s="1">
        <v>0</v>
      </c>
      <c r="K14" s="1">
        <v>3</v>
      </c>
      <c r="L14" s="1">
        <v>3</v>
      </c>
    </row>
    <row r="15" spans="1:13" hidden="1">
      <c r="A15" s="1" t="s">
        <v>33</v>
      </c>
      <c r="B15" s="1">
        <v>15.2</v>
      </c>
      <c r="C15" s="1">
        <v>8</v>
      </c>
      <c r="D15" s="7">
        <v>304</v>
      </c>
      <c r="E15" s="1">
        <v>150</v>
      </c>
      <c r="F15" s="1">
        <v>3.15</v>
      </c>
      <c r="G15" s="1">
        <v>3435</v>
      </c>
      <c r="H15" s="1">
        <v>18.52</v>
      </c>
      <c r="I15" s="1">
        <v>0</v>
      </c>
      <c r="J15" s="1">
        <v>0</v>
      </c>
      <c r="K15" s="1">
        <v>3</v>
      </c>
      <c r="L15" s="1">
        <v>2</v>
      </c>
    </row>
    <row r="16" spans="1:13" hidden="1">
      <c r="A16" s="1" t="s">
        <v>34</v>
      </c>
      <c r="B16" s="1">
        <v>15.5</v>
      </c>
      <c r="C16" s="1">
        <v>8</v>
      </c>
      <c r="D16" s="7">
        <v>318</v>
      </c>
      <c r="E16" s="1">
        <v>150</v>
      </c>
      <c r="F16" s="1">
        <v>2.76</v>
      </c>
      <c r="G16" s="1">
        <v>3520</v>
      </c>
      <c r="H16" s="1">
        <v>19.47</v>
      </c>
      <c r="I16" s="1">
        <v>0</v>
      </c>
      <c r="J16" s="1">
        <v>0</v>
      </c>
      <c r="K16" s="1">
        <v>3</v>
      </c>
      <c r="L16" s="1">
        <v>2</v>
      </c>
    </row>
    <row r="17" spans="1:12" hidden="1">
      <c r="A17" s="1" t="s">
        <v>35</v>
      </c>
      <c r="B17" s="1">
        <v>26</v>
      </c>
      <c r="C17" s="1">
        <v>4</v>
      </c>
      <c r="D17" s="7">
        <v>120.3</v>
      </c>
      <c r="E17" s="1">
        <v>91</v>
      </c>
      <c r="F17" s="1">
        <v>4.43</v>
      </c>
      <c r="G17" s="1">
        <v>2140</v>
      </c>
      <c r="H17" s="1">
        <v>17.420000000000002</v>
      </c>
      <c r="I17" s="1">
        <v>0</v>
      </c>
      <c r="J17" s="1">
        <v>1</v>
      </c>
      <c r="K17" s="1">
        <v>5</v>
      </c>
      <c r="L17" s="1">
        <v>2</v>
      </c>
    </row>
    <row r="18" spans="1:12" hidden="1">
      <c r="A18" s="1" t="s">
        <v>36</v>
      </c>
      <c r="B18" s="1">
        <v>21</v>
      </c>
      <c r="C18" s="1">
        <v>6</v>
      </c>
      <c r="D18" s="7">
        <v>160</v>
      </c>
      <c r="E18" s="1">
        <v>110</v>
      </c>
      <c r="F18" s="1">
        <v>3.9</v>
      </c>
      <c r="G18" s="1">
        <v>2620</v>
      </c>
      <c r="H18" s="1">
        <v>17.82</v>
      </c>
      <c r="I18" s="1">
        <v>0</v>
      </c>
      <c r="J18" s="1">
        <v>1</v>
      </c>
      <c r="K18" s="1">
        <v>4</v>
      </c>
      <c r="L18" s="1">
        <v>4</v>
      </c>
    </row>
    <row r="19" spans="1:12" hidden="1">
      <c r="A19" s="1" t="s">
        <v>37</v>
      </c>
      <c r="B19" s="1">
        <v>22.8</v>
      </c>
      <c r="C19" s="1">
        <v>4</v>
      </c>
      <c r="D19" s="7">
        <v>108</v>
      </c>
      <c r="E19" s="1">
        <v>93</v>
      </c>
      <c r="F19" s="1">
        <v>3.85</v>
      </c>
      <c r="G19" s="1">
        <v>2320</v>
      </c>
      <c r="H19" s="1">
        <v>17.98</v>
      </c>
      <c r="I19" s="1">
        <v>1</v>
      </c>
      <c r="J19" s="1">
        <v>1</v>
      </c>
      <c r="K19" s="1">
        <v>4</v>
      </c>
      <c r="L19" s="1">
        <v>1</v>
      </c>
    </row>
    <row r="20" spans="1:12">
      <c r="A20" s="1" t="s">
        <v>38</v>
      </c>
      <c r="B20" s="1">
        <v>10.4</v>
      </c>
      <c r="C20" s="1">
        <v>8</v>
      </c>
      <c r="D20" s="7">
        <v>460</v>
      </c>
      <c r="E20" s="1">
        <v>215</v>
      </c>
      <c r="F20" s="1">
        <v>3</v>
      </c>
      <c r="G20" s="1">
        <v>5424</v>
      </c>
      <c r="H20" s="1">
        <v>18</v>
      </c>
      <c r="I20" s="1">
        <v>0</v>
      </c>
      <c r="J20" s="1">
        <v>0</v>
      </c>
      <c r="K20" s="1">
        <v>3</v>
      </c>
      <c r="L20" s="1">
        <v>4</v>
      </c>
    </row>
    <row r="21" spans="1:12" hidden="1">
      <c r="A21" s="1" t="s">
        <v>39</v>
      </c>
      <c r="B21" s="1">
        <v>21.5</v>
      </c>
      <c r="C21" s="1">
        <v>4</v>
      </c>
      <c r="D21" s="7">
        <v>120.1</v>
      </c>
      <c r="E21" s="1">
        <v>97</v>
      </c>
      <c r="F21" s="1">
        <v>3.7</v>
      </c>
      <c r="G21" s="1">
        <v>2465</v>
      </c>
      <c r="H21" s="1">
        <v>17.600000000000001</v>
      </c>
      <c r="I21" s="1">
        <v>1</v>
      </c>
      <c r="J21" s="1">
        <v>0</v>
      </c>
      <c r="K21" s="1">
        <v>3</v>
      </c>
      <c r="L21" s="1">
        <v>1</v>
      </c>
    </row>
    <row r="22" spans="1:12" hidden="1">
      <c r="A22" s="1" t="s">
        <v>40</v>
      </c>
      <c r="B22" s="1">
        <v>21.4</v>
      </c>
      <c r="C22" s="1">
        <v>4</v>
      </c>
      <c r="D22" s="7">
        <v>121</v>
      </c>
      <c r="E22" s="1">
        <v>109</v>
      </c>
      <c r="F22" s="1">
        <v>4.1100000000000003</v>
      </c>
      <c r="G22" s="1">
        <v>2780</v>
      </c>
      <c r="H22" s="1">
        <v>17.399999999999999</v>
      </c>
      <c r="I22" s="1">
        <v>1</v>
      </c>
      <c r="J22" s="1">
        <v>1</v>
      </c>
      <c r="K22" s="1">
        <v>4</v>
      </c>
      <c r="L22" s="1">
        <v>2</v>
      </c>
    </row>
    <row r="23" spans="1:12" hidden="1">
      <c r="A23" s="1" t="s">
        <v>41</v>
      </c>
      <c r="B23" s="1">
        <v>21</v>
      </c>
      <c r="C23" s="1">
        <v>6</v>
      </c>
      <c r="D23" s="7">
        <v>160</v>
      </c>
      <c r="E23" s="1">
        <v>110</v>
      </c>
      <c r="F23" s="1">
        <v>3.9</v>
      </c>
      <c r="G23" s="1">
        <v>2875</v>
      </c>
      <c r="H23" s="1">
        <v>18.899999999999999</v>
      </c>
      <c r="I23" s="1">
        <v>0</v>
      </c>
      <c r="J23" s="1">
        <v>1</v>
      </c>
      <c r="K23" s="1">
        <v>4</v>
      </c>
      <c r="L23" s="1">
        <v>4</v>
      </c>
    </row>
    <row r="24" spans="1:12" hidden="1">
      <c r="A24" s="1" t="s">
        <v>42</v>
      </c>
      <c r="B24" s="1">
        <v>17.8</v>
      </c>
      <c r="C24" s="1">
        <v>6</v>
      </c>
      <c r="D24" s="7">
        <v>167.6</v>
      </c>
      <c r="E24" s="1">
        <v>123</v>
      </c>
      <c r="F24" s="1">
        <v>3.92</v>
      </c>
      <c r="G24" s="1">
        <v>3440</v>
      </c>
      <c r="H24" s="1">
        <v>22.9</v>
      </c>
      <c r="I24" s="1">
        <v>1</v>
      </c>
      <c r="J24" s="1">
        <v>0</v>
      </c>
      <c r="K24" s="1">
        <v>4</v>
      </c>
      <c r="L24" s="1">
        <v>4</v>
      </c>
    </row>
    <row r="25" spans="1:12" hidden="1">
      <c r="A25" s="1" t="s">
        <v>43</v>
      </c>
      <c r="B25" s="1">
        <v>19.2</v>
      </c>
      <c r="C25" s="1">
        <v>6</v>
      </c>
      <c r="D25" s="7">
        <v>167.6</v>
      </c>
      <c r="E25" s="1">
        <v>123</v>
      </c>
      <c r="F25" s="1">
        <v>3.92</v>
      </c>
      <c r="G25" s="1">
        <v>3440</v>
      </c>
      <c r="H25" s="1">
        <v>18.3</v>
      </c>
      <c r="I25" s="1">
        <v>1</v>
      </c>
      <c r="J25" s="1">
        <v>0</v>
      </c>
      <c r="K25" s="1">
        <v>4</v>
      </c>
      <c r="L25" s="1">
        <v>4</v>
      </c>
    </row>
    <row r="26" spans="1:12" hidden="1">
      <c r="A26" s="1" t="s">
        <v>44</v>
      </c>
      <c r="B26" s="1">
        <v>33.9</v>
      </c>
      <c r="C26" s="1">
        <v>4</v>
      </c>
      <c r="D26" s="7">
        <v>71.099999999999994</v>
      </c>
      <c r="E26" s="1">
        <v>65</v>
      </c>
      <c r="F26" s="1">
        <v>4.22</v>
      </c>
      <c r="G26" s="1">
        <v>1835</v>
      </c>
      <c r="H26" s="1">
        <v>20</v>
      </c>
      <c r="I26" s="1">
        <v>1</v>
      </c>
      <c r="J26" s="1">
        <v>1</v>
      </c>
      <c r="K26" s="1">
        <v>4</v>
      </c>
      <c r="L26" s="1">
        <v>1</v>
      </c>
    </row>
    <row r="27" spans="1:12" hidden="1">
      <c r="A27" s="1" t="s">
        <v>45</v>
      </c>
      <c r="B27" s="1">
        <v>21.4</v>
      </c>
      <c r="C27" s="1">
        <v>6</v>
      </c>
      <c r="D27" s="7">
        <v>258</v>
      </c>
      <c r="E27" s="1">
        <v>110</v>
      </c>
      <c r="F27" s="1">
        <v>3.08</v>
      </c>
      <c r="G27" s="1">
        <v>3215</v>
      </c>
      <c r="H27" s="1">
        <v>15.84</v>
      </c>
      <c r="I27" s="1">
        <v>1</v>
      </c>
      <c r="J27" s="1">
        <v>0</v>
      </c>
      <c r="K27" s="1">
        <v>3</v>
      </c>
      <c r="L27" s="1">
        <v>1</v>
      </c>
    </row>
    <row r="28" spans="1:12" hidden="1">
      <c r="A28" s="1" t="s">
        <v>46</v>
      </c>
      <c r="B28" s="1">
        <v>27.3</v>
      </c>
      <c r="C28" s="1">
        <v>4</v>
      </c>
      <c r="D28" s="7">
        <v>79</v>
      </c>
      <c r="E28" s="1">
        <v>66</v>
      </c>
      <c r="F28" s="1">
        <v>4.08</v>
      </c>
      <c r="G28" s="1">
        <v>1935</v>
      </c>
      <c r="H28" s="1">
        <v>20.22</v>
      </c>
      <c r="I28" s="1">
        <v>1</v>
      </c>
      <c r="J28" s="1">
        <v>1</v>
      </c>
      <c r="K28" s="1">
        <v>4</v>
      </c>
      <c r="L28" s="1">
        <v>1</v>
      </c>
    </row>
    <row r="29" spans="1:12" hidden="1">
      <c r="A29" s="1" t="s">
        <v>47</v>
      </c>
      <c r="B29" s="1">
        <v>30.4</v>
      </c>
      <c r="C29" s="1">
        <v>4</v>
      </c>
      <c r="D29" s="7">
        <v>75.7</v>
      </c>
      <c r="E29" s="1">
        <v>52</v>
      </c>
      <c r="F29" s="1">
        <v>4.93</v>
      </c>
      <c r="G29" s="1">
        <v>1615</v>
      </c>
      <c r="H29" s="1">
        <v>17.02</v>
      </c>
      <c r="I29" s="1">
        <v>1</v>
      </c>
      <c r="J29" s="1">
        <v>1</v>
      </c>
      <c r="K29" s="1">
        <v>4</v>
      </c>
      <c r="L29" s="1">
        <v>2</v>
      </c>
    </row>
    <row r="30" spans="1:12" hidden="1">
      <c r="A30" s="1" t="s">
        <v>48</v>
      </c>
      <c r="B30" s="1">
        <v>18.100000000000001</v>
      </c>
      <c r="C30" s="1">
        <v>6</v>
      </c>
      <c r="D30" s="7">
        <v>225</v>
      </c>
      <c r="E30" s="1">
        <v>105</v>
      </c>
      <c r="F30" s="1">
        <v>2.76</v>
      </c>
      <c r="G30" s="1">
        <v>3460</v>
      </c>
      <c r="H30" s="1">
        <v>19.440000000000001</v>
      </c>
      <c r="I30" s="1">
        <v>1</v>
      </c>
      <c r="J30" s="1">
        <v>0</v>
      </c>
      <c r="K30" s="1">
        <v>3</v>
      </c>
      <c r="L30" s="1">
        <v>1</v>
      </c>
    </row>
    <row r="31" spans="1:12" hidden="1">
      <c r="A31" s="1" t="s">
        <v>49</v>
      </c>
      <c r="B31" s="1">
        <v>22.8</v>
      </c>
      <c r="C31" s="1">
        <v>4</v>
      </c>
      <c r="D31" s="7">
        <v>140.80000000000001</v>
      </c>
      <c r="E31" s="1">
        <v>95</v>
      </c>
      <c r="F31" s="1">
        <v>3.92</v>
      </c>
      <c r="G31" s="1">
        <v>3150</v>
      </c>
      <c r="H31" s="1">
        <v>18.61</v>
      </c>
      <c r="I31" s="1">
        <v>1</v>
      </c>
      <c r="J31" s="1">
        <v>0</v>
      </c>
      <c r="K31" s="1">
        <v>4</v>
      </c>
      <c r="L31" s="1">
        <v>2</v>
      </c>
    </row>
    <row r="32" spans="1:12" hidden="1">
      <c r="A32" s="1" t="s">
        <v>50</v>
      </c>
      <c r="B32" s="1">
        <v>32.4</v>
      </c>
      <c r="C32" s="1">
        <v>4</v>
      </c>
      <c r="D32" s="7">
        <v>78.7</v>
      </c>
      <c r="E32" s="1">
        <v>66</v>
      </c>
      <c r="F32" s="1">
        <v>4.08</v>
      </c>
      <c r="G32" s="1">
        <v>2200</v>
      </c>
      <c r="H32" s="1">
        <v>17.02</v>
      </c>
      <c r="I32" s="1">
        <v>1</v>
      </c>
      <c r="J32" s="1">
        <v>1</v>
      </c>
      <c r="K32" s="1">
        <v>4</v>
      </c>
      <c r="L32" s="1">
        <v>1</v>
      </c>
    </row>
    <row r="33" spans="1:13" hidden="1">
      <c r="A33" s="1" t="s">
        <v>51</v>
      </c>
      <c r="B33" s="1">
        <v>24.4</v>
      </c>
      <c r="C33" s="1">
        <v>4</v>
      </c>
      <c r="D33" s="7">
        <v>146.69999999999999</v>
      </c>
      <c r="E33" s="1">
        <v>62</v>
      </c>
      <c r="F33" s="1">
        <v>3.69</v>
      </c>
      <c r="G33" s="1">
        <v>3190</v>
      </c>
      <c r="H33" s="1">
        <v>16.46</v>
      </c>
      <c r="I33" s="1">
        <v>1</v>
      </c>
      <c r="J33" s="1">
        <v>0</v>
      </c>
      <c r="K33" s="1">
        <v>4</v>
      </c>
      <c r="L33" s="1">
        <v>2</v>
      </c>
    </row>
    <row r="36" spans="1:13">
      <c r="B36" s="10" t="s">
        <v>55</v>
      </c>
      <c r="C36" s="11" t="s">
        <v>9</v>
      </c>
      <c r="D36" s="11" t="s">
        <v>56</v>
      </c>
      <c r="E36" s="11" t="s">
        <v>11</v>
      </c>
      <c r="F36" s="11" t="s">
        <v>12</v>
      </c>
      <c r="G36" s="11" t="s">
        <v>13</v>
      </c>
      <c r="H36" s="11" t="s">
        <v>57</v>
      </c>
      <c r="I36" s="11" t="s">
        <v>15</v>
      </c>
      <c r="J36" s="11" t="s">
        <v>16</v>
      </c>
      <c r="K36" s="11" t="s">
        <v>17</v>
      </c>
      <c r="L36" s="11" t="s">
        <v>18</v>
      </c>
      <c r="M36" s="12" t="s">
        <v>19</v>
      </c>
    </row>
    <row r="37" spans="1:13">
      <c r="B37" s="13" t="s">
        <v>25</v>
      </c>
      <c r="C37">
        <f>VLOOKUP(B37,A1:L20,2,FALSE)</f>
        <v>19.7</v>
      </c>
      <c r="D37">
        <f>VLOOKUP(B37,A1:L20,3,FALSE)</f>
        <v>6</v>
      </c>
      <c r="E37">
        <f>VLOOKUP(B37,A1:L20,4,FALSE)</f>
        <v>145</v>
      </c>
      <c r="F37">
        <f>VLOOKUP(B37,A1:L20,5,FALSE)</f>
        <v>175</v>
      </c>
      <c r="G37" s="17">
        <f>VLOOKUP(B37,A1:L20,6,FALSE)</f>
        <v>3.62</v>
      </c>
      <c r="H37" s="17">
        <f>VLOOKUP(B37,A1:L20,7,FALSE)</f>
        <v>2770</v>
      </c>
      <c r="I37" s="17">
        <f>VLOOKUP(B37,A1:L20,8,FALSE)</f>
        <v>16.7</v>
      </c>
      <c r="J37" s="17">
        <f>VLOOKUP(B37,A1:L20,9,FALSE)</f>
        <v>0</v>
      </c>
      <c r="K37" s="17">
        <f>VLOOKUP(B37,A1:L20,10,FALSE)</f>
        <v>1</v>
      </c>
      <c r="L37" s="17">
        <f>VLOOKUP(B37,A1:L20,11,FALSE)</f>
        <v>5</v>
      </c>
      <c r="M37" s="17">
        <f>VLOOKUP(B37,A1:L20,12,FALSE)</f>
        <v>6</v>
      </c>
    </row>
    <row r="38" spans="1:13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6"/>
    </row>
    <row r="41" spans="1:13">
      <c r="A41" t="s">
        <v>58</v>
      </c>
      <c r="B41" t="s">
        <v>59</v>
      </c>
    </row>
  </sheetData>
  <autoFilter ref="A1:L33" xr:uid="{B12F06B3-1874-466E-B208-B1CE799E9365}">
    <filterColumn colId="2">
      <customFilters>
        <customFilter operator="greaterThanOrEqual" val="6"/>
      </customFilters>
    </filterColumn>
    <filterColumn colId="4">
      <customFilters>
        <customFilter operator="greaterThan" val="189.7"/>
      </customFilters>
    </filterColumn>
    <filterColumn colId="8">
      <filters>
        <filter val="0"/>
      </filters>
    </filterColumn>
    <filterColumn colId="11">
      <customFilters>
        <customFilter operator="greaterThanOrEqual" val="4"/>
      </customFilters>
    </filterColumn>
  </autoFilter>
  <hyperlinks>
    <hyperlink ref="A1" r:id="rId1" xr:uid="{52E90D30-8453-489A-A113-67EAF2A1B696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7C34-10F6-4635-9046-0C200B15F019}">
  <sheetPr filterMode="1"/>
  <dimension ref="A1:K33"/>
  <sheetViews>
    <sheetView tabSelected="1" workbookViewId="0">
      <selection activeCell="F37" sqref="F37"/>
    </sheetView>
  </sheetViews>
  <sheetFormatPr defaultRowHeight="15"/>
  <cols>
    <col min="1" max="1" width="18.42578125" style="1" bestFit="1" customWidth="1"/>
    <col min="2" max="5" width="9.140625" style="1"/>
  </cols>
  <sheetData>
    <row r="1" spans="1:11">
      <c r="A1" s="8" t="s">
        <v>8</v>
      </c>
      <c r="B1" s="1" t="s">
        <v>12</v>
      </c>
      <c r="C1" s="1" t="s">
        <v>18</v>
      </c>
      <c r="D1" s="1" t="s">
        <v>19</v>
      </c>
      <c r="E1" s="1" t="s">
        <v>17</v>
      </c>
    </row>
    <row r="2" spans="1:11">
      <c r="A2" s="1" t="s">
        <v>20</v>
      </c>
      <c r="B2" s="1">
        <v>335</v>
      </c>
      <c r="C2" s="1">
        <v>5</v>
      </c>
      <c r="D2" s="1">
        <v>8</v>
      </c>
      <c r="E2" s="1">
        <v>1</v>
      </c>
    </row>
    <row r="3" spans="1:11">
      <c r="A3" s="1" t="s">
        <v>27</v>
      </c>
      <c r="B3" s="1">
        <v>270</v>
      </c>
      <c r="C3" s="1">
        <v>3</v>
      </c>
      <c r="D3" s="1">
        <v>4</v>
      </c>
      <c r="E3" s="1">
        <v>0</v>
      </c>
      <c r="J3" t="s">
        <v>60</v>
      </c>
      <c r="K3" s="18" t="s">
        <v>61</v>
      </c>
    </row>
    <row r="4" spans="1:11" hidden="1">
      <c r="A4" s="1" t="s">
        <v>22</v>
      </c>
      <c r="B4" s="1">
        <v>113</v>
      </c>
      <c r="C4" s="1">
        <v>5</v>
      </c>
      <c r="D4" s="1">
        <v>2</v>
      </c>
      <c r="E4" s="1">
        <v>1</v>
      </c>
      <c r="K4" s="18" t="s">
        <v>62</v>
      </c>
    </row>
    <row r="5" spans="1:11">
      <c r="A5" s="1" t="s">
        <v>21</v>
      </c>
      <c r="B5" s="1">
        <v>264</v>
      </c>
      <c r="C5" s="1">
        <v>5</v>
      </c>
      <c r="D5" s="1">
        <v>4</v>
      </c>
      <c r="E5" s="1">
        <v>1</v>
      </c>
      <c r="K5" s="18" t="s">
        <v>62</v>
      </c>
    </row>
    <row r="6" spans="1:11">
      <c r="A6" s="1" t="s">
        <v>23</v>
      </c>
      <c r="B6" s="1">
        <v>245</v>
      </c>
      <c r="C6" s="1">
        <v>3</v>
      </c>
      <c r="D6" s="1">
        <v>4</v>
      </c>
      <c r="E6" s="1">
        <v>0</v>
      </c>
    </row>
    <row r="7" spans="1:11">
      <c r="A7" s="1" t="s">
        <v>24</v>
      </c>
      <c r="B7" s="1">
        <v>245</v>
      </c>
      <c r="C7" s="1">
        <v>3</v>
      </c>
      <c r="D7" s="1">
        <v>4</v>
      </c>
      <c r="E7" s="1">
        <v>0</v>
      </c>
    </row>
    <row r="8" spans="1:11" hidden="1">
      <c r="A8" s="1" t="s">
        <v>26</v>
      </c>
      <c r="B8" s="1">
        <v>175</v>
      </c>
      <c r="C8" s="1">
        <v>3</v>
      </c>
      <c r="D8" s="1">
        <v>2</v>
      </c>
      <c r="E8" s="1">
        <v>0</v>
      </c>
    </row>
    <row r="9" spans="1:11">
      <c r="A9" s="1" t="s">
        <v>30</v>
      </c>
      <c r="B9" s="1">
        <v>230</v>
      </c>
      <c r="C9" s="1">
        <v>3</v>
      </c>
      <c r="D9" s="1">
        <v>4</v>
      </c>
      <c r="E9" s="1">
        <v>0</v>
      </c>
    </row>
    <row r="10" spans="1:11" hidden="1">
      <c r="A10" s="1" t="s">
        <v>28</v>
      </c>
      <c r="B10" s="1">
        <v>180</v>
      </c>
      <c r="C10" s="1">
        <v>3</v>
      </c>
      <c r="D10" s="1">
        <v>3</v>
      </c>
      <c r="E10" s="1">
        <v>0</v>
      </c>
    </row>
    <row r="11" spans="1:11" hidden="1">
      <c r="A11" s="1" t="s">
        <v>29</v>
      </c>
      <c r="B11" s="1">
        <v>180</v>
      </c>
      <c r="C11" s="1">
        <v>3</v>
      </c>
      <c r="D11" s="1">
        <v>3</v>
      </c>
      <c r="E11" s="1">
        <v>0</v>
      </c>
    </row>
    <row r="12" spans="1:11">
      <c r="A12" s="1" t="s">
        <v>38</v>
      </c>
      <c r="B12" s="1">
        <v>215</v>
      </c>
      <c r="C12" s="1">
        <v>3</v>
      </c>
      <c r="D12" s="1">
        <v>4</v>
      </c>
      <c r="E12" s="1">
        <v>0</v>
      </c>
    </row>
    <row r="13" spans="1:11" hidden="1">
      <c r="A13" s="1" t="s">
        <v>31</v>
      </c>
      <c r="B13" s="1">
        <v>175</v>
      </c>
      <c r="C13" s="1">
        <v>3</v>
      </c>
      <c r="D13" s="1">
        <v>2</v>
      </c>
      <c r="E13" s="1">
        <v>0</v>
      </c>
    </row>
    <row r="14" spans="1:11" hidden="1">
      <c r="A14" s="1" t="s">
        <v>32</v>
      </c>
      <c r="B14" s="1">
        <v>180</v>
      </c>
      <c r="C14" s="1">
        <v>3</v>
      </c>
      <c r="D14" s="1">
        <v>3</v>
      </c>
      <c r="E14" s="1">
        <v>0</v>
      </c>
    </row>
    <row r="15" spans="1:11" hidden="1">
      <c r="A15" s="1" t="s">
        <v>33</v>
      </c>
      <c r="B15" s="1">
        <v>150</v>
      </c>
      <c r="C15" s="1">
        <v>3</v>
      </c>
      <c r="D15" s="1">
        <v>2</v>
      </c>
      <c r="E15" s="1">
        <v>0</v>
      </c>
    </row>
    <row r="16" spans="1:11" hidden="1">
      <c r="A16" s="1" t="s">
        <v>34</v>
      </c>
      <c r="B16" s="1">
        <v>150</v>
      </c>
      <c r="C16" s="1">
        <v>3</v>
      </c>
      <c r="D16" s="1">
        <v>2</v>
      </c>
      <c r="E16" s="1">
        <v>0</v>
      </c>
    </row>
    <row r="17" spans="1:6" hidden="1">
      <c r="A17" s="1" t="s">
        <v>35</v>
      </c>
      <c r="B17" s="1">
        <v>91</v>
      </c>
      <c r="C17" s="1">
        <v>5</v>
      </c>
      <c r="D17" s="1">
        <v>2</v>
      </c>
      <c r="E17" s="1">
        <v>1</v>
      </c>
    </row>
    <row r="18" spans="1:6">
      <c r="A18" s="1" t="s">
        <v>25</v>
      </c>
      <c r="B18" s="1">
        <v>175</v>
      </c>
      <c r="C18" s="1">
        <v>5</v>
      </c>
      <c r="D18" s="1">
        <v>6</v>
      </c>
      <c r="E18" s="1">
        <v>1</v>
      </c>
    </row>
    <row r="19" spans="1:6" hidden="1">
      <c r="A19" s="1" t="s">
        <v>37</v>
      </c>
      <c r="B19" s="1">
        <v>93</v>
      </c>
      <c r="C19" s="1">
        <v>4</v>
      </c>
      <c r="D19" s="1">
        <v>1</v>
      </c>
      <c r="E19" s="1">
        <v>1</v>
      </c>
    </row>
    <row r="20" spans="1:6">
      <c r="A20" s="1" t="s">
        <v>42</v>
      </c>
      <c r="B20" s="1">
        <v>123</v>
      </c>
      <c r="C20" s="1">
        <v>4</v>
      </c>
      <c r="D20" s="1">
        <v>4</v>
      </c>
      <c r="E20" s="1">
        <v>0</v>
      </c>
      <c r="F20" t="s">
        <v>63</v>
      </c>
    </row>
    <row r="21" spans="1:6" hidden="1">
      <c r="A21" s="1" t="s">
        <v>39</v>
      </c>
      <c r="B21" s="1">
        <v>97</v>
      </c>
      <c r="C21" s="1">
        <v>3</v>
      </c>
      <c r="D21" s="1">
        <v>1</v>
      </c>
      <c r="E21" s="1">
        <v>0</v>
      </c>
    </row>
    <row r="22" spans="1:6" hidden="1">
      <c r="A22" s="1" t="s">
        <v>40</v>
      </c>
      <c r="B22" s="1">
        <v>109</v>
      </c>
      <c r="C22" s="1">
        <v>4</v>
      </c>
      <c r="D22" s="1">
        <v>2</v>
      </c>
      <c r="E22" s="1">
        <v>1</v>
      </c>
    </row>
    <row r="23" spans="1:6">
      <c r="A23" s="1" t="s">
        <v>43</v>
      </c>
      <c r="B23" s="1">
        <v>123</v>
      </c>
      <c r="C23" s="1">
        <v>4</v>
      </c>
      <c r="D23" s="1">
        <v>4</v>
      </c>
      <c r="E23" s="1">
        <v>0</v>
      </c>
      <c r="F23" t="s">
        <v>64</v>
      </c>
    </row>
    <row r="24" spans="1:6">
      <c r="A24" s="1" t="s">
        <v>36</v>
      </c>
      <c r="B24" s="1">
        <v>110</v>
      </c>
      <c r="C24" s="1">
        <v>4</v>
      </c>
      <c r="D24" s="1">
        <v>4</v>
      </c>
      <c r="E24" s="1">
        <v>1</v>
      </c>
    </row>
    <row r="25" spans="1:6">
      <c r="A25" s="1" t="s">
        <v>41</v>
      </c>
      <c r="B25" s="1">
        <v>110</v>
      </c>
      <c r="C25" s="1">
        <v>4</v>
      </c>
      <c r="D25" s="1">
        <v>4</v>
      </c>
      <c r="E25" s="1">
        <v>1</v>
      </c>
    </row>
    <row r="26" spans="1:6" hidden="1">
      <c r="A26" s="1" t="s">
        <v>44</v>
      </c>
      <c r="B26" s="1">
        <v>65</v>
      </c>
      <c r="C26" s="1">
        <v>4</v>
      </c>
      <c r="D26" s="1">
        <v>1</v>
      </c>
      <c r="E26" s="1">
        <v>1</v>
      </c>
    </row>
    <row r="27" spans="1:6" hidden="1">
      <c r="A27" s="1" t="s">
        <v>45</v>
      </c>
      <c r="B27" s="1">
        <v>110</v>
      </c>
      <c r="C27" s="1">
        <v>3</v>
      </c>
      <c r="D27" s="1">
        <v>1</v>
      </c>
      <c r="E27" s="1">
        <v>0</v>
      </c>
    </row>
    <row r="28" spans="1:6" hidden="1">
      <c r="A28" s="1" t="s">
        <v>46</v>
      </c>
      <c r="B28" s="1">
        <v>66</v>
      </c>
      <c r="C28" s="1">
        <v>4</v>
      </c>
      <c r="D28" s="1">
        <v>1</v>
      </c>
      <c r="E28" s="1">
        <v>1</v>
      </c>
    </row>
    <row r="29" spans="1:6" hidden="1">
      <c r="A29" s="1" t="s">
        <v>47</v>
      </c>
      <c r="B29" s="1">
        <v>52</v>
      </c>
      <c r="C29" s="1">
        <v>4</v>
      </c>
      <c r="D29" s="1">
        <v>2</v>
      </c>
      <c r="E29" s="1">
        <v>1</v>
      </c>
    </row>
    <row r="30" spans="1:6" hidden="1">
      <c r="A30" s="1" t="s">
        <v>48</v>
      </c>
      <c r="B30" s="1">
        <v>105</v>
      </c>
      <c r="C30" s="1">
        <v>3</v>
      </c>
      <c r="D30" s="1">
        <v>1</v>
      </c>
      <c r="E30" s="1">
        <v>0</v>
      </c>
    </row>
    <row r="31" spans="1:6" hidden="1">
      <c r="A31" s="1" t="s">
        <v>49</v>
      </c>
      <c r="B31" s="1">
        <v>95</v>
      </c>
      <c r="C31" s="1">
        <v>4</v>
      </c>
      <c r="D31" s="1">
        <v>2</v>
      </c>
      <c r="E31" s="1">
        <v>0</v>
      </c>
    </row>
    <row r="32" spans="1:6" hidden="1">
      <c r="A32" s="1" t="s">
        <v>50</v>
      </c>
      <c r="B32" s="1">
        <v>66</v>
      </c>
      <c r="C32" s="1">
        <v>4</v>
      </c>
      <c r="D32" s="1">
        <v>1</v>
      </c>
      <c r="E32" s="1">
        <v>1</v>
      </c>
    </row>
    <row r="33" spans="1:5" hidden="1">
      <c r="A33" s="1" t="s">
        <v>51</v>
      </c>
      <c r="B33" s="1">
        <v>62</v>
      </c>
      <c r="C33" s="1">
        <v>4</v>
      </c>
      <c r="D33" s="1">
        <v>2</v>
      </c>
      <c r="E33" s="1">
        <v>0</v>
      </c>
    </row>
  </sheetData>
  <autoFilter ref="A1:E33" xr:uid="{645A7C34-10F6-4635-9046-0C200B15F019}">
    <filterColumn colId="3">
      <customFilters>
        <customFilter operator="greaterThanOrEqual" val="4"/>
      </customFilters>
    </filterColumn>
    <sortState xmlns:xlrd2="http://schemas.microsoft.com/office/spreadsheetml/2017/richdata2" ref="A2:E33">
      <sortCondition descending="1" ref="B1:B33"/>
    </sortState>
  </autoFilter>
  <hyperlinks>
    <hyperlink ref="A1" r:id="rId1" xr:uid="{130FC880-6976-464C-88D9-658C66D02D84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5" sqref="A5"/>
    </sheetView>
  </sheetViews>
  <sheetFormatPr defaultRowHeight="15"/>
  <cols>
    <col min="1" max="1" width="18.42578125" bestFit="1" customWidth="1"/>
    <col min="2" max="3" width="14.140625" customWidth="1"/>
  </cols>
  <sheetData>
    <row r="1" spans="1:1">
      <c r="A1" s="2" t="s">
        <v>8</v>
      </c>
    </row>
    <row r="2" spans="1:1">
      <c r="A2" s="1" t="s">
        <v>27</v>
      </c>
    </row>
    <row r="3" spans="1:1">
      <c r="A3" s="1" t="s">
        <v>38</v>
      </c>
    </row>
    <row r="4" spans="1:1">
      <c r="A4" s="1" t="s">
        <v>30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workbookViewId="0">
      <selection activeCell="N8" sqref="N8"/>
    </sheetView>
  </sheetViews>
  <sheetFormatPr defaultRowHeight="15"/>
  <cols>
    <col min="1" max="1" width="18.42578125" style="1" bestFit="1" customWidth="1"/>
    <col min="2" max="2" width="11.42578125" style="1" bestFit="1" customWidth="1"/>
    <col min="3" max="3" width="7.85546875" style="1" bestFit="1" customWidth="1"/>
    <col min="4" max="9" width="9.140625" style="1"/>
    <col min="10" max="10" width="11.5703125" style="1" bestFit="1" customWidth="1"/>
    <col min="12" max="12" width="18.42578125" bestFit="1" customWidth="1"/>
    <col min="13" max="13" width="20.28515625" customWidth="1"/>
    <col min="14" max="14" width="18.42578125" bestFit="1" customWidth="1"/>
    <col min="15" max="15" width="18.140625" bestFit="1" customWidth="1"/>
  </cols>
  <sheetData>
    <row r="1" spans="1:1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</row>
    <row r="2" spans="1:15">
      <c r="A2" s="1" t="s">
        <v>38</v>
      </c>
      <c r="B2" s="1">
        <v>0.14000000000000001</v>
      </c>
      <c r="C2" s="1">
        <v>0.02</v>
      </c>
      <c r="D2" s="1">
        <v>0.13</v>
      </c>
      <c r="E2" s="1">
        <v>0.12</v>
      </c>
      <c r="F2" s="1">
        <v>0.35</v>
      </c>
      <c r="G2" s="1">
        <v>0.01</v>
      </c>
      <c r="H2" s="1">
        <v>0.03</v>
      </c>
      <c r="I2" s="1">
        <v>0.11</v>
      </c>
      <c r="J2" s="1">
        <v>0.1</v>
      </c>
      <c r="L2" t="s">
        <v>75</v>
      </c>
    </row>
    <row r="3" spans="1:15">
      <c r="A3" s="1" t="s">
        <v>27</v>
      </c>
      <c r="B3" s="1">
        <v>0.02</v>
      </c>
      <c r="C3" s="1">
        <v>0.02</v>
      </c>
      <c r="D3" s="1">
        <v>0.01</v>
      </c>
      <c r="E3" s="1">
        <v>0.03</v>
      </c>
      <c r="F3" s="1">
        <v>0.36</v>
      </c>
      <c r="G3" s="1">
        <v>0.09</v>
      </c>
      <c r="H3" s="1">
        <v>0.12</v>
      </c>
      <c r="I3" s="1">
        <v>0.22</v>
      </c>
      <c r="J3" s="1">
        <v>0.13</v>
      </c>
    </row>
    <row r="4" spans="1:15">
      <c r="A4" s="1" t="s">
        <v>31</v>
      </c>
      <c r="B4" s="1">
        <v>0.03</v>
      </c>
      <c r="C4" s="1">
        <v>0.11</v>
      </c>
      <c r="D4" s="1">
        <v>0.11</v>
      </c>
      <c r="E4" s="1">
        <v>0.19</v>
      </c>
      <c r="F4" s="1">
        <v>0.33</v>
      </c>
      <c r="G4" s="1">
        <v>0.09</v>
      </c>
      <c r="H4" s="1">
        <v>0</v>
      </c>
      <c r="I4" s="1">
        <v>0.11</v>
      </c>
      <c r="J4" s="1">
        <v>0.03</v>
      </c>
      <c r="L4" s="6" t="s">
        <v>76</v>
      </c>
      <c r="M4" s="1" t="s">
        <v>27</v>
      </c>
      <c r="N4" s="1" t="s">
        <v>38</v>
      </c>
      <c r="O4" s="1" t="s">
        <v>30</v>
      </c>
    </row>
    <row r="5" spans="1:15">
      <c r="A5" s="1" t="s">
        <v>23</v>
      </c>
      <c r="B5" s="1">
        <v>0.1</v>
      </c>
      <c r="C5" s="1">
        <v>0.09</v>
      </c>
      <c r="D5" s="1">
        <v>0.25</v>
      </c>
      <c r="E5" s="1">
        <v>0.03</v>
      </c>
      <c r="F5" s="1">
        <v>0.12</v>
      </c>
      <c r="G5" s="1">
        <v>0.23</v>
      </c>
      <c r="H5" s="1">
        <v>0.08</v>
      </c>
      <c r="I5" s="1">
        <v>0.08</v>
      </c>
      <c r="J5" s="1">
        <v>0.02</v>
      </c>
      <c r="L5" s="6" t="s">
        <v>77</v>
      </c>
      <c r="M5" s="6">
        <f>HLOOKUP(L5,A1:J33,3,FALSE)</f>
        <v>0.09</v>
      </c>
      <c r="N5" s="6">
        <f>HLOOKUP(L5,A1:J33,2,FALSE)</f>
        <v>0.01</v>
      </c>
      <c r="O5" s="6">
        <f>HLOOKUP(L5,A1:J33,19,FALSE)</f>
        <v>0.16</v>
      </c>
    </row>
    <row r="6" spans="1:15">
      <c r="A6" s="1" t="s">
        <v>26</v>
      </c>
      <c r="B6" s="1">
        <v>0.04</v>
      </c>
      <c r="C6" s="1">
        <v>0.11</v>
      </c>
      <c r="D6" s="1">
        <v>0.19</v>
      </c>
      <c r="E6" s="1">
        <v>0.23</v>
      </c>
      <c r="F6" s="1">
        <v>7.0000000000000007E-2</v>
      </c>
      <c r="G6" s="1">
        <v>7.0000000000000007E-2</v>
      </c>
      <c r="H6" s="1">
        <v>0.18</v>
      </c>
      <c r="I6" s="1">
        <v>0.1</v>
      </c>
      <c r="J6" s="1">
        <v>0.01</v>
      </c>
    </row>
    <row r="7" spans="1:15">
      <c r="A7" s="1" t="s">
        <v>21</v>
      </c>
      <c r="B7" s="1">
        <v>0.03</v>
      </c>
      <c r="C7" s="1">
        <v>0.02</v>
      </c>
      <c r="D7" s="1">
        <v>0.15</v>
      </c>
      <c r="E7" s="1">
        <v>0.02</v>
      </c>
      <c r="F7" s="1">
        <v>0.04</v>
      </c>
      <c r="G7" s="1">
        <v>0.43</v>
      </c>
      <c r="H7" s="1">
        <v>0.03</v>
      </c>
      <c r="I7" s="1">
        <v>0.16</v>
      </c>
      <c r="J7" s="1">
        <v>0.12</v>
      </c>
    </row>
    <row r="8" spans="1:15">
      <c r="A8" s="1" t="s">
        <v>24</v>
      </c>
      <c r="B8" s="1">
        <v>0.1</v>
      </c>
      <c r="C8" s="1">
        <v>0.1</v>
      </c>
      <c r="D8" s="1">
        <v>0.37</v>
      </c>
      <c r="E8" s="1">
        <v>0</v>
      </c>
      <c r="F8" s="1">
        <v>0.03</v>
      </c>
      <c r="G8" s="1">
        <v>0.05</v>
      </c>
      <c r="H8" s="1">
        <v>0.02</v>
      </c>
      <c r="I8" s="1">
        <v>0.26</v>
      </c>
      <c r="J8" s="1">
        <v>7.0000000000000007E-2</v>
      </c>
    </row>
    <row r="9" spans="1:15">
      <c r="A9" s="1" t="s">
        <v>34</v>
      </c>
      <c r="B9" s="1">
        <v>0.15</v>
      </c>
      <c r="C9" s="1">
        <v>0.27</v>
      </c>
      <c r="D9" s="1">
        <v>7.0000000000000007E-2</v>
      </c>
      <c r="E9" s="1">
        <v>0.28000000000000003</v>
      </c>
      <c r="F9" s="1">
        <v>0.03</v>
      </c>
      <c r="G9" s="1">
        <v>0.01</v>
      </c>
      <c r="H9" s="1">
        <v>0.02</v>
      </c>
      <c r="I9" s="1">
        <v>0.06</v>
      </c>
      <c r="J9" s="1">
        <v>0.11</v>
      </c>
    </row>
    <row r="10" spans="1:15">
      <c r="A10" s="1" t="s">
        <v>33</v>
      </c>
      <c r="B10" s="1">
        <v>0.01</v>
      </c>
      <c r="C10" s="1">
        <v>0.02</v>
      </c>
      <c r="D10" s="1">
        <v>0.11</v>
      </c>
      <c r="E10" s="1">
        <v>0.05</v>
      </c>
      <c r="F10" s="1">
        <v>0.42</v>
      </c>
      <c r="G10" s="1">
        <v>0</v>
      </c>
      <c r="H10" s="1">
        <v>0.24</v>
      </c>
      <c r="I10" s="1">
        <v>0.14000000000000001</v>
      </c>
      <c r="J10" s="1">
        <v>0.01</v>
      </c>
    </row>
    <row r="11" spans="1:15">
      <c r="A11" s="1" t="s">
        <v>20</v>
      </c>
      <c r="B11" s="1">
        <v>0.15</v>
      </c>
      <c r="C11" s="1">
        <v>0.22</v>
      </c>
      <c r="D11" s="1">
        <v>0.11</v>
      </c>
      <c r="E11" s="1">
        <v>0</v>
      </c>
      <c r="F11" s="1">
        <v>0.01</v>
      </c>
      <c r="G11" s="1">
        <v>0.22</v>
      </c>
      <c r="H11" s="1">
        <v>0.06</v>
      </c>
      <c r="I11" s="1">
        <v>0.21</v>
      </c>
      <c r="J11" s="1">
        <v>0.02</v>
      </c>
    </row>
    <row r="12" spans="1:15">
      <c r="A12" s="1" t="s">
        <v>28</v>
      </c>
      <c r="B12" s="1">
        <v>0.05</v>
      </c>
      <c r="C12" s="1">
        <v>0.06</v>
      </c>
      <c r="D12" s="1">
        <v>0.08</v>
      </c>
      <c r="E12" s="1">
        <v>0.05</v>
      </c>
      <c r="F12" s="1">
        <v>0.39</v>
      </c>
      <c r="G12" s="1">
        <v>0.21</v>
      </c>
      <c r="H12" s="1">
        <v>0.06</v>
      </c>
      <c r="I12" s="1">
        <v>0.04</v>
      </c>
      <c r="J12" s="1">
        <v>7.0000000000000007E-2</v>
      </c>
    </row>
    <row r="13" spans="1:15">
      <c r="A13" s="1" t="s">
        <v>29</v>
      </c>
      <c r="B13" s="1">
        <v>0.04</v>
      </c>
      <c r="C13" s="1">
        <v>0.09</v>
      </c>
      <c r="D13" s="1">
        <v>0.05</v>
      </c>
      <c r="E13" s="1">
        <v>0.52</v>
      </c>
      <c r="F13" s="1">
        <v>0.04</v>
      </c>
      <c r="G13" s="1">
        <v>0.03</v>
      </c>
      <c r="H13" s="1">
        <v>0.01</v>
      </c>
      <c r="I13" s="1">
        <v>0.02</v>
      </c>
      <c r="J13" s="1">
        <v>0.2</v>
      </c>
    </row>
    <row r="14" spans="1:15">
      <c r="A14" s="1" t="s">
        <v>32</v>
      </c>
      <c r="B14" s="1">
        <v>0.1</v>
      </c>
      <c r="C14" s="1">
        <v>0.09</v>
      </c>
      <c r="D14" s="1">
        <v>0.03</v>
      </c>
      <c r="E14" s="1">
        <v>0.3</v>
      </c>
      <c r="F14" s="1">
        <v>0.16</v>
      </c>
      <c r="G14" s="1">
        <v>0.03</v>
      </c>
      <c r="H14" s="1">
        <v>0.08</v>
      </c>
      <c r="I14" s="1">
        <v>0.04</v>
      </c>
      <c r="J14" s="1">
        <v>0.18</v>
      </c>
    </row>
    <row r="15" spans="1:15">
      <c r="A15" s="1" t="s">
        <v>45</v>
      </c>
      <c r="B15" s="1">
        <v>0.03</v>
      </c>
      <c r="C15" s="1">
        <v>0.03</v>
      </c>
      <c r="D15" s="1">
        <v>0.06</v>
      </c>
      <c r="E15" s="1">
        <v>0.23</v>
      </c>
      <c r="F15" s="1">
        <v>0.19</v>
      </c>
      <c r="G15" s="1">
        <v>0.04</v>
      </c>
      <c r="H15" s="1">
        <v>0.02</v>
      </c>
      <c r="I15" s="1">
        <v>0.13</v>
      </c>
      <c r="J15" s="1">
        <v>0.27</v>
      </c>
    </row>
    <row r="16" spans="1:15">
      <c r="A16" s="1" t="s">
        <v>48</v>
      </c>
      <c r="B16" s="1">
        <v>0.19</v>
      </c>
      <c r="C16" s="1">
        <v>0.05</v>
      </c>
      <c r="D16" s="1">
        <v>0.26</v>
      </c>
      <c r="E16" s="1">
        <v>0.28000000000000003</v>
      </c>
      <c r="F16" s="1">
        <v>0</v>
      </c>
      <c r="G16" s="1">
        <v>0.01</v>
      </c>
      <c r="H16" s="1">
        <v>0.06</v>
      </c>
      <c r="I16" s="1">
        <v>0.1</v>
      </c>
      <c r="J16" s="1">
        <v>0.03</v>
      </c>
    </row>
    <row r="17" spans="1:10">
      <c r="A17" s="1" t="s">
        <v>42</v>
      </c>
      <c r="B17" s="1">
        <v>0</v>
      </c>
      <c r="C17" s="1">
        <v>0.38</v>
      </c>
      <c r="D17" s="1">
        <v>0.05</v>
      </c>
      <c r="E17" s="1">
        <v>0.05</v>
      </c>
      <c r="F17" s="1">
        <v>0.37</v>
      </c>
      <c r="G17" s="1">
        <v>0.01</v>
      </c>
      <c r="H17" s="1">
        <v>0.02</v>
      </c>
      <c r="I17" s="1">
        <v>0.05</v>
      </c>
      <c r="J17" s="1">
        <v>0.06</v>
      </c>
    </row>
    <row r="18" spans="1:10">
      <c r="A18" s="1" t="s">
        <v>43</v>
      </c>
      <c r="B18" s="1">
        <v>0.1</v>
      </c>
      <c r="C18" s="1">
        <v>0.01</v>
      </c>
      <c r="D18" s="1">
        <v>7.0000000000000007E-2</v>
      </c>
      <c r="E18" s="1">
        <v>0.2</v>
      </c>
      <c r="F18" s="1">
        <v>0.05</v>
      </c>
      <c r="G18" s="1">
        <v>0.41</v>
      </c>
      <c r="H18" s="1">
        <v>0</v>
      </c>
      <c r="I18" s="1">
        <v>0.1</v>
      </c>
      <c r="J18" s="1">
        <v>0.06</v>
      </c>
    </row>
    <row r="19" spans="1:10">
      <c r="A19" s="1" t="s">
        <v>30</v>
      </c>
      <c r="B19" s="1">
        <v>0.11</v>
      </c>
      <c r="C19" s="1">
        <v>0.09</v>
      </c>
      <c r="D19" s="1">
        <v>0.02</v>
      </c>
      <c r="E19" s="1">
        <v>0.05</v>
      </c>
      <c r="F19" s="1">
        <v>0.18</v>
      </c>
      <c r="G19" s="1">
        <v>0.16</v>
      </c>
      <c r="H19" s="1">
        <v>0.16</v>
      </c>
      <c r="I19" s="1">
        <v>0.14000000000000001</v>
      </c>
      <c r="J19" s="1">
        <v>0.09</v>
      </c>
    </row>
    <row r="20" spans="1:10">
      <c r="A20" s="1" t="s">
        <v>36</v>
      </c>
      <c r="B20" s="1">
        <v>0</v>
      </c>
      <c r="C20" s="1">
        <v>0.05</v>
      </c>
      <c r="D20" s="1">
        <v>0.05</v>
      </c>
      <c r="E20" s="1">
        <v>0.14000000000000001</v>
      </c>
      <c r="F20" s="1">
        <v>0.03</v>
      </c>
      <c r="G20" s="1">
        <v>0.41</v>
      </c>
      <c r="H20" s="1">
        <v>0.09</v>
      </c>
      <c r="I20" s="1">
        <v>0.23</v>
      </c>
      <c r="J20" s="1">
        <v>0.01</v>
      </c>
    </row>
    <row r="21" spans="1:10">
      <c r="A21" s="1" t="s">
        <v>41</v>
      </c>
      <c r="B21" s="1">
        <v>0.2</v>
      </c>
      <c r="C21" s="1">
        <v>0.13</v>
      </c>
      <c r="D21" s="1">
        <v>0.02</v>
      </c>
      <c r="E21" s="1">
        <v>0.22</v>
      </c>
      <c r="F21" s="1">
        <v>0.08</v>
      </c>
      <c r="G21" s="1">
        <v>0.1</v>
      </c>
      <c r="H21" s="1">
        <v>0.02</v>
      </c>
      <c r="I21" s="1">
        <v>0.01</v>
      </c>
      <c r="J21" s="1">
        <v>0.23</v>
      </c>
    </row>
    <row r="22" spans="1:10">
      <c r="A22" s="1" t="s">
        <v>51</v>
      </c>
      <c r="B22" s="1">
        <v>0.19</v>
      </c>
      <c r="C22" s="1">
        <v>0.1</v>
      </c>
      <c r="D22" s="1">
        <v>7.0000000000000007E-2</v>
      </c>
      <c r="E22" s="1">
        <v>0.2</v>
      </c>
      <c r="F22" s="1">
        <v>0.01</v>
      </c>
      <c r="G22" s="1">
        <v>0.08</v>
      </c>
      <c r="H22" s="1">
        <v>0.2</v>
      </c>
      <c r="I22" s="1">
        <v>0.15</v>
      </c>
      <c r="J22" s="1">
        <v>0.01</v>
      </c>
    </row>
    <row r="23" spans="1:10">
      <c r="A23" s="1" t="s">
        <v>25</v>
      </c>
      <c r="B23" s="1">
        <v>7.0000000000000007E-2</v>
      </c>
      <c r="C23" s="1">
        <v>0.24</v>
      </c>
      <c r="D23" s="1">
        <v>0.05</v>
      </c>
      <c r="E23" s="1">
        <v>0.1</v>
      </c>
      <c r="F23" s="1">
        <v>0.17</v>
      </c>
      <c r="G23" s="1">
        <v>0.12</v>
      </c>
      <c r="H23" s="1">
        <v>0</v>
      </c>
      <c r="I23" s="1">
        <v>0.08</v>
      </c>
      <c r="J23" s="1">
        <v>0.17</v>
      </c>
    </row>
    <row r="24" spans="1:10">
      <c r="A24" s="1" t="s">
        <v>49</v>
      </c>
      <c r="B24" s="1">
        <v>7.0000000000000007E-2</v>
      </c>
      <c r="C24" s="1">
        <v>0</v>
      </c>
      <c r="D24" s="1">
        <v>0.03</v>
      </c>
      <c r="E24" s="1">
        <v>0.08</v>
      </c>
      <c r="F24" s="1">
        <v>0.17</v>
      </c>
      <c r="G24" s="1">
        <v>0.14000000000000001</v>
      </c>
      <c r="H24" s="1">
        <v>0.14000000000000001</v>
      </c>
      <c r="I24" s="1">
        <v>0.22</v>
      </c>
      <c r="J24" s="1">
        <v>0.15</v>
      </c>
    </row>
    <row r="25" spans="1:10">
      <c r="A25" s="1" t="s">
        <v>40</v>
      </c>
      <c r="B25" s="1">
        <v>0.02</v>
      </c>
      <c r="C25" s="1">
        <v>0.01</v>
      </c>
      <c r="D25" s="1">
        <v>0.08</v>
      </c>
      <c r="E25" s="1">
        <v>0.1</v>
      </c>
      <c r="F25" s="1">
        <v>0.2</v>
      </c>
      <c r="G25" s="1">
        <v>0.06</v>
      </c>
      <c r="H25" s="1">
        <v>0.06</v>
      </c>
      <c r="I25" s="1">
        <v>0.04</v>
      </c>
      <c r="J25" s="1">
        <v>0.43</v>
      </c>
    </row>
    <row r="26" spans="1:10">
      <c r="A26" s="1" t="s">
        <v>35</v>
      </c>
      <c r="B26" s="1">
        <v>0.01</v>
      </c>
      <c r="C26" s="1">
        <v>0</v>
      </c>
      <c r="D26" s="1">
        <v>0.34</v>
      </c>
      <c r="E26" s="1">
        <v>0.02</v>
      </c>
      <c r="F26" s="1">
        <v>0.41</v>
      </c>
      <c r="G26" s="1">
        <v>0.19</v>
      </c>
      <c r="H26" s="1">
        <v>0</v>
      </c>
      <c r="I26" s="1">
        <v>0.01</v>
      </c>
      <c r="J26" s="1">
        <v>0.02</v>
      </c>
    </row>
    <row r="27" spans="1:10">
      <c r="A27" s="1" t="s">
        <v>39</v>
      </c>
      <c r="B27" s="1">
        <v>0.09</v>
      </c>
      <c r="C27" s="1">
        <v>0.08</v>
      </c>
      <c r="D27" s="1">
        <v>0.21</v>
      </c>
      <c r="E27" s="1">
        <v>0.14000000000000001</v>
      </c>
      <c r="F27" s="1">
        <v>0.26</v>
      </c>
      <c r="G27" s="1">
        <v>0.08</v>
      </c>
      <c r="H27" s="1">
        <v>0.06</v>
      </c>
      <c r="I27" s="1">
        <v>0.05</v>
      </c>
      <c r="J27" s="1">
        <v>0.03</v>
      </c>
    </row>
    <row r="28" spans="1:10">
      <c r="A28" s="1" t="s">
        <v>37</v>
      </c>
      <c r="B28" s="1">
        <v>0.02</v>
      </c>
      <c r="C28" s="1">
        <v>0.28999999999999998</v>
      </c>
      <c r="D28" s="1">
        <v>0.1</v>
      </c>
      <c r="E28" s="1">
        <v>0.02</v>
      </c>
      <c r="F28" s="1">
        <v>0.24</v>
      </c>
      <c r="G28" s="1">
        <v>0.06</v>
      </c>
      <c r="H28" s="1">
        <v>0.06</v>
      </c>
      <c r="I28" s="1">
        <v>0.2</v>
      </c>
      <c r="J28" s="1">
        <v>0.02</v>
      </c>
    </row>
    <row r="29" spans="1:10">
      <c r="A29" s="1" t="s">
        <v>22</v>
      </c>
      <c r="B29" s="1">
        <v>0.01</v>
      </c>
      <c r="C29" s="1">
        <v>0</v>
      </c>
      <c r="D29" s="1">
        <v>0.04</v>
      </c>
      <c r="E29" s="1">
        <v>0.27</v>
      </c>
      <c r="F29" s="1">
        <v>0.02</v>
      </c>
      <c r="G29" s="1">
        <v>0.14000000000000001</v>
      </c>
      <c r="H29" s="1">
        <v>0.27</v>
      </c>
      <c r="I29" s="1">
        <v>0.25</v>
      </c>
      <c r="J29" s="1">
        <v>0</v>
      </c>
    </row>
    <row r="30" spans="1:10">
      <c r="A30" s="1" t="s">
        <v>46</v>
      </c>
      <c r="B30" s="1">
        <v>0.04</v>
      </c>
      <c r="C30" s="1">
        <v>0.05</v>
      </c>
      <c r="D30" s="1">
        <v>0.25</v>
      </c>
      <c r="E30" s="1">
        <v>0.08</v>
      </c>
      <c r="F30" s="1">
        <v>0.18</v>
      </c>
      <c r="G30" s="1">
        <v>0.02</v>
      </c>
      <c r="H30" s="1">
        <v>0.08</v>
      </c>
      <c r="I30" s="1">
        <v>0.28999999999999998</v>
      </c>
      <c r="J30" s="1">
        <v>0.01</v>
      </c>
    </row>
    <row r="31" spans="1:10">
      <c r="A31" s="1" t="s">
        <v>50</v>
      </c>
      <c r="B31" s="1">
        <v>0.02</v>
      </c>
      <c r="C31" s="1">
        <v>0.08</v>
      </c>
      <c r="D31" s="1">
        <v>0.13</v>
      </c>
      <c r="E31" s="1">
        <v>0.01</v>
      </c>
      <c r="F31" s="1">
        <v>0.11</v>
      </c>
      <c r="G31" s="1">
        <v>0.02</v>
      </c>
      <c r="H31" s="1">
        <v>0.2</v>
      </c>
      <c r="I31" s="1">
        <v>0.23</v>
      </c>
      <c r="J31" s="1">
        <v>0.2</v>
      </c>
    </row>
    <row r="32" spans="1:10">
      <c r="A32" s="1" t="s">
        <v>47</v>
      </c>
      <c r="B32" s="1">
        <v>0.01</v>
      </c>
      <c r="C32" s="1">
        <v>0.04</v>
      </c>
      <c r="D32" s="1">
        <v>0.14000000000000001</v>
      </c>
      <c r="E32" s="1">
        <v>0.02</v>
      </c>
      <c r="F32" s="1">
        <v>0.14000000000000001</v>
      </c>
      <c r="G32" s="1">
        <v>0.11</v>
      </c>
      <c r="H32" s="1">
        <v>0.35</v>
      </c>
      <c r="I32" s="1">
        <v>0.18</v>
      </c>
      <c r="J32" s="1">
        <v>0.02</v>
      </c>
    </row>
    <row r="33" spans="1:10">
      <c r="A33" s="1" t="s">
        <v>44</v>
      </c>
      <c r="B33" s="1">
        <v>0.06</v>
      </c>
      <c r="C33" s="1">
        <v>0.09</v>
      </c>
      <c r="D33" s="1">
        <v>0.05</v>
      </c>
      <c r="E33" s="1">
        <v>0.44</v>
      </c>
      <c r="F33" s="1">
        <v>0.08</v>
      </c>
      <c r="G33" s="1">
        <v>0.02</v>
      </c>
      <c r="H33" s="1">
        <v>0.02</v>
      </c>
      <c r="I33" s="1">
        <v>0.11</v>
      </c>
      <c r="J33" s="1">
        <v>0.12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446B0E-BFCD-4770-84A8-3602EA6FBD1A}"/>
</file>

<file path=customXml/itemProps2.xml><?xml version="1.0" encoding="utf-8"?>
<ds:datastoreItem xmlns:ds="http://schemas.openxmlformats.org/officeDocument/2006/customXml" ds:itemID="{A083AF24-1E91-4DD5-A6E6-54DC3803EF5A}"/>
</file>

<file path=customXml/itemProps3.xml><?xml version="1.0" encoding="utf-8"?>
<ds:datastoreItem xmlns:ds="http://schemas.openxmlformats.org/officeDocument/2006/customXml" ds:itemID="{2C16453D-599A-42F7-B21B-F1E8B273A9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 Pandey</dc:creator>
  <cp:keywords/>
  <dc:description/>
  <cp:lastModifiedBy/>
  <cp:revision/>
  <dcterms:created xsi:type="dcterms:W3CDTF">2021-05-20T08:29:08Z</dcterms:created>
  <dcterms:modified xsi:type="dcterms:W3CDTF">2022-01-11T14:11:17Z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