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8" i="1" l="1"/>
  <c r="H8" i="1"/>
  <c r="G8" i="1"/>
  <c r="F9" i="1"/>
  <c r="G9" i="1" s="1"/>
  <c r="F10" i="1"/>
  <c r="F11" i="1"/>
  <c r="F12" i="1"/>
  <c r="F8" i="1"/>
  <c r="H9" i="1"/>
  <c r="H10" i="1"/>
  <c r="H11" i="1"/>
  <c r="G10" i="1" l="1"/>
  <c r="I10" i="1" s="1"/>
  <c r="G11" i="1"/>
  <c r="I11" i="1" s="1"/>
  <c r="G12" i="1"/>
  <c r="H12" i="1" s="1"/>
  <c r="I12" i="1" s="1"/>
  <c r="I9" i="1"/>
  <c r="I16" i="1" l="1"/>
  <c r="I13" i="1"/>
  <c r="I14" i="1" s="1"/>
  <c r="I15" i="1"/>
</calcChain>
</file>

<file path=xl/sharedStrings.xml><?xml version="1.0" encoding="utf-8"?>
<sst xmlns="http://schemas.openxmlformats.org/spreadsheetml/2006/main" count="45" uniqueCount="29">
  <si>
    <t>RENTAL MOBIL "KURNIAWAN"</t>
  </si>
  <si>
    <t>Jln. KH. Tubagus Abdullah N0. 25</t>
  </si>
  <si>
    <t>Tasikmalaya</t>
  </si>
  <si>
    <t>NO</t>
  </si>
  <si>
    <t>NAMA PENYEWA</t>
  </si>
  <si>
    <t xml:space="preserve">KODE </t>
  </si>
  <si>
    <t>KENDARAAN</t>
  </si>
  <si>
    <t>JENIS</t>
  </si>
  <si>
    <t>LAMA</t>
  </si>
  <si>
    <t>SEWA</t>
  </si>
  <si>
    <t>TARIF/JAM</t>
  </si>
  <si>
    <t>BIAYA SEWA</t>
  </si>
  <si>
    <t>DENDA</t>
  </si>
  <si>
    <t>JUMLAH BAYAR</t>
  </si>
  <si>
    <t>Asep Mubarok</t>
  </si>
  <si>
    <t>Budi Santoso</t>
  </si>
  <si>
    <t>Emi</t>
  </si>
  <si>
    <t>Futri</t>
  </si>
  <si>
    <t>Gunawan</t>
  </si>
  <si>
    <t>MB</t>
  </si>
  <si>
    <t>TR</t>
  </si>
  <si>
    <t>SD</t>
  </si>
  <si>
    <t>TOTAL BAYAR</t>
  </si>
  <si>
    <t>RATA-RATA</t>
  </si>
  <si>
    <t>BAYAR TERTINGGI</t>
  </si>
  <si>
    <t>BAYAR TERENDAH</t>
  </si>
  <si>
    <t>Mini Bus</t>
  </si>
  <si>
    <t>Truk</t>
  </si>
  <si>
    <t>Sedan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</si>
</sst>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42" fontId="0" fillId="0" borderId="1" xfId="1" applyFont="1" applyBorder="1"/>
    <xf numFmtId="42" fontId="0" fillId="0" borderId="1" xfId="0" applyNumberFormat="1" applyBorder="1"/>
    <xf numFmtId="42" fontId="0" fillId="0" borderId="1" xfId="0" applyNumberFormat="1" applyBorder="1" applyAlignment="1"/>
    <xf numFmtId="42" fontId="0" fillId="0" borderId="11" xfId="0" applyNumberFormat="1" applyBorder="1"/>
    <xf numFmtId="0" fontId="0" fillId="0" borderId="1" xfId="0" quotePrefix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0</xdr:row>
      <xdr:rowOff>0</xdr:rowOff>
    </xdr:from>
    <xdr:to>
      <xdr:col>8</xdr:col>
      <xdr:colOff>409575</xdr:colOff>
      <xdr:row>4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0"/>
          <a:ext cx="819150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tabSelected="1" workbookViewId="0">
      <selection activeCell="D21" sqref="D21"/>
    </sheetView>
  </sheetViews>
  <sheetFormatPr defaultRowHeight="15" x14ac:dyDescent="0.25"/>
  <cols>
    <col min="1" max="1" width="4.28515625" customWidth="1"/>
    <col min="2" max="2" width="16" bestFit="1" customWidth="1"/>
    <col min="3" max="4" width="12.28515625" bestFit="1" customWidth="1"/>
    <col min="5" max="5" width="8.28515625" customWidth="1"/>
    <col min="6" max="6" width="12.7109375" customWidth="1"/>
    <col min="7" max="7" width="11.85546875" bestFit="1" customWidth="1"/>
    <col min="8" max="8" width="11.42578125" customWidth="1"/>
    <col min="9" max="9" width="18" customWidth="1"/>
    <col min="13" max="13" width="12.85546875" customWidth="1"/>
    <col min="14" max="14" width="11.42578125" customWidth="1"/>
    <col min="15" max="15" width="11.5703125" customWidth="1"/>
  </cols>
  <sheetData>
    <row r="2" spans="1:15" x14ac:dyDescent="0.25">
      <c r="B2" s="1" t="s">
        <v>0</v>
      </c>
      <c r="C2" s="2"/>
      <c r="D2" s="2"/>
      <c r="E2" s="3"/>
      <c r="M2" s="16" t="s">
        <v>5</v>
      </c>
      <c r="N2" s="16" t="s">
        <v>7</v>
      </c>
      <c r="O2" s="15" t="s">
        <v>10</v>
      </c>
    </row>
    <row r="3" spans="1:15" x14ac:dyDescent="0.25">
      <c r="B3" s="7" t="s">
        <v>1</v>
      </c>
      <c r="C3" s="8"/>
      <c r="D3" s="8"/>
      <c r="E3" s="9"/>
      <c r="M3" s="18" t="s">
        <v>6</v>
      </c>
      <c r="N3" s="18" t="s">
        <v>6</v>
      </c>
      <c r="O3" s="17"/>
    </row>
    <row r="4" spans="1:15" x14ac:dyDescent="0.25">
      <c r="B4" s="4" t="s">
        <v>2</v>
      </c>
      <c r="C4" s="5"/>
      <c r="D4" s="5"/>
      <c r="E4" s="6"/>
      <c r="M4" s="11" t="s">
        <v>19</v>
      </c>
      <c r="N4" s="10" t="s">
        <v>26</v>
      </c>
      <c r="O4" s="22">
        <v>12500</v>
      </c>
    </row>
    <row r="5" spans="1:15" x14ac:dyDescent="0.25">
      <c r="M5" s="11" t="s">
        <v>20</v>
      </c>
      <c r="N5" s="10" t="s">
        <v>27</v>
      </c>
      <c r="O5" s="22">
        <v>15000</v>
      </c>
    </row>
    <row r="6" spans="1:15" x14ac:dyDescent="0.25">
      <c r="A6" s="15" t="s">
        <v>3</v>
      </c>
      <c r="B6" s="15" t="s">
        <v>4</v>
      </c>
      <c r="C6" s="16" t="s">
        <v>5</v>
      </c>
      <c r="D6" s="16" t="s">
        <v>7</v>
      </c>
      <c r="E6" s="16" t="s">
        <v>8</v>
      </c>
      <c r="F6" s="15" t="s">
        <v>10</v>
      </c>
      <c r="G6" s="15" t="s">
        <v>11</v>
      </c>
      <c r="H6" s="15" t="s">
        <v>12</v>
      </c>
      <c r="I6" s="15" t="s">
        <v>13</v>
      </c>
      <c r="M6" s="11" t="s">
        <v>21</v>
      </c>
      <c r="N6" s="10" t="s">
        <v>28</v>
      </c>
      <c r="O6" s="22">
        <v>10000</v>
      </c>
    </row>
    <row r="7" spans="1:15" x14ac:dyDescent="0.25">
      <c r="A7" s="17"/>
      <c r="B7" s="17"/>
      <c r="C7" s="18" t="s">
        <v>6</v>
      </c>
      <c r="D7" s="18" t="s">
        <v>6</v>
      </c>
      <c r="E7" s="18" t="s">
        <v>9</v>
      </c>
      <c r="F7" s="17"/>
      <c r="G7" s="17"/>
      <c r="H7" s="17"/>
      <c r="I7" s="17"/>
    </row>
    <row r="8" spans="1:15" x14ac:dyDescent="0.25">
      <c r="A8" s="10">
        <v>1</v>
      </c>
      <c r="B8" s="10" t="s">
        <v>14</v>
      </c>
      <c r="C8" s="11" t="s">
        <v>19</v>
      </c>
      <c r="D8" s="10" t="s">
        <v>26</v>
      </c>
      <c r="E8" s="11">
        <v>26</v>
      </c>
      <c r="F8" s="22">
        <f>VLOOKUP(C8,$M$2:$O$6,3,0)</f>
        <v>12500</v>
      </c>
      <c r="G8" s="23">
        <f>E8*F8</f>
        <v>325000</v>
      </c>
      <c r="H8" s="22">
        <f>IF(E8&gt;24,G8*5%,0)</f>
        <v>16250</v>
      </c>
      <c r="I8" s="23">
        <f>G8+H8</f>
        <v>341250</v>
      </c>
    </row>
    <row r="9" spans="1:15" x14ac:dyDescent="0.25">
      <c r="A9" s="10">
        <v>2</v>
      </c>
      <c r="B9" s="10" t="s">
        <v>15</v>
      </c>
      <c r="C9" s="11" t="s">
        <v>20</v>
      </c>
      <c r="D9" s="10" t="s">
        <v>27</v>
      </c>
      <c r="E9" s="11">
        <v>12</v>
      </c>
      <c r="F9" s="22">
        <f t="shared" ref="F9:F12" si="0">VLOOKUP(C9,$M$2:$O$6,3,0)</f>
        <v>15000</v>
      </c>
      <c r="G9" s="23">
        <f t="shared" ref="G9:G12" si="1">E9*F9</f>
        <v>180000</v>
      </c>
      <c r="H9" s="22">
        <f t="shared" ref="H9:H12" si="2">IF(E9&gt;24,G9*5%,0)</f>
        <v>0</v>
      </c>
      <c r="I9" s="23">
        <f t="shared" ref="I9:I12" si="3">G9+H9</f>
        <v>180000</v>
      </c>
    </row>
    <row r="10" spans="1:15" x14ac:dyDescent="0.25">
      <c r="A10" s="10">
        <v>3</v>
      </c>
      <c r="B10" s="10" t="s">
        <v>16</v>
      </c>
      <c r="C10" s="26" t="s">
        <v>21</v>
      </c>
      <c r="D10" s="10" t="s">
        <v>28</v>
      </c>
      <c r="E10" s="11">
        <v>10</v>
      </c>
      <c r="F10" s="22">
        <f t="shared" si="0"/>
        <v>10000</v>
      </c>
      <c r="G10" s="23">
        <f t="shared" si="1"/>
        <v>100000</v>
      </c>
      <c r="H10" s="22">
        <f t="shared" si="2"/>
        <v>0</v>
      </c>
      <c r="I10" s="23">
        <f t="shared" si="3"/>
        <v>100000</v>
      </c>
    </row>
    <row r="11" spans="1:15" x14ac:dyDescent="0.25">
      <c r="A11" s="10">
        <v>4</v>
      </c>
      <c r="B11" s="10" t="s">
        <v>17</v>
      </c>
      <c r="C11" s="11" t="s">
        <v>20</v>
      </c>
      <c r="D11" s="10" t="s">
        <v>27</v>
      </c>
      <c r="E11" s="11">
        <v>24</v>
      </c>
      <c r="F11" s="22">
        <f t="shared" si="0"/>
        <v>15000</v>
      </c>
      <c r="G11" s="23">
        <f t="shared" si="1"/>
        <v>360000</v>
      </c>
      <c r="H11" s="22">
        <f t="shared" si="2"/>
        <v>0</v>
      </c>
      <c r="I11" s="23">
        <f t="shared" si="3"/>
        <v>360000</v>
      </c>
    </row>
    <row r="12" spans="1:15" x14ac:dyDescent="0.25">
      <c r="A12" s="13">
        <v>5</v>
      </c>
      <c r="B12" s="13" t="s">
        <v>18</v>
      </c>
      <c r="C12" s="14" t="s">
        <v>19</v>
      </c>
      <c r="D12" s="10" t="s">
        <v>26</v>
      </c>
      <c r="E12" s="14">
        <v>30</v>
      </c>
      <c r="F12" s="22">
        <f t="shared" si="0"/>
        <v>12500</v>
      </c>
      <c r="G12" s="23">
        <f t="shared" si="1"/>
        <v>375000</v>
      </c>
      <c r="H12" s="22">
        <f t="shared" si="2"/>
        <v>18750</v>
      </c>
      <c r="I12" s="23">
        <f t="shared" si="3"/>
        <v>393750</v>
      </c>
    </row>
    <row r="13" spans="1:15" x14ac:dyDescent="0.25">
      <c r="A13" s="12" t="s">
        <v>22</v>
      </c>
      <c r="B13" s="12"/>
      <c r="C13" s="12"/>
      <c r="D13" s="12"/>
      <c r="E13" s="12"/>
      <c r="F13" s="12"/>
      <c r="G13" s="12"/>
      <c r="H13" s="21"/>
      <c r="I13" s="24">
        <f>SUM(I8:I12)</f>
        <v>1375000</v>
      </c>
      <c r="J13" s="19"/>
    </row>
    <row r="14" spans="1:15" x14ac:dyDescent="0.25">
      <c r="A14" s="20" t="s">
        <v>23</v>
      </c>
      <c r="B14" s="20"/>
      <c r="C14" s="20"/>
      <c r="D14" s="20"/>
      <c r="E14" s="20"/>
      <c r="F14" s="20"/>
      <c r="G14" s="20"/>
      <c r="H14" s="20"/>
      <c r="I14" s="25">
        <f>AVERAGE(I8:I13)</f>
        <v>458333.33333333331</v>
      </c>
      <c r="J14" s="19"/>
    </row>
    <row r="15" spans="1:15" x14ac:dyDescent="0.25">
      <c r="A15" s="20" t="s">
        <v>24</v>
      </c>
      <c r="B15" s="20"/>
      <c r="C15" s="20"/>
      <c r="D15" s="20"/>
      <c r="E15" s="20"/>
      <c r="F15" s="20"/>
      <c r="G15" s="20"/>
      <c r="H15" s="20"/>
      <c r="I15" s="23">
        <f>MAX(I8:I12)</f>
        <v>393750</v>
      </c>
      <c r="J15" s="19"/>
    </row>
    <row r="16" spans="1:15" x14ac:dyDescent="0.25">
      <c r="A16" s="20" t="s">
        <v>25</v>
      </c>
      <c r="B16" s="20"/>
      <c r="C16" s="20"/>
      <c r="D16" s="20"/>
      <c r="E16" s="20"/>
      <c r="F16" s="20"/>
      <c r="G16" s="20"/>
      <c r="H16" s="20"/>
      <c r="I16" s="23">
        <f>MIN(I8:I12)</f>
        <v>100000</v>
      </c>
      <c r="J16" s="19"/>
    </row>
    <row r="17" spans="1:10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spans="1:10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</row>
  </sheetData>
  <mergeCells count="14">
    <mergeCell ref="A15:H15"/>
    <mergeCell ref="A16:H16"/>
    <mergeCell ref="A13:H13"/>
    <mergeCell ref="O2:O3"/>
    <mergeCell ref="F6:F7"/>
    <mergeCell ref="G6:G7"/>
    <mergeCell ref="H6:H7"/>
    <mergeCell ref="I6:I7"/>
    <mergeCell ref="A14:H14"/>
    <mergeCell ref="B2:E2"/>
    <mergeCell ref="B3:E3"/>
    <mergeCell ref="B4:E4"/>
    <mergeCell ref="A6:A7"/>
    <mergeCell ref="B6:B7"/>
  </mergeCells>
  <pageMargins left="0.70866141732283472" right="0.70866141732283472" top="0.74803149606299213" bottom="0.74803149606299213" header="0.31496062992125984" footer="0.31496062992125984"/>
  <pageSetup paperSize="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2024-01-17T02:36:36Z</cp:lastPrinted>
  <dcterms:created xsi:type="dcterms:W3CDTF">2024-01-17T01:24:36Z</dcterms:created>
  <dcterms:modified xsi:type="dcterms:W3CDTF">2024-01-17T02:44:55Z</dcterms:modified>
</cp:coreProperties>
</file>