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reconciled)" sheetId="1" r:id="rId4"/>
    <sheet state="hidden" name="Pivot Table 3" sheetId="2" r:id="rId5"/>
    <sheet state="visible" name="Revenue (unreconciled)" sheetId="3" r:id="rId6"/>
    <sheet state="hidden" name="sources" sheetId="4" r:id="rId7"/>
  </sheets>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9">
      <text>
        <t xml:space="preserve">"products"</t>
      </text>
    </comment>
  </commentList>
</comments>
</file>

<file path=xl/sharedStrings.xml><?xml version="1.0" encoding="utf-8"?>
<sst xmlns="http://schemas.openxmlformats.org/spreadsheetml/2006/main" count="153" uniqueCount="70">
  <si>
    <t>Year</t>
  </si>
  <si>
    <t>Revenue type</t>
  </si>
  <si>
    <t>Intitial Forecast</t>
  </si>
  <si>
    <t>Reported Actuals</t>
  </si>
  <si>
    <t>Reconciliation notes</t>
  </si>
  <si>
    <t>Program Management Fees</t>
  </si>
  <si>
    <r>
      <rPr>
        <rFont val="Open Sans"/>
        <color theme="1"/>
        <sz val="8.0"/>
      </rPr>
      <t xml:space="preserve">At the start of 2020 we tracked revenue as </t>
    </r>
    <r>
      <rPr>
        <rFont val="Open Sans"/>
        <i/>
        <color theme="1"/>
        <sz val="8.0"/>
      </rPr>
      <t xml:space="preserve">wholesale, marketplace, other operating revenue, and other income. </t>
    </r>
    <r>
      <rPr>
        <rFont val="Open Sans"/>
        <color theme="1"/>
        <sz val="8.0"/>
      </rPr>
      <t xml:space="preserve">To map to current categories "wholesale" = "program managment fees" and "marketplace" = "marketplace fees." 
By the end of the year we switched to categorizing revenue by </t>
    </r>
    <r>
      <rPr>
        <rFont val="Open Sans"/>
        <i/>
        <color theme="1"/>
        <sz val="8.0"/>
      </rPr>
      <t>individual</t>
    </r>
    <r>
      <rPr>
        <rFont val="Open Sans"/>
        <color theme="1"/>
        <sz val="8.0"/>
      </rPr>
      <t xml:space="preserve"> </t>
    </r>
    <r>
      <rPr>
        <rFont val="Open Sans"/>
        <i/>
        <color theme="1"/>
        <sz val="8.0"/>
      </rPr>
      <t xml:space="preserve">products and services </t>
    </r>
    <r>
      <rPr>
        <rFont val="Open Sans"/>
        <color theme="1"/>
        <sz val="8.0"/>
      </rPr>
      <t xml:space="preserve">and our 'other' as </t>
    </r>
    <r>
      <rPr>
        <rFont val="Open Sans"/>
        <i/>
        <color theme="1"/>
        <sz val="8.0"/>
      </rPr>
      <t>operating gifts and programmatic core cost recovery</t>
    </r>
    <r>
      <rPr>
        <rFont val="Open Sans"/>
        <color theme="1"/>
        <sz val="8.0"/>
      </rPr>
      <t>. 
I have made "products" = "marketplace fees" and "services" = "program management fees" but it likely under represents the corporate activity 2020. 
"operating gifts" + "programmatic core cost recovery" = "operating contributions." It lacks 'interest income"</t>
    </r>
  </si>
  <si>
    <t>Marketplace Fees</t>
  </si>
  <si>
    <t>Operating Contributions</t>
  </si>
  <si>
    <t>Other</t>
  </si>
  <si>
    <t>Total</t>
  </si>
  <si>
    <r>
      <rPr>
        <rFont val="Open Sans"/>
        <color theme="1"/>
        <sz val="8.0"/>
      </rPr>
      <t xml:space="preserve">We started the year with diaggregated </t>
    </r>
    <r>
      <rPr>
        <rFont val="Open Sans"/>
        <i/>
        <color theme="1"/>
        <sz val="8.0"/>
      </rPr>
      <t>individual products + services</t>
    </r>
    <r>
      <rPr>
        <rFont val="Open Sans"/>
        <color theme="1"/>
        <sz val="8.0"/>
      </rPr>
      <t xml:space="preserve">, and ended the year with them rolled up to </t>
    </r>
    <r>
      <rPr>
        <rFont val="Open Sans"/>
        <i/>
        <color theme="1"/>
        <sz val="8.0"/>
      </rPr>
      <t>products + services</t>
    </r>
    <r>
      <rPr>
        <rFont val="Open Sans"/>
        <color theme="1"/>
        <sz val="8.0"/>
      </rPr>
      <t>. 
Again "products" = "marketplace fees" and "services" = "program management fees". It again likely under represents the corporate activity 2021. 
We reincorporated 'other income' which in this case was a PPP forgiveness in the forecast.</t>
    </r>
  </si>
  <si>
    <r>
      <rPr>
        <rFont val="Open Sans"/>
        <color theme="1"/>
        <sz val="8.0"/>
      </rPr>
      <t xml:space="preserve">By the end of 2022 we had swapped back to </t>
    </r>
    <r>
      <rPr>
        <rFont val="Open Sans"/>
        <i/>
        <color theme="1"/>
        <sz val="8.0"/>
      </rPr>
      <t xml:space="preserve">corporate partners and marketplace. 
</t>
    </r>
    <r>
      <rPr>
        <rFont val="Open Sans"/>
        <color theme="1"/>
        <sz val="8.0"/>
      </rPr>
      <t>To map"corporate partners" = "program managment fees" and "marketplace" = "marketplace fees." 
We also disaggreated "interest income" from "Other Income (expenses)" which here are combined to "other"</t>
    </r>
  </si>
  <si>
    <r>
      <rPr>
        <rFont val="Open Sans"/>
        <color theme="1"/>
        <sz val="8.0"/>
      </rPr>
      <t xml:space="preserve">By the end of 2023 we had combined all revenue sources into just </t>
    </r>
    <r>
      <rPr>
        <rFont val="Open Sans"/>
        <i/>
        <color theme="1"/>
        <sz val="8.0"/>
      </rPr>
      <t>revenues</t>
    </r>
    <r>
      <rPr>
        <rFont val="Open Sans"/>
        <color theme="1"/>
        <sz val="8.0"/>
      </rPr>
      <t>.
We also added "government grants" which I have included in "operating contributions" here</t>
    </r>
  </si>
  <si>
    <t>The final shift to our current framing happened in the latter half of 2024.
There appears to be some discrepencies across numbers in the early half of the year, specifically around operating contributions - two proposed budgets appear to have been shared with the board, one in "summary" that rolls operating contributions into 'revenues' but the numbers don't quiet add up. Could be a rounding issue.</t>
  </si>
  <si>
    <t>SUM of Reported Actuals</t>
  </si>
  <si>
    <t>Grand Total</t>
  </si>
  <si>
    <t>Revenue category</t>
  </si>
  <si>
    <t xml:space="preserve">Actual Revenue </t>
  </si>
  <si>
    <t>Wholesale</t>
  </si>
  <si>
    <t>Marketplace</t>
  </si>
  <si>
    <t>Other Opearting Revenue</t>
  </si>
  <si>
    <t>Other Income</t>
  </si>
  <si>
    <t>Products</t>
  </si>
  <si>
    <t>Project Catalog</t>
  </si>
  <si>
    <t>GG Funds</t>
  </si>
  <si>
    <t>Gift Cards</t>
  </si>
  <si>
    <t>Atlas</t>
  </si>
  <si>
    <t>Services</t>
  </si>
  <si>
    <t>Grantmaking</t>
  </si>
  <si>
    <t>Vetting</t>
  </si>
  <si>
    <t>Cause Marketing</t>
  </si>
  <si>
    <t>Moderation</t>
  </si>
  <si>
    <t>Operating Gifts</t>
  </si>
  <si>
    <t>Programmatic Core Cost Recovery</t>
  </si>
  <si>
    <t>Other Income (Expenses)</t>
  </si>
  <si>
    <t xml:space="preserve">Products </t>
  </si>
  <si>
    <t>Operating gifts</t>
  </si>
  <si>
    <t>Programmatic Grants</t>
  </si>
  <si>
    <t>Other Income (Expenses</t>
  </si>
  <si>
    <t>Corporate Partners</t>
  </si>
  <si>
    <t>Interest Income</t>
  </si>
  <si>
    <t>Other Income (Expense)</t>
  </si>
  <si>
    <t>Revenues</t>
  </si>
  <si>
    <t>Government Grant</t>
  </si>
  <si>
    <t>Fee revenue (Individual)</t>
  </si>
  <si>
    <t>Program Management revenue (corporate)</t>
  </si>
  <si>
    <t>Operating Contribution</t>
  </si>
  <si>
    <t>Stage</t>
  </si>
  <si>
    <t>Sources</t>
  </si>
  <si>
    <t xml:space="preserve">Initial Approval </t>
  </si>
  <si>
    <t>200206 Board slides for Feb 6</t>
  </si>
  <si>
    <t>Actuals Report</t>
  </si>
  <si>
    <t>Board Financials Dec 2020.pdf</t>
  </si>
  <si>
    <t>210124 Board slides for February 2, 2021</t>
  </si>
  <si>
    <t xml:space="preserve">Finance Session Feb 11 2022  </t>
  </si>
  <si>
    <t>Board Financial Memo - Q4 2021.pdf</t>
  </si>
  <si>
    <t>Board Financial Memo - Q4 2021</t>
  </si>
  <si>
    <t>2022-Feb-17 - GGF Board Resolution - 2022 Budget Approval</t>
  </si>
  <si>
    <t>Board Financial Memo - Q4 2022.pdf</t>
  </si>
  <si>
    <t>Board Financials - Q4 2022.pdf</t>
  </si>
  <si>
    <t>2023-Feb-23 - GGF Board Resolution - 2023 Budget Approval</t>
  </si>
  <si>
    <t>GlobalGiving 23Feb-2023 Board Meeting Slides</t>
  </si>
  <si>
    <t>Board Financial Memo - Q4 2023.pdf</t>
  </si>
  <si>
    <t xml:space="preserve">GGF Q1 2024 Board Pre-Read Deck </t>
  </si>
  <si>
    <t>Initial Approval</t>
  </si>
  <si>
    <t>Approved Resolutions 02-21-24</t>
  </si>
  <si>
    <t>Acutals Report</t>
  </si>
  <si>
    <t>2025 February Board Deck</t>
  </si>
  <si>
    <t>Agenda Materials - Finance and Audit Committee February 2025.pdf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</si>
</sst>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9">
    <font>
      <sz val="10.0"/>
      <color rgb="FF000000"/>
      <name val="Arial"/>
      <scheme val="minor"/>
    </font>
    <font>
      <b/>
      <color rgb="FFFFFFFF"/>
      <name val="Open Sans"/>
    </font>
    <font>
      <b/>
      <sz val="8.0"/>
      <color rgb="FFFFFFFF"/>
      <name val="Open Sans"/>
    </font>
    <font>
      <b/>
      <color theme="1"/>
      <name val="Open Sans"/>
    </font>
    <font>
      <color rgb="FF222222"/>
      <name val="Open Sans"/>
    </font>
    <font>
      <color theme="1"/>
      <name val="Open Sans"/>
    </font>
    <font>
      <sz val="8.0"/>
      <color theme="1"/>
      <name val="Open Sans"/>
    </font>
    <font>
      <b/>
      <color rgb="FFF3F3F3"/>
      <name val="Open Sans"/>
    </font>
    <font>
      <b/>
      <color rgb="FF222222"/>
      <name val="Open Sans"/>
    </font>
    <font>
      <color theme="1"/>
      <name val="Arial"/>
      <scheme val="minor"/>
    </font>
    <font>
      <i/>
      <color theme="1"/>
      <name val="Open Sans"/>
    </font>
    <font>
      <b/>
      <color rgb="FF000000"/>
      <name val="Open Sans"/>
    </font>
    <font>
      <u/>
      <color theme="1"/>
      <name val="Open Sans"/>
    </font>
    <font>
      <u/>
      <color theme="1"/>
      <name val="Open Sans"/>
    </font>
    <font>
      <u/>
      <color theme="1"/>
      <name val="Open Sans"/>
    </font>
    <font>
      <u/>
      <color theme="1"/>
      <name val="Open Sans"/>
    </font>
    <font>
      <u/>
      <color theme="1"/>
      <name val="Open Sans"/>
    </font>
    <font>
      <u/>
      <color theme="1"/>
      <name val="Open Sans"/>
    </font>
    <font>
      <u/>
      <color theme="1"/>
      <name val="Open Sans"/>
    </font>
  </fonts>
  <fills count="7">
    <fill>
      <patternFill patternType="none"/>
    </fill>
    <fill>
      <patternFill patternType="lightGray"/>
    </fill>
    <fill>
      <patternFill patternType="solid">
        <fgColor rgb="FF0B5394"/>
        <bgColor rgb="FF0B5394"/>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666666"/>
        <bgColor rgb="FF666666"/>
      </patternFill>
    </fill>
  </fills>
  <borders count="3">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shrinkToFit="0" vertical="center" wrapText="1"/>
    </xf>
    <xf borderId="0" fillId="3" fontId="3" numFmtId="0" xfId="0" applyAlignment="1" applyFill="1" applyFont="1">
      <alignment readingOrder="0"/>
    </xf>
    <xf borderId="0" fillId="3" fontId="4" numFmtId="0" xfId="0" applyAlignment="1" applyFont="1">
      <alignment readingOrder="0"/>
    </xf>
    <xf borderId="0" fillId="3" fontId="5" numFmtId="164" xfId="0" applyAlignment="1" applyFont="1" applyNumberFormat="1">
      <alignment readingOrder="0"/>
    </xf>
    <xf borderId="0" fillId="3" fontId="5" numFmtId="164" xfId="0" applyFont="1" applyNumberFormat="1"/>
    <xf borderId="0" fillId="3" fontId="6" numFmtId="0" xfId="0" applyAlignment="1" applyFont="1">
      <alignment readingOrder="0" shrinkToFit="0" vertical="center" wrapText="1"/>
    </xf>
    <xf borderId="0" fillId="3" fontId="7" numFmtId="0" xfId="0" applyAlignment="1" applyFont="1">
      <alignment readingOrder="0"/>
    </xf>
    <xf borderId="1" fillId="4" fontId="8" numFmtId="0" xfId="0" applyAlignment="1" applyBorder="1" applyFill="1" applyFont="1">
      <alignment readingOrder="0"/>
    </xf>
    <xf borderId="1" fillId="3" fontId="3" numFmtId="164" xfId="0" applyBorder="1" applyFont="1" applyNumberFormat="1"/>
    <xf borderId="0" fillId="0" fontId="3" numFmtId="0" xfId="0" applyAlignment="1" applyFont="1">
      <alignment readingOrder="0"/>
    </xf>
    <xf borderId="0" fillId="5" fontId="4" numFmtId="0" xfId="0" applyAlignment="1" applyFill="1" applyFont="1">
      <alignment readingOrder="0"/>
    </xf>
    <xf borderId="0" fillId="0" fontId="5" numFmtId="164" xfId="0" applyFont="1" applyNumberFormat="1"/>
    <xf borderId="0" fillId="0" fontId="5" numFmtId="164" xfId="0" applyAlignment="1" applyFont="1" applyNumberFormat="1">
      <alignment readingOrder="0"/>
    </xf>
    <xf borderId="0" fillId="0" fontId="6" numFmtId="0" xfId="0" applyAlignment="1" applyFont="1">
      <alignment readingOrder="0" shrinkToFit="0" vertical="center" wrapText="1"/>
    </xf>
    <xf borderId="0" fillId="0" fontId="1" numFmtId="0" xfId="0" applyAlignment="1" applyFont="1">
      <alignment readingOrder="0"/>
    </xf>
    <xf borderId="1" fillId="5" fontId="8" numFmtId="0" xfId="0" applyAlignment="1" applyBorder="1" applyFont="1">
      <alignment readingOrder="0"/>
    </xf>
    <xf borderId="1" fillId="0" fontId="3" numFmtId="164" xfId="0" applyBorder="1" applyFont="1" applyNumberFormat="1"/>
    <xf borderId="0" fillId="4" fontId="3" numFmtId="0" xfId="0" applyAlignment="1" applyFont="1">
      <alignment readingOrder="0"/>
    </xf>
    <xf borderId="0" fillId="4" fontId="4" numFmtId="0" xfId="0" applyAlignment="1" applyFont="1">
      <alignment readingOrder="0"/>
    </xf>
    <xf borderId="0" fillId="4" fontId="5" numFmtId="164" xfId="0" applyFont="1" applyNumberFormat="1"/>
    <xf borderId="0" fillId="4" fontId="5" numFmtId="164" xfId="0" applyAlignment="1" applyFont="1" applyNumberFormat="1">
      <alignment readingOrder="0"/>
    </xf>
    <xf borderId="0" fillId="4" fontId="6" numFmtId="0" xfId="0" applyAlignment="1" applyFont="1">
      <alignment readingOrder="0" shrinkToFit="0" vertical="center" wrapText="1"/>
    </xf>
    <xf borderId="0" fillId="4" fontId="7" numFmtId="0" xfId="0" applyAlignment="1" applyFont="1">
      <alignment readingOrder="0"/>
    </xf>
    <xf borderId="1" fillId="4" fontId="3" numFmtId="164" xfId="0" applyBorder="1" applyFont="1" applyNumberFormat="1"/>
    <xf borderId="0" fillId="0" fontId="9" numFmtId="0" xfId="0" applyFont="1"/>
    <xf borderId="0" fillId="0" fontId="9" numFmtId="164" xfId="0" applyFont="1" applyNumberFormat="1"/>
    <xf borderId="0" fillId="2" fontId="1" numFmtId="0" xfId="0" applyAlignment="1" applyFont="1">
      <alignment horizontal="right" readingOrder="0"/>
    </xf>
    <xf borderId="0" fillId="6" fontId="1" numFmtId="0" xfId="0" applyAlignment="1" applyFill="1" applyFont="1">
      <alignment horizontal="left" readingOrder="0"/>
    </xf>
    <xf borderId="0" fillId="4" fontId="5" numFmtId="0" xfId="0" applyAlignment="1" applyFont="1">
      <alignment horizontal="right" readingOrder="0"/>
    </xf>
    <xf borderId="0" fillId="4" fontId="5" numFmtId="0" xfId="0" applyAlignment="1" applyFont="1">
      <alignment horizontal="right" readingOrder="0"/>
    </xf>
    <xf borderId="0" fillId="4" fontId="10" numFmtId="0" xfId="0" applyAlignment="1" applyFont="1">
      <alignment horizontal="right" readingOrder="0"/>
    </xf>
    <xf borderId="2" fillId="4" fontId="10" numFmtId="0" xfId="0" applyAlignment="1" applyBorder="1" applyFont="1">
      <alignment horizontal="right" readingOrder="0"/>
    </xf>
    <xf borderId="2" fillId="4" fontId="4" numFmtId="0" xfId="0" applyAlignment="1" applyBorder="1" applyFont="1">
      <alignment readingOrder="0"/>
    </xf>
    <xf borderId="2" fillId="4" fontId="5" numFmtId="164" xfId="0" applyAlignment="1" applyBorder="1" applyFont="1" applyNumberFormat="1">
      <alignment readingOrder="0"/>
    </xf>
    <xf borderId="0" fillId="4" fontId="9" numFmtId="0" xfId="0" applyFont="1"/>
    <xf borderId="0" fillId="4" fontId="11" numFmtId="0" xfId="0" applyAlignment="1" applyFont="1">
      <alignment readingOrder="0"/>
    </xf>
    <xf borderId="1" fillId="4" fontId="11" numFmtId="0" xfId="0" applyAlignment="1" applyBorder="1" applyFont="1">
      <alignment readingOrder="0"/>
    </xf>
    <xf borderId="1" fillId="4" fontId="11" numFmtId="164" xfId="0" applyBorder="1" applyFont="1" applyNumberFormat="1"/>
    <xf borderId="0" fillId="5" fontId="10" numFmtId="0" xfId="0" applyAlignment="1" applyFont="1">
      <alignment horizontal="right" readingOrder="0"/>
    </xf>
    <xf borderId="0" fillId="5" fontId="5" numFmtId="164" xfId="0" applyAlignment="1" applyFont="1" applyNumberFormat="1">
      <alignment readingOrder="0"/>
    </xf>
    <xf borderId="0" fillId="5" fontId="5" numFmtId="164" xfId="0" applyFont="1" applyNumberFormat="1"/>
    <xf borderId="0" fillId="5" fontId="5" numFmtId="0" xfId="0" applyAlignment="1" applyFont="1">
      <alignment horizontal="right" readingOrder="0"/>
    </xf>
    <xf borderId="2" fillId="5" fontId="4" numFmtId="0" xfId="0" applyAlignment="1" applyBorder="1" applyFont="1">
      <alignment readingOrder="0"/>
    </xf>
    <xf borderId="2" fillId="5" fontId="5" numFmtId="164" xfId="0" applyAlignment="1" applyBorder="1" applyFont="1" applyNumberFormat="1">
      <alignment readingOrder="0"/>
    </xf>
    <xf borderId="0" fillId="5" fontId="4" numFmtId="0" xfId="0" applyAlignment="1" applyFont="1">
      <alignment vertical="bottom"/>
    </xf>
    <xf borderId="0" fillId="5" fontId="11" numFmtId="0" xfId="0" applyAlignment="1" applyFont="1">
      <alignment readingOrder="0"/>
    </xf>
    <xf borderId="1" fillId="5" fontId="11" numFmtId="0" xfId="0" applyAlignment="1" applyBorder="1" applyFont="1">
      <alignment readingOrder="0"/>
    </xf>
    <xf borderId="1" fillId="5" fontId="8" numFmtId="164" xfId="0" applyBorder="1" applyFont="1" applyNumberFormat="1"/>
    <xf borderId="0" fillId="0" fontId="5" numFmtId="0" xfId="0" applyAlignment="1" applyFont="1">
      <alignment horizontal="right" readingOrder="0"/>
    </xf>
    <xf borderId="0" fillId="0" fontId="5" numFmtId="164" xfId="0" applyAlignment="1" applyFont="1" applyNumberFormat="1">
      <alignment horizontal="right" vertical="bottom"/>
    </xf>
    <xf borderId="2" fillId="0" fontId="5" numFmtId="164" xfId="0" applyAlignment="1" applyBorder="1" applyFont="1" applyNumberFormat="1">
      <alignment readingOrder="0"/>
    </xf>
    <xf borderId="0" fillId="4" fontId="5" numFmtId="0" xfId="0" applyAlignment="1" applyFont="1">
      <alignment horizontal="right"/>
    </xf>
    <xf borderId="0" fillId="0" fontId="5" numFmtId="0" xfId="0" applyAlignment="1" applyFont="1">
      <alignment readingOrder="0"/>
    </xf>
    <xf borderId="0" fillId="0" fontId="5" numFmtId="0" xfId="0" applyFont="1"/>
    <xf borderId="0" fillId="3" fontId="5" numFmtId="0" xfId="0" applyAlignment="1" applyFont="1">
      <alignment readingOrder="0"/>
    </xf>
    <xf borderId="0" fillId="3" fontId="5" numFmtId="0" xfId="0" applyFont="1"/>
    <xf borderId="0" fillId="4" fontId="5" numFmtId="0" xfId="0" applyAlignment="1" applyFont="1">
      <alignment readingOrder="0"/>
    </xf>
    <xf borderId="0" fillId="3" fontId="12" numFmtId="0" xfId="0" applyAlignment="1" applyFont="1">
      <alignment readingOrder="0"/>
    </xf>
    <xf borderId="0" fillId="0" fontId="13" numFmtId="0" xfId="0" applyAlignment="1" applyFont="1">
      <alignment vertical="bottom"/>
    </xf>
    <xf borderId="0" fillId="4" fontId="5" numFmtId="0" xfId="0" applyFont="1"/>
    <xf borderId="0" fillId="4" fontId="14" numFmtId="0" xfId="0" applyAlignment="1" applyFont="1">
      <alignment vertical="bottom"/>
    </xf>
    <xf borderId="0" fillId="4"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4" fontId="5" numFmtId="0" xfId="0" applyAlignment="1" applyFont="1">
      <alignment readingOrder="0"/>
    </xf>
    <xf borderId="0" fillId="4"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Marketplace Fees, Operating Contributions, Other, Program Management Fees, Total…</a:t>
            </a:r>
          </a:p>
        </c:rich>
      </c:tx>
      <c:overlay val="0"/>
    </c:title>
    <c:plotArea>
      <c:layout/>
      <c:lineChart>
        <c:ser>
          <c:idx val="0"/>
          <c:order val="0"/>
          <c:tx>
            <c:strRef>
              <c:f>'Pivot Table 3'!$B$1:$B$2</c:f>
            </c:strRef>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 Table 3'!$A$3:$A$7</c:f>
            </c:strRef>
          </c:cat>
          <c:val>
            <c:numRef>
              <c:f>'Pivot Table 3'!$B$3:$B$7</c:f>
              <c:numCache/>
            </c:numRef>
          </c:val>
          <c:smooth val="0"/>
        </c:ser>
        <c:ser>
          <c:idx val="1"/>
          <c:order val="1"/>
          <c:tx>
            <c:strRef>
              <c:f>'Pivot Table 3'!$C$1:$C$2</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 Table 3'!$A$3:$A$7</c:f>
            </c:strRef>
          </c:cat>
          <c:val>
            <c:numRef>
              <c:f>'Pivot Table 3'!$C$3:$C$7</c:f>
              <c:numCache/>
            </c:numRef>
          </c:val>
          <c:smooth val="0"/>
        </c:ser>
        <c:ser>
          <c:idx val="2"/>
          <c:order val="2"/>
          <c:tx>
            <c:strRef>
              <c:f>'Pivot Table 3'!$D$1:$D$2</c:f>
            </c:strRef>
          </c:tx>
          <c:spPr>
            <a:ln cmpd="sng">
              <a:solidFill>
                <a:srgbClr val="FBBC0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 Table 3'!$A$3:$A$7</c:f>
            </c:strRef>
          </c:cat>
          <c:val>
            <c:numRef>
              <c:f>'Pivot Table 3'!$D$3:$D$7</c:f>
              <c:numCache/>
            </c:numRef>
          </c:val>
          <c:smooth val="0"/>
        </c:ser>
        <c:ser>
          <c:idx val="3"/>
          <c:order val="3"/>
          <c:tx>
            <c:strRef>
              <c:f>'Pivot Table 3'!$E$1:$E$2</c:f>
            </c:strRef>
          </c:tx>
          <c:spPr>
            <a:ln cmpd="sng">
              <a:solidFill>
                <a:srgbClr val="34A853"/>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'Pivot Table 3'!$A$3:$A$7</c:f>
            </c:strRef>
          </c:cat>
          <c:val>
            <c:numRef>
              <c:f>'Pivot Table 3'!$E$3:$E$7</c:f>
              <c:numCache/>
            </c:numRef>
          </c:val>
          <c:smooth val="0"/>
        </c:ser>
        <c:axId val="1349189260"/>
        <c:axId val="651611316"/>
      </c:lineChart>
      <c:catAx>
        <c:axId val="13491892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651611316"/>
      </c:catAx>
      <c:valAx>
        <c:axId val="651611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918926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238125</xdr:colOff>
      <xdr:row>1</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26" sheet="Revenue (reconciled)"/>
  </cacheSource>
  <cacheFields>
    <cacheField name="Year" numFmtId="0">
      <sharedItems containsSemiMixedTypes="0" containsString="0" containsNumber="1" containsInteger="1">
        <n v="2020.0"/>
        <n v="2021.0"/>
        <n v="2022.0"/>
        <n v="2023.0"/>
        <n v="2024.0"/>
      </sharedItems>
    </cacheField>
    <cacheField name="Revenue type" numFmtId="0">
      <sharedItems>
        <s v="Program Management Fees"/>
        <s v="Marketplace Fees"/>
        <s v="Operating Contributions"/>
        <s v="Other"/>
        <s v="Total"/>
      </sharedItems>
    </cacheField>
    <cacheField name="Intitial Forecast" numFmtId="164">
      <sharedItems containsString="0" containsBlank="1" containsNumber="1" containsInteger="1">
        <n v="4505000.0"/>
        <n v="3140000.0"/>
        <n v="901000.0"/>
        <n v="350000.0"/>
        <n v="8896000.0"/>
        <n v="4478800.0"/>
        <n v="5859146.0"/>
        <n v="1745553.0"/>
        <n v="880000.0"/>
        <n v="1.2963499E7"/>
        <n v="4653000.0"/>
        <n v="7452000.0"/>
        <n v="2431000.0"/>
        <n v="905000.0"/>
        <n v="1.5441E7"/>
        <n v="9146301.0"/>
        <n v="5487950.0"/>
        <n v="3004471.0"/>
        <n v="2023442.0"/>
        <n v="1.9662164E7"/>
        <n v="1.2547E7"/>
        <m/>
        <n v="2500000.0"/>
        <n v="1800000.0"/>
        <n v="1.6847E7"/>
      </sharedItems>
    </cacheField>
    <cacheField name="Reported Actuals" numFmtId="164">
      <sharedItems containsString="0" containsBlank="1" containsNumber="1" containsInteger="1">
        <n v="5178394.0"/>
        <n v="6297323.0"/>
        <n v="1261555.0"/>
        <m/>
        <n v="1.2737272E7"/>
        <n v="4240000.0"/>
        <n v="6068000.0"/>
        <n v="2146000.0"/>
        <n v="1327000.0"/>
        <n v="1.3781E7"/>
        <n v="8705369.0"/>
        <n v="8282965.0"/>
        <n v="2794658.0"/>
        <n v="1371970.0"/>
        <n v="2.1154962E7"/>
        <n v="1.2E7"/>
        <n v="3136000.0"/>
        <n v="2481000.0"/>
        <n v="1.7617E7"/>
        <n v="5385981.0"/>
        <n v="3681919.0"/>
        <n v="2306732.0"/>
        <n v="1057605.0"/>
        <n v="1.2432237E7"/>
      </sharedItems>
    </cacheField>
    <cacheField name="Reconciliation notes" numFmtId="0">
      <sharedItems containsBlank="1">
        <s v="At the start of 2020 we tracked revenue as wholesale, marketplace, other operating revenue, and other income. To map to current categories &quot;wholesale&quot; = &quot;program managment fees&quot; and &quot;marketplace&quot; = &quot;marketplace fees.&quot; &#10;&#10;By the end of the year we switched "/>
        <m/>
        <s v="We started the year with diaggregated individual products + services, and ended the year with them rolled up to products + services. &#10;&#10;Again &quot;products&quot; = &quot;marketplace fees&quot; and &quot;services&quot; = &quot;program management fees&quot;. It again likely under represents the c"/>
        <s v="By the end of 2022 we had swapped back to corporate partners and marketplace. &#10;&#10;To map&quot;corporate partners&quot; = &quot;program managment fees&quot; and &quot;marketplace&quot; = &quot;marketplace fees.&quot; &#10;&#10;We also disaggreated &quot;interest income&quot; from &quot;Other Income (expenses)&quot; which her"/>
        <s v="By the end of 2023 we had combined all revenue sources into just revenues.&#10;&#10;We also added &quot;government grants&quot; which I have included in &quot;operating contributions&quot; here"/>
        <s v="The final shift to our current framing happened in the latter half of 2024.&#10;&#10;There appears to be some discrepencies across numbers in the early half of the year, specifically around operating contributions - two proposed budgets appear to have been shar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G8" firstHeaderRow="0" firstDataRow="1" firstDataCol="1"/>
  <pivotFields>
    <pivotField name="Year" axis="axisRow" compact="0" outline="0" multipleItemSelectionAllowed="1" showAll="0" sortType="ascending">
      <items>
        <item x="0"/>
        <item x="1"/>
        <item x="2"/>
        <item x="3"/>
        <item x="4"/>
        <item t="default"/>
      </items>
    </pivotField>
    <pivotField name="Revenue type" axis="axisCol" compact="0" outline="0" multipleItemSelectionAllowed="1" showAll="0" sortType="ascending">
      <items>
        <item x="1"/>
        <item x="2"/>
        <item x="3"/>
        <item x="0"/>
        <item x="4"/>
        <item t="default"/>
      </items>
    </pivotField>
    <pivotField name="Intitial Forecas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Reported Actuals"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conciliation notes" compact="0" outline="0" multipleItemSelectionAllowed="1" showAll="0">
      <items>
        <item x="0"/>
        <item x="1"/>
        <item x="2"/>
        <item x="3"/>
        <item x="4"/>
        <item x="5"/>
        <item t="default"/>
      </items>
    </pivotField>
  </pivotFields>
  <rowFields>
    <field x="0"/>
  </rowFields>
  <colFields>
    <field x="1"/>
  </colFields>
  <dataFields>
    <dataField name="SUM of Reported Actual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0" Type="http://schemas.openxmlformats.org/officeDocument/2006/relationships/hyperlink" Target="https://docs.google.com/presentation/d/1_A5n0cfriTUiWhgevvEVr5_RPi13QAu7p7IuMHmUpkg/edit?usp=sharing" TargetMode="External"/><Relationship Id="rId11" Type="http://schemas.openxmlformats.org/officeDocument/2006/relationships/hyperlink" Target="https://drive.google.com/file/d/16THl3cGhSW-CNYIpTFm5MRZXXZEKr3tJ/view?usp=sharing" TargetMode="External"/><Relationship Id="rId22" Type="http://schemas.openxmlformats.org/officeDocument/2006/relationships/hyperlink" Target="https://drive.google.com/file/d/1iFc0qclGAyKvBKeFSUAMUNvvknZYc62n/view?usp=sharing" TargetMode="External"/><Relationship Id="rId10" Type="http://schemas.openxmlformats.org/officeDocument/2006/relationships/hyperlink" Target="https://drive.google.com/file/d/16TAp0y8YIRWr9hRvetn5IuAMVcLr9kuy/view?usp=sharing" TargetMode="External"/><Relationship Id="rId21" Type="http://schemas.openxmlformats.org/officeDocument/2006/relationships/hyperlink" Target="https://docs.google.com/presentation/d/1GLAY3y4JlPnVWfUb58qERkLucigkhf5XXuPSATi9dJM/edit?usp=sharing" TargetMode="External"/><Relationship Id="rId13" Type="http://schemas.openxmlformats.org/officeDocument/2006/relationships/hyperlink" Target="https://drive.google.com/file/d/16TAp0y8YIRWr9hRvetn5IuAMVcLr9kuy/view?usp=sharing" TargetMode="External"/><Relationship Id="rId12" Type="http://schemas.openxmlformats.org/officeDocument/2006/relationships/hyperlink" Target="https://docs.google.com/document/d/1vEyE7G8sE-DNQuVhFpEoCYl6rrfnyrJgbcGdQfHW6rs/edit?usp=drive_link" TargetMode="External"/><Relationship Id="rId23" Type="http://schemas.openxmlformats.org/officeDocument/2006/relationships/drawing" Target="../drawings/drawing4.xml"/><Relationship Id="rId1" Type="http://schemas.openxmlformats.org/officeDocument/2006/relationships/hyperlink" Target="https://docs.google.com/presentation/d/1QksjcbqG4Rlc629RFs8tZ00Qe1FWF0u8z3kASIRSOyQ/edit?usp=sharing" TargetMode="External"/><Relationship Id="rId2" Type="http://schemas.openxmlformats.org/officeDocument/2006/relationships/hyperlink" Target="https://drive.google.com/file/d/1MgMzWwyMk2f7-y7CvQ2HLwMarZ9JDzrt/view?usp=sharing" TargetMode="External"/><Relationship Id="rId3" Type="http://schemas.openxmlformats.org/officeDocument/2006/relationships/hyperlink" Target="https://docs.google.com/presentation/d/1HXiGDfiOtELsEMP5oYf5kkCpE4aXbwnalH9kPsdkgrk/edit?usp=sharing" TargetMode="External"/><Relationship Id="rId4" Type="http://schemas.openxmlformats.org/officeDocument/2006/relationships/hyperlink" Target="https://docs.google.com/presentation/d/1KquL4yIsLxm2QwFvxGqWpnKr5fbzmWFqVzOi2Pmo9ds/edit?usp=sharing" TargetMode="External"/><Relationship Id="rId9" Type="http://schemas.openxmlformats.org/officeDocument/2006/relationships/hyperlink" Target="https://docs.google.com/document/d/1gL3qnUHZfYdOYrnmMhVAD8vj5WugF26ZTNIfx8Qax4A/edit?usp=sharing" TargetMode="External"/><Relationship Id="rId15" Type="http://schemas.openxmlformats.org/officeDocument/2006/relationships/hyperlink" Target="https://docs.google.com/presentation/d/1mAqHEKWWXR6fuY7uSFCFvC_4-l3rZCc68VBzG9ve0Y4/edit?usp=sharing" TargetMode="External"/><Relationship Id="rId14" Type="http://schemas.openxmlformats.org/officeDocument/2006/relationships/hyperlink" Target="https://drive.google.com/file/d/16THl3cGhSW-CNYIpTFm5MRZXXZEKr3tJ/view?usp=sharing" TargetMode="External"/><Relationship Id="rId17" Type="http://schemas.openxmlformats.org/officeDocument/2006/relationships/hyperlink" Target="https://docs.google.com/presentation/d/1_A5n0cfriTUiWhgevvEVr5_RPi13QAu7p7IuMHmUpkg/edit?usp=sharing" TargetMode="External"/><Relationship Id="rId16" Type="http://schemas.openxmlformats.org/officeDocument/2006/relationships/hyperlink" Target="https://drive.google.com/file/d/1EK0FO21ZUj4UmQanG3O1To07NwR1cpRY/view?usp=sharing" TargetMode="External"/><Relationship Id="rId5" Type="http://schemas.openxmlformats.org/officeDocument/2006/relationships/hyperlink" Target="https://drive.google.com/file/d/1IBouCHXnMIZuA0s49H7_3VfdJpCgSuue/view?usp=sharing" TargetMode="External"/><Relationship Id="rId19" Type="http://schemas.openxmlformats.org/officeDocument/2006/relationships/hyperlink" Target="https://drive.google.com/file/d/1EK0FO21ZUj4UmQanG3O1To07NwR1cpRY/view?usp=sharing" TargetMode="External"/><Relationship Id="rId6" Type="http://schemas.openxmlformats.org/officeDocument/2006/relationships/hyperlink" Target="https://docs.google.com/presentation/d/1KquL4yIsLxm2QwFvxGqWpnKr5fbzmWFqVzOi2Pmo9ds/edit?usp=sharing" TargetMode="External"/><Relationship Id="rId18" Type="http://schemas.openxmlformats.org/officeDocument/2006/relationships/hyperlink" Target="https://drive.google.com/file/d/10OH-GduummCV0jbS-BDciGaXy12eLNFx/view?usp=sharing" TargetMode="External"/><Relationship Id="rId7" Type="http://schemas.openxmlformats.org/officeDocument/2006/relationships/hyperlink" Target="https://drive.google.com/file/d/1IBouCHXnMIZuA0s49H7_3VfdJpCgSuue/view?usp=sharing" TargetMode="External"/><Relationship Id="rId8" Type="http://schemas.openxmlformats.org/officeDocument/2006/relationships/hyperlink" Target="https://docs.google.com/document/d/1451BKNyxaUypJE6R_RC65lVxuIbQyw5DsPafd0ZQ8XU/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24.5"/>
    <col customWidth="1" min="3" max="3" width="14.13"/>
    <col customWidth="1" min="4" max="4" width="15.25"/>
    <col customWidth="1" min="5" max="5" width="72.5"/>
  </cols>
  <sheetData>
    <row r="1">
      <c r="A1" s="1" t="s">
        <v>0</v>
      </c>
      <c r="B1" s="1" t="s">
        <v>1</v>
      </c>
      <c r="C1" s="1" t="s">
        <v>2</v>
      </c>
      <c r="D1" s="1" t="s">
        <v>3</v>
      </c>
      <c r="E1" s="2" t="s">
        <v>4</v>
      </c>
    </row>
    <row r="2" ht="19.5" customHeight="1">
      <c r="A2" s="3">
        <v>2020.0</v>
      </c>
      <c r="B2" s="4" t="s">
        <v>5</v>
      </c>
      <c r="C2" s="5">
        <f>SUM('Revenue (unreconciled)'!D3)</f>
        <v>4505000</v>
      </c>
      <c r="D2" s="6">
        <f>SUM('Revenue (unreconciled)'!E11:E14)</f>
        <v>5178394</v>
      </c>
      <c r="E2" s="7" t="s">
        <v>6</v>
      </c>
    </row>
    <row r="3" ht="19.5" customHeight="1">
      <c r="A3" s="8">
        <v>2020.0</v>
      </c>
      <c r="B3" s="4" t="s">
        <v>7</v>
      </c>
      <c r="C3" s="5">
        <f>'Revenue (unreconciled)'!D4</f>
        <v>3140000</v>
      </c>
      <c r="D3" s="5">
        <f>SUM('Revenue (unreconciled)'!E7:E10)</f>
        <v>6297323</v>
      </c>
    </row>
    <row r="4" ht="19.5" customHeight="1">
      <c r="A4" s="8">
        <v>2020.0</v>
      </c>
      <c r="B4" s="4" t="s">
        <v>8</v>
      </c>
      <c r="C4" s="5">
        <f>'Revenue (unreconciled)'!D5</f>
        <v>901000</v>
      </c>
      <c r="D4" s="6">
        <f>SUM('Revenue (unreconciled)'!E15:E16)</f>
        <v>1261555</v>
      </c>
    </row>
    <row r="5" ht="19.5" customHeight="1">
      <c r="A5" s="8">
        <v>2020.0</v>
      </c>
      <c r="B5" s="4" t="s">
        <v>9</v>
      </c>
      <c r="C5" s="5">
        <f>'Revenue (unreconciled)'!D6</f>
        <v>350000</v>
      </c>
      <c r="D5" s="6"/>
    </row>
    <row r="6" ht="19.5" customHeight="1">
      <c r="A6" s="8">
        <v>2020.0</v>
      </c>
      <c r="B6" s="9" t="s">
        <v>10</v>
      </c>
      <c r="C6" s="10">
        <f t="shared" ref="C6:D6" si="1">SUM(C2:C5)</f>
        <v>8896000</v>
      </c>
      <c r="D6" s="10">
        <f t="shared" si="1"/>
        <v>12737272</v>
      </c>
    </row>
    <row r="7">
      <c r="A7" s="11">
        <v>2021.0</v>
      </c>
      <c r="B7" s="12" t="s">
        <v>5</v>
      </c>
      <c r="C7" s="13">
        <f>SUM('Revenue (unreconciled)'!D23:D26)</f>
        <v>4478800</v>
      </c>
      <c r="D7" s="14">
        <v>4240000.0</v>
      </c>
      <c r="E7" s="15" t="s">
        <v>11</v>
      </c>
    </row>
    <row r="8">
      <c r="A8" s="16">
        <v>2021.0</v>
      </c>
      <c r="B8" s="12" t="s">
        <v>7</v>
      </c>
      <c r="C8" s="13">
        <f>SUM('Revenue (unreconciled)'!D19:D22)</f>
        <v>5859146</v>
      </c>
      <c r="D8" s="14">
        <v>6068000.0</v>
      </c>
    </row>
    <row r="9">
      <c r="A9" s="16">
        <v>2021.0</v>
      </c>
      <c r="B9" s="12" t="s">
        <v>8</v>
      </c>
      <c r="C9" s="13">
        <f>SUM('Revenue (unreconciled)'!D27:D28)</f>
        <v>1745553</v>
      </c>
      <c r="D9" s="13">
        <f>1489000+657000</f>
        <v>2146000</v>
      </c>
    </row>
    <row r="10">
      <c r="A10" s="16">
        <v>2021.0</v>
      </c>
      <c r="B10" s="12" t="s">
        <v>9</v>
      </c>
      <c r="C10" s="14">
        <f>SUM('Revenue (unreconciled)'!D29)</f>
        <v>880000</v>
      </c>
      <c r="D10" s="14">
        <v>1327000.0</v>
      </c>
    </row>
    <row r="11">
      <c r="A11" s="16">
        <v>2021.0</v>
      </c>
      <c r="B11" s="17" t="s">
        <v>10</v>
      </c>
      <c r="C11" s="18">
        <f t="shared" ref="C11:D11" si="2">SUM(C7:C10)</f>
        <v>12963499</v>
      </c>
      <c r="D11" s="18">
        <f t="shared" si="2"/>
        <v>13781000</v>
      </c>
    </row>
    <row r="12">
      <c r="A12" s="19">
        <v>2022.0</v>
      </c>
      <c r="B12" s="20" t="s">
        <v>5</v>
      </c>
      <c r="C12" s="21">
        <f>'Revenue (unreconciled)'!D38</f>
        <v>4653000</v>
      </c>
      <c r="D12" s="22">
        <f>'Revenue (unreconciled)'!E43</f>
        <v>8705369</v>
      </c>
      <c r="E12" s="23" t="s">
        <v>12</v>
      </c>
    </row>
    <row r="13">
      <c r="A13" s="24">
        <v>2022.0</v>
      </c>
      <c r="B13" s="20" t="s">
        <v>7</v>
      </c>
      <c r="C13" s="21">
        <f>'Revenue (unreconciled)'!D37</f>
        <v>7452000</v>
      </c>
      <c r="D13" s="22">
        <f>'Revenue (unreconciled)'!E42</f>
        <v>8282965</v>
      </c>
    </row>
    <row r="14">
      <c r="A14" s="24">
        <v>2022.0</v>
      </c>
      <c r="B14" s="20" t="s">
        <v>8</v>
      </c>
      <c r="C14" s="21">
        <f>SUM('Revenue (unreconciled)'!D39:D40)</f>
        <v>2431000</v>
      </c>
      <c r="D14" s="21">
        <f>SUM('Revenue (unreconciled)'!E44:E45)</f>
        <v>2794658</v>
      </c>
    </row>
    <row r="15">
      <c r="A15" s="24">
        <v>2022.0</v>
      </c>
      <c r="B15" s="20" t="s">
        <v>9</v>
      </c>
      <c r="C15" s="22">
        <f>'Revenue (unreconciled)'!D41</f>
        <v>905000</v>
      </c>
      <c r="D15" s="21">
        <f>SUM('Revenue (unreconciled)'!E46:E47)</f>
        <v>1371970</v>
      </c>
    </row>
    <row r="16">
      <c r="A16" s="24">
        <v>2022.0</v>
      </c>
      <c r="B16" s="9" t="s">
        <v>10</v>
      </c>
      <c r="C16" s="25">
        <f t="shared" ref="C16:D16" si="3">SUM(C12:C15)</f>
        <v>15441000</v>
      </c>
      <c r="D16" s="25">
        <f t="shared" si="3"/>
        <v>21154962</v>
      </c>
    </row>
    <row r="17">
      <c r="A17" s="11">
        <v>2023.0</v>
      </c>
      <c r="B17" s="12" t="s">
        <v>5</v>
      </c>
      <c r="C17" s="14">
        <f>'Revenue (unreconciled)'!D51</f>
        <v>9146301</v>
      </c>
      <c r="D17" s="14">
        <f>'Revenue (unreconciled)'!E56</f>
        <v>12000000</v>
      </c>
      <c r="E17" s="15" t="s">
        <v>13</v>
      </c>
    </row>
    <row r="18">
      <c r="A18" s="16">
        <v>2023.0</v>
      </c>
      <c r="B18" s="12" t="s">
        <v>7</v>
      </c>
      <c r="C18" s="14">
        <f>'Revenue (unreconciled)'!D50</f>
        <v>5487950</v>
      </c>
    </row>
    <row r="19">
      <c r="A19" s="16">
        <v>2023.0</v>
      </c>
      <c r="B19" s="12" t="s">
        <v>8</v>
      </c>
      <c r="C19" s="13">
        <f>SUM('Revenue (unreconciled)'!D52:D53)</f>
        <v>3004471</v>
      </c>
      <c r="D19" s="14">
        <f>SUM('Revenue (unreconciled)'!E57:E58)</f>
        <v>3136000</v>
      </c>
    </row>
    <row r="20">
      <c r="A20" s="16">
        <v>2023.0</v>
      </c>
      <c r="B20" s="12" t="s">
        <v>9</v>
      </c>
      <c r="C20" s="13">
        <f>SUM('Revenue (unreconciled)'!D54:D55)</f>
        <v>2023442</v>
      </c>
      <c r="D20" s="13">
        <f>'Revenue (unreconciled)'!E59</f>
        <v>2481000</v>
      </c>
    </row>
    <row r="21">
      <c r="A21" s="16">
        <v>2023.0</v>
      </c>
      <c r="B21" s="17" t="s">
        <v>10</v>
      </c>
      <c r="C21" s="18">
        <f t="shared" ref="C21:D21" si="4">SUM(C17:C20)</f>
        <v>19662164</v>
      </c>
      <c r="D21" s="18">
        <f t="shared" si="4"/>
        <v>17617000</v>
      </c>
    </row>
    <row r="22">
      <c r="A22" s="19">
        <v>2024.0</v>
      </c>
      <c r="B22" s="20" t="s">
        <v>5</v>
      </c>
      <c r="C22" s="22">
        <f>'Revenue (unreconciled)'!D62</f>
        <v>12547000</v>
      </c>
      <c r="D22" s="22">
        <f>'Revenue (unreconciled)'!E67</f>
        <v>5385981</v>
      </c>
      <c r="E22" s="23" t="s">
        <v>14</v>
      </c>
    </row>
    <row r="23">
      <c r="A23" s="24">
        <v>2024.0</v>
      </c>
      <c r="B23" s="20" t="s">
        <v>7</v>
      </c>
      <c r="D23" s="22">
        <f>'Revenue (unreconciled)'!E66</f>
        <v>3681919</v>
      </c>
    </row>
    <row r="24">
      <c r="A24" s="24">
        <v>2024.0</v>
      </c>
      <c r="B24" s="20" t="s">
        <v>8</v>
      </c>
      <c r="C24" s="22">
        <f>SUM('Revenue (unreconciled)'!D63:D64)</f>
        <v>2500000</v>
      </c>
      <c r="D24" s="22">
        <f>'Revenue (unreconciled)'!E68</f>
        <v>2306732</v>
      </c>
    </row>
    <row r="25">
      <c r="A25" s="24">
        <v>2024.0</v>
      </c>
      <c r="B25" s="20" t="s">
        <v>9</v>
      </c>
      <c r="C25" s="22">
        <f>'Revenue (unreconciled)'!D65</f>
        <v>1800000</v>
      </c>
      <c r="D25" s="22">
        <f>'Revenue (unreconciled)'!E69</f>
        <v>1057605</v>
      </c>
    </row>
    <row r="26">
      <c r="A26" s="24">
        <v>2024.0</v>
      </c>
      <c r="B26" s="9" t="s">
        <v>10</v>
      </c>
      <c r="C26" s="25">
        <f t="shared" ref="C26:D26" si="5">SUM(C22:C25)</f>
        <v>16847000</v>
      </c>
      <c r="D26" s="25">
        <f t="shared" si="5"/>
        <v>12432237</v>
      </c>
    </row>
  </sheetData>
  <mergeCells count="7">
    <mergeCell ref="E2:E6"/>
    <mergeCell ref="E7:E11"/>
    <mergeCell ref="E12:E16"/>
    <mergeCell ref="D17:D18"/>
    <mergeCell ref="E17:E21"/>
    <mergeCell ref="C22:C23"/>
    <mergeCell ref="E22: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7.5"/>
    <col customWidth="1" min="2" max="2" width="8.13"/>
    <col customWidth="1" min="3" max="3" width="34.38"/>
    <col customWidth="1" min="4" max="4" width="14.13"/>
    <col customWidth="1" min="5" max="5" width="14.38"/>
  </cols>
  <sheetData>
    <row r="1">
      <c r="A1" s="28" t="s">
        <v>0</v>
      </c>
      <c r="B1" s="1"/>
      <c r="C1" s="1" t="s">
        <v>17</v>
      </c>
      <c r="D1" s="1" t="s">
        <v>2</v>
      </c>
      <c r="E1" s="1" t="s">
        <v>18</v>
      </c>
    </row>
    <row r="2">
      <c r="A2" s="29">
        <v>2020.0</v>
      </c>
    </row>
    <row r="3" outlineLevel="1">
      <c r="A3" s="30"/>
      <c r="B3" s="20"/>
      <c r="C3" s="20" t="s">
        <v>19</v>
      </c>
      <c r="D3" s="22">
        <v>4505000.0</v>
      </c>
      <c r="E3" s="21"/>
    </row>
    <row r="4" outlineLevel="1">
      <c r="A4" s="31"/>
      <c r="B4" s="20"/>
      <c r="C4" s="20" t="s">
        <v>20</v>
      </c>
      <c r="D4" s="22">
        <v>3140000.0</v>
      </c>
      <c r="E4" s="22"/>
    </row>
    <row r="5" outlineLevel="1">
      <c r="A5" s="31"/>
      <c r="B5" s="20"/>
      <c r="C5" s="20" t="s">
        <v>21</v>
      </c>
      <c r="D5" s="22">
        <v>901000.0</v>
      </c>
      <c r="E5" s="21"/>
    </row>
    <row r="6" outlineLevel="1">
      <c r="A6" s="31"/>
      <c r="B6" s="20"/>
      <c r="C6" s="20" t="s">
        <v>22</v>
      </c>
      <c r="D6" s="22">
        <v>350000.0</v>
      </c>
      <c r="E6" s="21"/>
    </row>
    <row r="7" outlineLevel="1">
      <c r="A7" s="32"/>
      <c r="B7" s="33" t="s">
        <v>23</v>
      </c>
      <c r="C7" s="34" t="s">
        <v>24</v>
      </c>
      <c r="D7" s="35"/>
      <c r="E7" s="35">
        <v>3548857.0</v>
      </c>
    </row>
    <row r="8" outlineLevel="1">
      <c r="A8" s="32"/>
      <c r="B8" s="32"/>
      <c r="C8" s="20" t="s">
        <v>25</v>
      </c>
      <c r="D8" s="22"/>
      <c r="E8" s="22">
        <v>2044282.0</v>
      </c>
    </row>
    <row r="9" outlineLevel="1">
      <c r="A9" s="32"/>
      <c r="B9" s="32"/>
      <c r="C9" s="20" t="s">
        <v>26</v>
      </c>
      <c r="D9" s="22"/>
      <c r="E9" s="22">
        <v>697934.0</v>
      </c>
    </row>
    <row r="10" outlineLevel="1">
      <c r="A10" s="32"/>
      <c r="B10" s="32"/>
      <c r="C10" s="20" t="s">
        <v>27</v>
      </c>
      <c r="D10" s="22"/>
      <c r="E10" s="22">
        <v>6250.0</v>
      </c>
    </row>
    <row r="11" outlineLevel="1">
      <c r="A11" s="36"/>
      <c r="B11" s="32" t="s">
        <v>28</v>
      </c>
      <c r="C11" s="20" t="s">
        <v>29</v>
      </c>
      <c r="D11" s="22"/>
      <c r="E11" s="22">
        <v>2495775.0</v>
      </c>
    </row>
    <row r="12" outlineLevel="1">
      <c r="A12" s="36"/>
      <c r="B12" s="31"/>
      <c r="C12" s="20" t="s">
        <v>30</v>
      </c>
      <c r="D12" s="22"/>
      <c r="E12" s="22">
        <v>1302905.0</v>
      </c>
    </row>
    <row r="13" outlineLevel="1">
      <c r="A13" s="36"/>
      <c r="B13" s="31"/>
      <c r="C13" s="20" t="s">
        <v>31</v>
      </c>
      <c r="D13" s="22"/>
      <c r="E13" s="22">
        <v>878198.0</v>
      </c>
    </row>
    <row r="14" outlineLevel="1">
      <c r="A14" s="36"/>
      <c r="B14" s="31"/>
      <c r="C14" s="20" t="s">
        <v>32</v>
      </c>
      <c r="D14" s="22"/>
      <c r="E14" s="22">
        <v>501516.0</v>
      </c>
    </row>
    <row r="15" outlineLevel="1">
      <c r="A15" s="36"/>
      <c r="B15" s="32" t="s">
        <v>9</v>
      </c>
      <c r="C15" s="20" t="s">
        <v>33</v>
      </c>
      <c r="D15" s="22"/>
      <c r="E15" s="22">
        <v>938013.0</v>
      </c>
    </row>
    <row r="16" outlineLevel="1">
      <c r="A16" s="36"/>
      <c r="B16" s="31"/>
      <c r="C16" s="20" t="s">
        <v>34</v>
      </c>
      <c r="D16" s="22"/>
      <c r="E16" s="22">
        <v>323542.0</v>
      </c>
    </row>
    <row r="17" outlineLevel="1">
      <c r="A17" s="31"/>
      <c r="B17" s="37"/>
      <c r="C17" s="38" t="s">
        <v>10</v>
      </c>
      <c r="D17" s="39">
        <f>SUM(D3:D6)</f>
        <v>8896000</v>
      </c>
      <c r="E17" s="39">
        <f>SUM(E7:E16)</f>
        <v>12737272</v>
      </c>
    </row>
    <row r="18">
      <c r="A18" s="29">
        <v>2021.0</v>
      </c>
    </row>
    <row r="19" outlineLevel="1">
      <c r="A19" s="40"/>
      <c r="B19" s="40" t="s">
        <v>23</v>
      </c>
      <c r="C19" s="12" t="s">
        <v>24</v>
      </c>
      <c r="D19" s="41">
        <v>4056721.0</v>
      </c>
      <c r="E19" s="41"/>
    </row>
    <row r="20" outlineLevel="1">
      <c r="A20" s="40"/>
      <c r="B20" s="40"/>
      <c r="C20" s="12" t="s">
        <v>25</v>
      </c>
      <c r="D20" s="41">
        <v>997000.0</v>
      </c>
      <c r="E20" s="42"/>
    </row>
    <row r="21" outlineLevel="1">
      <c r="A21" s="40"/>
      <c r="B21" s="40"/>
      <c r="C21" s="12" t="s">
        <v>26</v>
      </c>
      <c r="D21" s="41">
        <v>555425.0</v>
      </c>
      <c r="E21" s="41"/>
    </row>
    <row r="22" outlineLevel="1">
      <c r="A22" s="40"/>
      <c r="B22" s="40"/>
      <c r="C22" s="12" t="s">
        <v>27</v>
      </c>
      <c r="D22" s="41">
        <v>250000.0</v>
      </c>
      <c r="E22" s="41"/>
    </row>
    <row r="23" outlineLevel="1">
      <c r="A23" s="40"/>
      <c r="B23" s="40" t="s">
        <v>28</v>
      </c>
      <c r="C23" s="12" t="s">
        <v>29</v>
      </c>
      <c r="D23" s="41">
        <v>3128800.0</v>
      </c>
      <c r="E23" s="41"/>
    </row>
    <row r="24" outlineLevel="1">
      <c r="A24" s="43"/>
      <c r="B24" s="43"/>
      <c r="C24" s="12" t="s">
        <v>30</v>
      </c>
      <c r="D24" s="41">
        <v>1000000.0</v>
      </c>
      <c r="E24" s="41"/>
    </row>
    <row r="25" outlineLevel="1">
      <c r="A25" s="43"/>
      <c r="B25" s="43"/>
      <c r="C25" s="12" t="s">
        <v>31</v>
      </c>
      <c r="D25" s="41">
        <v>350000.0</v>
      </c>
      <c r="E25" s="41"/>
    </row>
    <row r="26" outlineLevel="1">
      <c r="A26" s="43"/>
      <c r="B26" s="43"/>
      <c r="C26" s="12" t="s">
        <v>32</v>
      </c>
      <c r="D26" s="41">
        <v>0.0</v>
      </c>
      <c r="E26" s="41"/>
    </row>
    <row r="27" outlineLevel="1">
      <c r="A27" s="40"/>
      <c r="B27" s="40" t="s">
        <v>9</v>
      </c>
      <c r="C27" s="12" t="s">
        <v>33</v>
      </c>
      <c r="D27" s="41">
        <v>1162415.0</v>
      </c>
      <c r="E27" s="41"/>
    </row>
    <row r="28" outlineLevel="1">
      <c r="A28" s="40"/>
      <c r="B28" s="40"/>
      <c r="C28" s="12" t="s">
        <v>34</v>
      </c>
      <c r="D28" s="41">
        <v>583138.0</v>
      </c>
      <c r="E28" s="41"/>
    </row>
    <row r="29" outlineLevel="1">
      <c r="A29" s="43"/>
      <c r="B29" s="43"/>
      <c r="C29" s="12" t="s">
        <v>35</v>
      </c>
      <c r="D29" s="41">
        <v>880000.0</v>
      </c>
      <c r="E29" s="41"/>
    </row>
    <row r="30" outlineLevel="1">
      <c r="A30" s="43"/>
      <c r="B30" s="44"/>
      <c r="C30" s="44" t="s">
        <v>23</v>
      </c>
      <c r="D30" s="45"/>
      <c r="E30" s="45">
        <v>6068000.0</v>
      </c>
    </row>
    <row r="31" outlineLevel="1">
      <c r="A31" s="43"/>
      <c r="B31" s="12"/>
      <c r="C31" s="12" t="s">
        <v>28</v>
      </c>
      <c r="D31" s="41"/>
      <c r="E31" s="41">
        <v>4240000.0</v>
      </c>
    </row>
    <row r="32" outlineLevel="1">
      <c r="A32" s="43"/>
      <c r="B32" s="46"/>
      <c r="C32" s="46" t="s">
        <v>33</v>
      </c>
      <c r="D32" s="41"/>
      <c r="E32" s="41">
        <v>1489000.0</v>
      </c>
    </row>
    <row r="33" outlineLevel="1">
      <c r="A33" s="43"/>
      <c r="B33" s="46"/>
      <c r="C33" s="46" t="s">
        <v>34</v>
      </c>
      <c r="D33" s="41"/>
      <c r="E33" s="41">
        <v>657000.0</v>
      </c>
    </row>
    <row r="34" outlineLevel="1">
      <c r="A34" s="43"/>
      <c r="B34" s="12"/>
      <c r="C34" s="12" t="s">
        <v>35</v>
      </c>
      <c r="D34" s="41"/>
      <c r="E34" s="41">
        <v>1327000.0</v>
      </c>
    </row>
    <row r="35" outlineLevel="1">
      <c r="A35" s="43"/>
      <c r="B35" s="47"/>
      <c r="C35" s="48" t="s">
        <v>10</v>
      </c>
      <c r="D35" s="49">
        <f>SUM(D18:D29)</f>
        <v>12963499</v>
      </c>
      <c r="E35" s="49">
        <f>SUM(E30:E34)</f>
        <v>13781000</v>
      </c>
    </row>
    <row r="36">
      <c r="A36" s="29">
        <v>2022.0</v>
      </c>
    </row>
    <row r="37" outlineLevel="1">
      <c r="A37" s="31"/>
      <c r="B37" s="20"/>
      <c r="C37" s="20" t="s">
        <v>36</v>
      </c>
      <c r="D37" s="22">
        <v>7452000.0</v>
      </c>
      <c r="E37" s="22"/>
    </row>
    <row r="38" outlineLevel="1">
      <c r="A38" s="31"/>
      <c r="B38" s="20"/>
      <c r="C38" s="20" t="s">
        <v>28</v>
      </c>
      <c r="D38" s="22">
        <v>4653000.0</v>
      </c>
      <c r="E38" s="22"/>
    </row>
    <row r="39" outlineLevel="1">
      <c r="A39" s="31"/>
      <c r="B39" s="20"/>
      <c r="C39" s="20" t="s">
        <v>37</v>
      </c>
      <c r="D39" s="22">
        <v>1723000.0</v>
      </c>
      <c r="E39" s="21"/>
    </row>
    <row r="40" outlineLevel="1">
      <c r="A40" s="31"/>
      <c r="B40" s="20"/>
      <c r="C40" s="20" t="s">
        <v>38</v>
      </c>
      <c r="D40" s="22">
        <v>708000.0</v>
      </c>
      <c r="E40" s="21"/>
    </row>
    <row r="41" outlineLevel="1">
      <c r="A41" s="31"/>
      <c r="B41" s="20"/>
      <c r="C41" s="20" t="s">
        <v>39</v>
      </c>
      <c r="D41" s="22">
        <v>905000.0</v>
      </c>
      <c r="E41" s="21"/>
    </row>
    <row r="42" outlineLevel="1">
      <c r="A42" s="31"/>
      <c r="B42" s="34"/>
      <c r="C42" s="34" t="s">
        <v>20</v>
      </c>
      <c r="D42" s="35"/>
      <c r="E42" s="35">
        <v>8282965.0</v>
      </c>
    </row>
    <row r="43" outlineLevel="1">
      <c r="A43" s="31"/>
      <c r="B43" s="20"/>
      <c r="C43" s="20" t="s">
        <v>40</v>
      </c>
      <c r="D43" s="22"/>
      <c r="E43" s="22">
        <v>8705369.0</v>
      </c>
    </row>
    <row r="44" outlineLevel="1">
      <c r="A44" s="31"/>
      <c r="B44" s="20"/>
      <c r="C44" s="20" t="s">
        <v>33</v>
      </c>
      <c r="D44" s="22"/>
      <c r="E44" s="21">
        <f>1905749</f>
        <v>1905749</v>
      </c>
    </row>
    <row r="45" outlineLevel="1">
      <c r="A45" s="31"/>
      <c r="B45" s="20"/>
      <c r="C45" s="20" t="s">
        <v>34</v>
      </c>
      <c r="D45" s="22"/>
      <c r="E45" s="22">
        <v>888909.0</v>
      </c>
    </row>
    <row r="46" outlineLevel="1">
      <c r="A46" s="31"/>
      <c r="B46" s="20"/>
      <c r="C46" s="20" t="s">
        <v>41</v>
      </c>
      <c r="D46" s="22"/>
      <c r="E46" s="21">
        <f>467273</f>
        <v>467273</v>
      </c>
    </row>
    <row r="47" outlineLevel="1">
      <c r="A47" s="31"/>
      <c r="B47" s="20"/>
      <c r="C47" s="20" t="s">
        <v>42</v>
      </c>
      <c r="D47" s="22"/>
      <c r="E47" s="22">
        <v>904697.0</v>
      </c>
    </row>
    <row r="48" outlineLevel="1">
      <c r="A48" s="31"/>
      <c r="B48" s="37"/>
      <c r="C48" s="38" t="s">
        <v>10</v>
      </c>
      <c r="D48" s="25">
        <f>SUM(D37:D41)</f>
        <v>15441000</v>
      </c>
      <c r="E48" s="25">
        <f>SUM(E42:E47)</f>
        <v>21154962</v>
      </c>
    </row>
    <row r="49">
      <c r="A49" s="29">
        <v>2023.0</v>
      </c>
    </row>
    <row r="50" outlineLevel="1">
      <c r="A50" s="50"/>
      <c r="B50" s="12"/>
      <c r="C50" s="12" t="s">
        <v>20</v>
      </c>
      <c r="D50" s="51">
        <v>5487950.0</v>
      </c>
      <c r="E50" s="14"/>
    </row>
    <row r="51" outlineLevel="1">
      <c r="A51" s="50"/>
      <c r="B51" s="12"/>
      <c r="C51" s="12" t="s">
        <v>40</v>
      </c>
      <c r="D51" s="51">
        <v>9146301.0</v>
      </c>
      <c r="E51" s="14"/>
    </row>
    <row r="52" outlineLevel="1">
      <c r="A52" s="50"/>
      <c r="B52" s="12"/>
      <c r="C52" s="12" t="s">
        <v>33</v>
      </c>
      <c r="D52" s="13">
        <f>2497059</f>
        <v>2497059</v>
      </c>
      <c r="E52" s="14"/>
    </row>
    <row r="53" outlineLevel="1">
      <c r="A53" s="50"/>
      <c r="B53" s="12"/>
      <c r="C53" s="12" t="s">
        <v>34</v>
      </c>
      <c r="D53" s="14">
        <v>507412.0</v>
      </c>
      <c r="E53" s="14"/>
    </row>
    <row r="54" outlineLevel="1">
      <c r="A54" s="50"/>
      <c r="B54" s="12"/>
      <c r="C54" s="12" t="s">
        <v>41</v>
      </c>
      <c r="D54" s="13">
        <f>1917500</f>
        <v>1917500</v>
      </c>
      <c r="E54" s="14"/>
    </row>
    <row r="55" outlineLevel="1">
      <c r="A55" s="50"/>
      <c r="B55" s="12"/>
      <c r="C55" s="12" t="s">
        <v>42</v>
      </c>
      <c r="D55" s="14">
        <v>105942.0</v>
      </c>
      <c r="E55" s="14"/>
    </row>
    <row r="56" outlineLevel="1">
      <c r="A56" s="50"/>
      <c r="B56" s="44"/>
      <c r="C56" s="44" t="s">
        <v>43</v>
      </c>
      <c r="D56" s="52"/>
      <c r="E56" s="52">
        <v>1.2E7</v>
      </c>
    </row>
    <row r="57" outlineLevel="1">
      <c r="A57" s="50"/>
      <c r="B57" s="12"/>
      <c r="C57" s="12" t="s">
        <v>33</v>
      </c>
      <c r="D57" s="14"/>
      <c r="E57" s="14">
        <v>2368000.0</v>
      </c>
    </row>
    <row r="58" outlineLevel="1">
      <c r="A58" s="50"/>
      <c r="B58" s="12"/>
      <c r="C58" s="12" t="s">
        <v>44</v>
      </c>
      <c r="D58" s="13"/>
      <c r="E58" s="14">
        <v>768000.0</v>
      </c>
    </row>
    <row r="59" outlineLevel="1">
      <c r="A59" s="50"/>
      <c r="B59" s="12"/>
      <c r="C59" s="12" t="s">
        <v>42</v>
      </c>
      <c r="D59" s="13"/>
      <c r="E59" s="13">
        <f>2481000</f>
        <v>2481000</v>
      </c>
    </row>
    <row r="60" outlineLevel="1">
      <c r="A60" s="50"/>
      <c r="B60" s="47"/>
      <c r="C60" s="48" t="s">
        <v>10</v>
      </c>
      <c r="D60" s="18">
        <f>SUM(D50:D55)</f>
        <v>19662164</v>
      </c>
      <c r="E60" s="18">
        <f>SUM(E56:E59)</f>
        <v>17617000</v>
      </c>
    </row>
    <row r="61">
      <c r="A61" s="29">
        <v>2024.0</v>
      </c>
    </row>
    <row r="62" outlineLevel="1">
      <c r="A62" s="31"/>
      <c r="B62" s="20"/>
      <c r="C62" s="20" t="s">
        <v>43</v>
      </c>
      <c r="D62" s="22">
        <v>1.2547E7</v>
      </c>
      <c r="E62" s="21"/>
    </row>
    <row r="63" outlineLevel="1">
      <c r="A63" s="31"/>
      <c r="B63" s="20"/>
      <c r="C63" s="20" t="s">
        <v>33</v>
      </c>
      <c r="D63" s="22">
        <v>2500000.0</v>
      </c>
      <c r="E63" s="21"/>
    </row>
    <row r="64" outlineLevel="1">
      <c r="A64" s="31"/>
      <c r="B64" s="20"/>
      <c r="C64" s="20" t="s">
        <v>44</v>
      </c>
      <c r="D64" s="22">
        <v>0.0</v>
      </c>
      <c r="E64" s="21"/>
    </row>
    <row r="65" outlineLevel="1">
      <c r="A65" s="31"/>
      <c r="B65" s="20"/>
      <c r="C65" s="20" t="s">
        <v>42</v>
      </c>
      <c r="D65" s="22">
        <v>1800000.0</v>
      </c>
      <c r="E65" s="21"/>
    </row>
    <row r="66" outlineLevel="1">
      <c r="A66" s="31"/>
      <c r="B66" s="34"/>
      <c r="C66" s="34" t="s">
        <v>45</v>
      </c>
      <c r="D66" s="35"/>
      <c r="E66" s="35">
        <v>3681919.0</v>
      </c>
    </row>
    <row r="67" outlineLevel="1">
      <c r="A67" s="31"/>
      <c r="B67" s="20"/>
      <c r="C67" s="20" t="s">
        <v>46</v>
      </c>
      <c r="D67" s="22"/>
      <c r="E67" s="22">
        <v>5385981.0</v>
      </c>
    </row>
    <row r="68" outlineLevel="1">
      <c r="A68" s="31"/>
      <c r="B68" s="20"/>
      <c r="C68" s="20" t="s">
        <v>47</v>
      </c>
      <c r="D68" s="22"/>
      <c r="E68" s="22">
        <v>2306732.0</v>
      </c>
    </row>
    <row r="69" outlineLevel="1">
      <c r="A69" s="31"/>
      <c r="B69" s="20"/>
      <c r="C69" s="20" t="s">
        <v>22</v>
      </c>
      <c r="D69" s="22"/>
      <c r="E69" s="22">
        <v>1057605.0</v>
      </c>
    </row>
    <row r="70" outlineLevel="1">
      <c r="A70" s="53"/>
      <c r="B70" s="37"/>
      <c r="C70" s="38" t="s">
        <v>10</v>
      </c>
      <c r="D70" s="25">
        <f>SUM(D62:D65)</f>
        <v>16847000</v>
      </c>
      <c r="E70" s="25">
        <f>SUM(E66:E69)</f>
        <v>12432237</v>
      </c>
    </row>
  </sheetData>
  <mergeCells count="5">
    <mergeCell ref="A2:E2"/>
    <mergeCell ref="A18:E18"/>
    <mergeCell ref="A36:E36"/>
    <mergeCell ref="A49:E49"/>
    <mergeCell ref="A61:E6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36.25"/>
  </cols>
  <sheetData>
    <row r="1">
      <c r="A1" s="54" t="s">
        <v>48</v>
      </c>
      <c r="B1" s="54" t="s">
        <v>49</v>
      </c>
      <c r="C1" s="55"/>
      <c r="D1" s="55"/>
      <c r="E1" s="55"/>
      <c r="F1" s="55"/>
      <c r="G1" s="55"/>
      <c r="H1" s="55"/>
      <c r="I1" s="55"/>
      <c r="J1" s="55"/>
      <c r="K1" s="55"/>
      <c r="L1" s="55"/>
      <c r="M1" s="55"/>
      <c r="N1" s="55"/>
      <c r="O1" s="55"/>
      <c r="P1" s="55"/>
      <c r="Q1" s="55"/>
      <c r="R1" s="55"/>
      <c r="S1" s="55"/>
      <c r="T1" s="55"/>
      <c r="U1" s="55"/>
      <c r="V1" s="55"/>
      <c r="W1" s="55"/>
    </row>
    <row r="2">
      <c r="A2" s="29">
        <v>2020.0</v>
      </c>
      <c r="B2" s="56"/>
      <c r="C2" s="57"/>
      <c r="D2" s="57"/>
      <c r="E2" s="57"/>
      <c r="F2" s="57"/>
      <c r="G2" s="57"/>
      <c r="H2" s="57"/>
      <c r="I2" s="57"/>
      <c r="J2" s="57"/>
      <c r="K2" s="57"/>
      <c r="L2" s="57"/>
      <c r="M2" s="57"/>
      <c r="N2" s="57"/>
      <c r="O2" s="57"/>
      <c r="P2" s="57"/>
      <c r="Q2" s="57"/>
      <c r="R2" s="57"/>
      <c r="S2" s="57"/>
      <c r="T2" s="57"/>
      <c r="U2" s="57"/>
      <c r="V2" s="57"/>
      <c r="W2" s="57"/>
    </row>
    <row r="3">
      <c r="A3" s="58" t="s">
        <v>50</v>
      </c>
      <c r="B3" s="59" t="s">
        <v>51</v>
      </c>
      <c r="C3" s="57"/>
      <c r="D3" s="57"/>
      <c r="E3" s="57"/>
      <c r="F3" s="57"/>
      <c r="G3" s="57"/>
      <c r="H3" s="57"/>
      <c r="I3" s="57"/>
      <c r="J3" s="57"/>
      <c r="K3" s="57"/>
      <c r="L3" s="57"/>
      <c r="M3" s="57"/>
      <c r="N3" s="57"/>
      <c r="O3" s="57"/>
      <c r="P3" s="57"/>
      <c r="Q3" s="57"/>
      <c r="R3" s="57"/>
      <c r="S3" s="57"/>
      <c r="T3" s="57"/>
      <c r="U3" s="57"/>
      <c r="V3" s="57"/>
      <c r="W3" s="57"/>
    </row>
    <row r="4">
      <c r="A4" s="56" t="s">
        <v>52</v>
      </c>
      <c r="B4" s="59" t="s">
        <v>53</v>
      </c>
      <c r="C4" s="57"/>
      <c r="D4" s="57"/>
      <c r="E4" s="57"/>
      <c r="F4" s="57"/>
      <c r="G4" s="57"/>
      <c r="H4" s="57"/>
      <c r="I4" s="57"/>
      <c r="J4" s="57"/>
      <c r="K4" s="57"/>
      <c r="L4" s="57"/>
      <c r="M4" s="57"/>
      <c r="N4" s="57"/>
      <c r="O4" s="57"/>
      <c r="P4" s="57"/>
      <c r="Q4" s="57"/>
      <c r="R4" s="57"/>
      <c r="S4" s="57"/>
      <c r="T4" s="57"/>
      <c r="U4" s="57"/>
      <c r="V4" s="57"/>
      <c r="W4" s="57"/>
    </row>
    <row r="5">
      <c r="A5" s="29">
        <v>2021.0</v>
      </c>
      <c r="B5" s="54"/>
      <c r="C5" s="55"/>
      <c r="D5" s="55"/>
      <c r="E5" s="55"/>
      <c r="F5" s="55"/>
      <c r="G5" s="55"/>
      <c r="H5" s="55"/>
      <c r="I5" s="55"/>
      <c r="J5" s="55"/>
      <c r="K5" s="55"/>
      <c r="L5" s="55"/>
      <c r="M5" s="55"/>
      <c r="N5" s="55"/>
      <c r="O5" s="55"/>
      <c r="P5" s="55"/>
      <c r="Q5" s="55"/>
      <c r="R5" s="55"/>
      <c r="S5" s="55"/>
      <c r="T5" s="55"/>
      <c r="U5" s="55"/>
      <c r="V5" s="55"/>
      <c r="W5" s="55"/>
    </row>
    <row r="6">
      <c r="A6" s="58" t="s">
        <v>50</v>
      </c>
      <c r="B6" s="60" t="s">
        <v>54</v>
      </c>
      <c r="C6" s="55"/>
      <c r="D6" s="55"/>
      <c r="E6" s="55"/>
      <c r="F6" s="55"/>
      <c r="G6" s="55"/>
      <c r="H6" s="55"/>
      <c r="I6" s="55"/>
      <c r="J6" s="55"/>
      <c r="K6" s="55"/>
      <c r="L6" s="55"/>
      <c r="M6" s="55"/>
      <c r="N6" s="55"/>
      <c r="O6" s="55"/>
      <c r="P6" s="55"/>
      <c r="Q6" s="55"/>
      <c r="R6" s="55"/>
      <c r="S6" s="55"/>
      <c r="T6" s="55"/>
      <c r="U6" s="55"/>
      <c r="V6" s="55"/>
      <c r="W6" s="55"/>
    </row>
    <row r="7">
      <c r="A7" s="54" t="s">
        <v>52</v>
      </c>
      <c r="B7" s="60" t="s">
        <v>55</v>
      </c>
      <c r="C7" s="55"/>
      <c r="D7" s="55"/>
      <c r="E7" s="55"/>
      <c r="F7" s="55"/>
      <c r="G7" s="55"/>
      <c r="H7" s="55"/>
      <c r="I7" s="55"/>
      <c r="J7" s="55"/>
      <c r="K7" s="55"/>
      <c r="L7" s="55"/>
      <c r="M7" s="55"/>
      <c r="N7" s="55"/>
      <c r="O7" s="55"/>
      <c r="P7" s="55"/>
      <c r="Q7" s="55"/>
      <c r="R7" s="55"/>
      <c r="S7" s="55"/>
      <c r="T7" s="55"/>
      <c r="U7" s="55"/>
      <c r="V7" s="55"/>
      <c r="W7" s="55"/>
    </row>
    <row r="8">
      <c r="A8" s="54"/>
      <c r="B8" s="60" t="s">
        <v>56</v>
      </c>
      <c r="C8" s="55"/>
      <c r="D8" s="55"/>
      <c r="E8" s="55"/>
      <c r="F8" s="55"/>
      <c r="G8" s="55"/>
      <c r="H8" s="55"/>
      <c r="I8" s="55"/>
      <c r="J8" s="55"/>
      <c r="K8" s="55"/>
      <c r="L8" s="55"/>
      <c r="M8" s="55"/>
      <c r="N8" s="55"/>
      <c r="O8" s="55"/>
      <c r="P8" s="55"/>
      <c r="Q8" s="55"/>
      <c r="R8" s="55"/>
      <c r="S8" s="55"/>
      <c r="T8" s="55"/>
      <c r="U8" s="55"/>
      <c r="V8" s="55"/>
      <c r="W8" s="55"/>
    </row>
    <row r="9">
      <c r="A9" s="29">
        <v>2022.0</v>
      </c>
      <c r="B9" s="58"/>
      <c r="C9" s="61"/>
      <c r="D9" s="61"/>
      <c r="E9" s="61"/>
      <c r="F9" s="61"/>
      <c r="G9" s="61"/>
      <c r="H9" s="61"/>
      <c r="I9" s="61"/>
      <c r="J9" s="61"/>
      <c r="K9" s="61"/>
      <c r="L9" s="61"/>
      <c r="M9" s="61"/>
      <c r="N9" s="61"/>
      <c r="O9" s="61"/>
      <c r="P9" s="61"/>
      <c r="Q9" s="61"/>
      <c r="R9" s="61"/>
      <c r="S9" s="61"/>
      <c r="T9" s="61"/>
      <c r="U9" s="61"/>
      <c r="V9" s="61"/>
      <c r="W9" s="61"/>
    </row>
    <row r="10">
      <c r="A10" s="58" t="s">
        <v>50</v>
      </c>
      <c r="B10" s="62" t="s">
        <v>55</v>
      </c>
      <c r="C10" s="61"/>
      <c r="D10" s="61"/>
      <c r="E10" s="61"/>
      <c r="F10" s="61"/>
      <c r="G10" s="61"/>
      <c r="H10" s="61"/>
      <c r="I10" s="61"/>
      <c r="J10" s="61"/>
      <c r="K10" s="61"/>
      <c r="L10" s="61"/>
      <c r="M10" s="61"/>
      <c r="N10" s="61"/>
      <c r="O10" s="61"/>
      <c r="P10" s="61"/>
      <c r="Q10" s="61"/>
      <c r="R10" s="61"/>
      <c r="S10" s="61"/>
      <c r="T10" s="61"/>
      <c r="U10" s="61"/>
      <c r="V10" s="61"/>
      <c r="W10" s="61"/>
    </row>
    <row r="11">
      <c r="A11" s="58"/>
      <c r="B11" s="62" t="s">
        <v>56</v>
      </c>
      <c r="C11" s="61"/>
      <c r="D11" s="61"/>
      <c r="E11" s="61"/>
      <c r="F11" s="61"/>
      <c r="G11" s="61"/>
      <c r="H11" s="61"/>
      <c r="I11" s="61"/>
      <c r="J11" s="61"/>
      <c r="K11" s="61"/>
      <c r="L11" s="61"/>
      <c r="M11" s="61"/>
      <c r="N11" s="61"/>
      <c r="O11" s="61"/>
      <c r="P11" s="61"/>
      <c r="Q11" s="61"/>
      <c r="R11" s="61"/>
      <c r="S11" s="61"/>
      <c r="T11" s="61"/>
      <c r="U11" s="61"/>
      <c r="V11" s="61"/>
      <c r="W11" s="61"/>
    </row>
    <row r="12">
      <c r="A12" s="61"/>
      <c r="B12" s="63" t="s">
        <v>57</v>
      </c>
      <c r="C12" s="61"/>
      <c r="D12" s="61"/>
      <c r="E12" s="61"/>
      <c r="F12" s="61"/>
      <c r="G12" s="61"/>
      <c r="H12" s="61"/>
      <c r="I12" s="61"/>
      <c r="J12" s="61"/>
      <c r="K12" s="61"/>
      <c r="L12" s="61"/>
      <c r="M12" s="61"/>
      <c r="N12" s="61"/>
      <c r="O12" s="61"/>
      <c r="P12" s="61"/>
      <c r="Q12" s="61"/>
      <c r="R12" s="61"/>
      <c r="S12" s="61"/>
      <c r="T12" s="61"/>
      <c r="U12" s="61"/>
      <c r="V12" s="61"/>
      <c r="W12" s="61"/>
    </row>
    <row r="13">
      <c r="A13" s="61"/>
      <c r="B13" s="64" t="s">
        <v>58</v>
      </c>
      <c r="C13" s="61"/>
      <c r="D13" s="61"/>
      <c r="E13" s="61"/>
      <c r="F13" s="61"/>
      <c r="G13" s="61"/>
      <c r="H13" s="61"/>
      <c r="I13" s="61"/>
      <c r="J13" s="61"/>
      <c r="K13" s="61"/>
      <c r="L13" s="61"/>
      <c r="M13" s="61"/>
      <c r="N13" s="61"/>
      <c r="O13" s="61"/>
      <c r="P13" s="61"/>
      <c r="Q13" s="61"/>
      <c r="R13" s="61"/>
      <c r="S13" s="61"/>
      <c r="T13" s="61"/>
      <c r="U13" s="61"/>
      <c r="V13" s="61"/>
      <c r="W13" s="61"/>
    </row>
    <row r="14">
      <c r="A14" s="58" t="s">
        <v>52</v>
      </c>
      <c r="B14" s="64" t="s">
        <v>59</v>
      </c>
      <c r="C14" s="61"/>
      <c r="D14" s="61"/>
      <c r="E14" s="61"/>
      <c r="F14" s="61"/>
      <c r="G14" s="61"/>
      <c r="H14" s="61"/>
      <c r="I14" s="61"/>
      <c r="J14" s="61"/>
      <c r="K14" s="61"/>
      <c r="L14" s="61"/>
      <c r="M14" s="61"/>
      <c r="N14" s="61"/>
      <c r="O14" s="61"/>
      <c r="P14" s="61"/>
      <c r="Q14" s="61"/>
      <c r="R14" s="61"/>
      <c r="S14" s="61"/>
      <c r="T14" s="61"/>
      <c r="U14" s="61"/>
      <c r="V14" s="61"/>
      <c r="W14" s="61"/>
    </row>
    <row r="15">
      <c r="A15" s="61"/>
      <c r="B15" s="64" t="s">
        <v>60</v>
      </c>
      <c r="C15" s="61"/>
      <c r="D15" s="61"/>
      <c r="E15" s="61"/>
      <c r="F15" s="61"/>
      <c r="G15" s="61"/>
      <c r="H15" s="61"/>
      <c r="I15" s="61"/>
      <c r="J15" s="61"/>
      <c r="K15" s="61"/>
      <c r="L15" s="61"/>
      <c r="M15" s="61"/>
      <c r="N15" s="61"/>
      <c r="O15" s="61"/>
      <c r="P15" s="61"/>
      <c r="Q15" s="61"/>
      <c r="R15" s="61"/>
      <c r="S15" s="61"/>
      <c r="T15" s="61"/>
      <c r="U15" s="61"/>
      <c r="V15" s="61"/>
      <c r="W15" s="61"/>
    </row>
    <row r="16">
      <c r="A16" s="29">
        <v>2023.0</v>
      </c>
      <c r="B16" s="54"/>
      <c r="C16" s="55"/>
      <c r="D16" s="55"/>
      <c r="E16" s="55"/>
      <c r="F16" s="55"/>
      <c r="G16" s="55"/>
      <c r="H16" s="55"/>
      <c r="I16" s="55"/>
      <c r="J16" s="55"/>
      <c r="K16" s="55"/>
      <c r="L16" s="55"/>
      <c r="M16" s="55"/>
      <c r="N16" s="55"/>
      <c r="O16" s="55"/>
      <c r="P16" s="55"/>
      <c r="Q16" s="55"/>
      <c r="R16" s="55"/>
      <c r="S16" s="55"/>
      <c r="T16" s="55"/>
      <c r="U16" s="55"/>
      <c r="V16" s="55"/>
      <c r="W16" s="55"/>
    </row>
    <row r="17">
      <c r="A17" s="54" t="s">
        <v>50</v>
      </c>
      <c r="B17" s="64" t="s">
        <v>61</v>
      </c>
      <c r="C17" s="55"/>
      <c r="D17" s="55"/>
      <c r="E17" s="55"/>
      <c r="F17" s="55"/>
      <c r="G17" s="55"/>
      <c r="H17" s="55"/>
      <c r="I17" s="55"/>
      <c r="J17" s="55"/>
      <c r="K17" s="55"/>
      <c r="L17" s="55"/>
      <c r="M17" s="55"/>
      <c r="N17" s="55"/>
      <c r="O17" s="55"/>
      <c r="P17" s="55"/>
      <c r="Q17" s="55"/>
      <c r="R17" s="55"/>
      <c r="S17" s="55"/>
      <c r="T17" s="55"/>
      <c r="U17" s="55"/>
      <c r="V17" s="55"/>
      <c r="W17" s="55"/>
    </row>
    <row r="18">
      <c r="A18" s="54"/>
      <c r="B18" s="64" t="s">
        <v>59</v>
      </c>
      <c r="C18" s="55"/>
      <c r="D18" s="55"/>
      <c r="E18" s="55"/>
      <c r="F18" s="55"/>
      <c r="G18" s="55"/>
      <c r="H18" s="55"/>
      <c r="I18" s="55"/>
      <c r="J18" s="55"/>
      <c r="K18" s="55"/>
      <c r="L18" s="55"/>
      <c r="M18" s="55"/>
      <c r="N18" s="55"/>
      <c r="O18" s="55"/>
      <c r="P18" s="55"/>
      <c r="Q18" s="55"/>
      <c r="R18" s="55"/>
      <c r="S18" s="55"/>
      <c r="T18" s="55"/>
      <c r="U18" s="55"/>
      <c r="V18" s="55"/>
      <c r="W18" s="55"/>
    </row>
    <row r="19">
      <c r="A19" s="54"/>
      <c r="B19" s="64" t="s">
        <v>60</v>
      </c>
      <c r="C19" s="55"/>
      <c r="D19" s="55"/>
      <c r="E19" s="55"/>
      <c r="F19" s="55"/>
      <c r="G19" s="55"/>
      <c r="H19" s="55"/>
      <c r="I19" s="55"/>
      <c r="J19" s="55"/>
      <c r="K19" s="55"/>
      <c r="L19" s="55"/>
      <c r="M19" s="55"/>
      <c r="N19" s="55"/>
      <c r="O19" s="55"/>
      <c r="P19" s="55"/>
      <c r="Q19" s="55"/>
      <c r="R19" s="55"/>
      <c r="S19" s="55"/>
      <c r="T19" s="55"/>
      <c r="U19" s="55"/>
      <c r="V19" s="55"/>
      <c r="W19" s="55"/>
    </row>
    <row r="20">
      <c r="A20" s="54"/>
      <c r="B20" s="64" t="s">
        <v>62</v>
      </c>
      <c r="C20" s="55"/>
      <c r="D20" s="55"/>
      <c r="E20" s="55"/>
      <c r="F20" s="55"/>
      <c r="G20" s="55"/>
      <c r="H20" s="55"/>
      <c r="I20" s="55"/>
      <c r="J20" s="55"/>
      <c r="K20" s="55"/>
      <c r="L20" s="55"/>
      <c r="M20" s="55"/>
      <c r="N20" s="55"/>
      <c r="O20" s="55"/>
      <c r="P20" s="55"/>
      <c r="Q20" s="55"/>
      <c r="R20" s="55"/>
      <c r="S20" s="55"/>
      <c r="T20" s="55"/>
      <c r="U20" s="55"/>
      <c r="V20" s="55"/>
      <c r="W20" s="55"/>
    </row>
    <row r="21">
      <c r="A21" s="54" t="s">
        <v>52</v>
      </c>
      <c r="B21" s="65" t="s">
        <v>63</v>
      </c>
      <c r="C21" s="55"/>
      <c r="D21" s="55"/>
      <c r="E21" s="55"/>
      <c r="F21" s="55"/>
      <c r="G21" s="55"/>
      <c r="H21" s="55"/>
      <c r="I21" s="55"/>
      <c r="J21" s="55"/>
      <c r="K21" s="55"/>
      <c r="L21" s="55"/>
      <c r="M21" s="55"/>
      <c r="N21" s="55"/>
      <c r="O21" s="55"/>
      <c r="P21" s="55"/>
      <c r="Q21" s="55"/>
      <c r="R21" s="55"/>
      <c r="S21" s="55"/>
      <c r="T21" s="55"/>
      <c r="U21" s="55"/>
      <c r="V21" s="55"/>
      <c r="W21" s="55"/>
    </row>
    <row r="22">
      <c r="A22" s="54"/>
      <c r="B22" s="64" t="s">
        <v>64</v>
      </c>
      <c r="C22" s="55"/>
      <c r="D22" s="55"/>
      <c r="E22" s="55"/>
      <c r="F22" s="55"/>
      <c r="G22" s="55"/>
      <c r="H22" s="55"/>
      <c r="I22" s="55"/>
      <c r="J22" s="55"/>
      <c r="K22" s="55"/>
      <c r="L22" s="55"/>
      <c r="M22" s="55"/>
      <c r="N22" s="55"/>
      <c r="O22" s="55"/>
      <c r="P22" s="55"/>
      <c r="Q22" s="55"/>
      <c r="R22" s="55"/>
      <c r="S22" s="55"/>
      <c r="T22" s="55"/>
      <c r="U22" s="55"/>
      <c r="V22" s="55"/>
      <c r="W22" s="55"/>
    </row>
    <row r="23">
      <c r="A23" s="29">
        <v>2024.0</v>
      </c>
      <c r="B23" s="58"/>
      <c r="C23" s="61"/>
      <c r="D23" s="61"/>
      <c r="E23" s="61"/>
      <c r="F23" s="61"/>
      <c r="G23" s="61"/>
      <c r="H23" s="61"/>
      <c r="I23" s="61"/>
      <c r="J23" s="61"/>
      <c r="K23" s="61"/>
      <c r="L23" s="61"/>
      <c r="M23" s="61"/>
      <c r="N23" s="61"/>
      <c r="O23" s="61"/>
      <c r="P23" s="61"/>
      <c r="Q23" s="61"/>
      <c r="R23" s="61"/>
      <c r="S23" s="61"/>
      <c r="T23" s="61"/>
      <c r="U23" s="61"/>
      <c r="V23" s="61"/>
      <c r="W23" s="61"/>
    </row>
    <row r="24">
      <c r="A24" s="58" t="s">
        <v>65</v>
      </c>
      <c r="B24" s="63" t="s">
        <v>66</v>
      </c>
      <c r="C24" s="61"/>
      <c r="D24" s="61"/>
      <c r="E24" s="61"/>
      <c r="F24" s="61"/>
      <c r="G24" s="61"/>
      <c r="H24" s="61"/>
      <c r="I24" s="61"/>
      <c r="J24" s="61"/>
      <c r="K24" s="61"/>
      <c r="L24" s="61"/>
      <c r="M24" s="61"/>
      <c r="N24" s="61"/>
      <c r="O24" s="61"/>
      <c r="P24" s="61"/>
      <c r="Q24" s="61"/>
      <c r="R24" s="61"/>
      <c r="S24" s="61"/>
      <c r="T24" s="61"/>
      <c r="U24" s="61"/>
      <c r="V24" s="61"/>
      <c r="W24" s="61"/>
    </row>
    <row r="25">
      <c r="A25" s="66"/>
      <c r="B25" s="67" t="s">
        <v>63</v>
      </c>
      <c r="C25" s="61"/>
      <c r="D25" s="61"/>
      <c r="E25" s="61"/>
      <c r="F25" s="61"/>
      <c r="G25" s="61"/>
      <c r="H25" s="61"/>
      <c r="I25" s="61"/>
      <c r="J25" s="61"/>
      <c r="K25" s="61"/>
      <c r="L25" s="61"/>
      <c r="M25" s="61"/>
      <c r="N25" s="61"/>
      <c r="O25" s="61"/>
      <c r="P25" s="61"/>
      <c r="Q25" s="61"/>
      <c r="R25" s="61"/>
      <c r="S25" s="61"/>
      <c r="T25" s="61"/>
      <c r="U25" s="61"/>
      <c r="V25" s="61"/>
      <c r="W25" s="61"/>
    </row>
    <row r="26">
      <c r="A26" s="58"/>
      <c r="B26" s="63" t="s">
        <v>64</v>
      </c>
      <c r="C26" s="61"/>
      <c r="D26" s="61"/>
      <c r="E26" s="61"/>
      <c r="F26" s="61"/>
      <c r="G26" s="61"/>
      <c r="H26" s="61"/>
      <c r="I26" s="61"/>
      <c r="J26" s="61"/>
      <c r="K26" s="61"/>
      <c r="L26" s="61"/>
      <c r="M26" s="61"/>
      <c r="N26" s="61"/>
      <c r="O26" s="61"/>
      <c r="P26" s="61"/>
      <c r="Q26" s="61"/>
      <c r="R26" s="61"/>
      <c r="S26" s="61"/>
      <c r="T26" s="61"/>
      <c r="U26" s="61"/>
      <c r="V26" s="61"/>
      <c r="W26" s="61"/>
    </row>
    <row r="27">
      <c r="A27" s="58" t="s">
        <v>67</v>
      </c>
      <c r="B27" s="63" t="s">
        <v>68</v>
      </c>
      <c r="C27" s="61"/>
      <c r="D27" s="61"/>
      <c r="E27" s="61"/>
      <c r="F27" s="61"/>
      <c r="G27" s="61"/>
      <c r="H27" s="61"/>
      <c r="I27" s="61"/>
      <c r="J27" s="61"/>
      <c r="K27" s="61"/>
      <c r="L27" s="61"/>
      <c r="M27" s="61"/>
      <c r="N27" s="61"/>
      <c r="O27" s="61"/>
      <c r="P27" s="61"/>
      <c r="Q27" s="61"/>
      <c r="R27" s="61"/>
      <c r="S27" s="61"/>
      <c r="T27" s="61"/>
      <c r="U27" s="61"/>
      <c r="V27" s="61"/>
      <c r="W27" s="61"/>
    </row>
    <row r="28">
      <c r="A28" s="61"/>
      <c r="B28" s="63" t="s">
        <v>69</v>
      </c>
      <c r="C28" s="61"/>
      <c r="D28" s="61"/>
      <c r="E28" s="61"/>
      <c r="F28" s="61"/>
      <c r="G28" s="61"/>
      <c r="H28" s="61"/>
      <c r="I28" s="61"/>
      <c r="J28" s="61"/>
      <c r="K28" s="61"/>
      <c r="L28" s="61"/>
      <c r="M28" s="61"/>
      <c r="N28" s="61"/>
      <c r="O28" s="61"/>
      <c r="P28" s="61"/>
      <c r="Q28" s="61"/>
      <c r="R28" s="61"/>
      <c r="S28" s="61"/>
      <c r="T28" s="61"/>
      <c r="U28" s="61"/>
      <c r="V28" s="61"/>
      <c r="W28" s="61"/>
    </row>
    <row r="29">
      <c r="A29" s="55"/>
      <c r="B29" s="55"/>
      <c r="C29" s="55"/>
      <c r="D29" s="55"/>
      <c r="E29" s="55"/>
      <c r="F29" s="55"/>
      <c r="G29" s="55"/>
      <c r="H29" s="55"/>
      <c r="I29" s="55"/>
      <c r="J29" s="55"/>
      <c r="K29" s="55"/>
      <c r="L29" s="55"/>
      <c r="M29" s="55"/>
      <c r="N29" s="55"/>
      <c r="O29" s="55"/>
      <c r="P29" s="55"/>
      <c r="Q29" s="55"/>
      <c r="R29" s="55"/>
      <c r="S29" s="55"/>
      <c r="T29" s="55"/>
      <c r="U29" s="55"/>
      <c r="V29" s="55"/>
      <c r="W29" s="55"/>
    </row>
    <row r="30">
      <c r="A30" s="55"/>
      <c r="B30" s="55"/>
      <c r="C30" s="55"/>
      <c r="D30" s="55"/>
      <c r="E30" s="55"/>
      <c r="F30" s="55"/>
      <c r="G30" s="55"/>
      <c r="H30" s="55"/>
      <c r="I30" s="55"/>
      <c r="J30" s="55"/>
      <c r="K30" s="55"/>
      <c r="L30" s="55"/>
      <c r="M30" s="55"/>
      <c r="N30" s="55"/>
      <c r="O30" s="55"/>
      <c r="P30" s="55"/>
      <c r="Q30" s="55"/>
      <c r="R30" s="55"/>
      <c r="S30" s="55"/>
      <c r="T30" s="55"/>
      <c r="U30" s="55"/>
      <c r="V30" s="55"/>
      <c r="W30" s="55"/>
    </row>
    <row r="31">
      <c r="A31" s="55"/>
      <c r="B31" s="55"/>
      <c r="C31" s="55"/>
      <c r="D31" s="55"/>
      <c r="E31" s="55"/>
      <c r="F31" s="55"/>
      <c r="G31" s="55"/>
      <c r="H31" s="55"/>
      <c r="I31" s="55"/>
      <c r="J31" s="55"/>
      <c r="K31" s="55"/>
      <c r="L31" s="55"/>
      <c r="M31" s="55"/>
      <c r="N31" s="55"/>
      <c r="O31" s="55"/>
      <c r="P31" s="55"/>
      <c r="Q31" s="55"/>
      <c r="R31" s="55"/>
      <c r="S31" s="55"/>
      <c r="T31" s="55"/>
      <c r="U31" s="55"/>
      <c r="V31" s="55"/>
      <c r="W31" s="55"/>
    </row>
    <row r="32">
      <c r="A32" s="55"/>
      <c r="B32" s="55"/>
      <c r="C32" s="55"/>
      <c r="D32" s="55"/>
      <c r="E32" s="55"/>
      <c r="F32" s="55"/>
      <c r="G32" s="55"/>
      <c r="H32" s="55"/>
      <c r="I32" s="55"/>
      <c r="J32" s="55"/>
      <c r="K32" s="55"/>
      <c r="L32" s="55"/>
      <c r="M32" s="55"/>
      <c r="N32" s="55"/>
      <c r="O32" s="55"/>
      <c r="P32" s="55"/>
      <c r="Q32" s="55"/>
      <c r="R32" s="55"/>
      <c r="S32" s="55"/>
      <c r="T32" s="55"/>
      <c r="U32" s="55"/>
      <c r="V32" s="55"/>
      <c r="W32" s="55"/>
    </row>
    <row r="33">
      <c r="A33" s="55"/>
      <c r="B33" s="55"/>
      <c r="C33" s="55"/>
      <c r="D33" s="55"/>
      <c r="E33" s="55"/>
      <c r="F33" s="55"/>
      <c r="G33" s="55"/>
      <c r="H33" s="55"/>
      <c r="I33" s="55"/>
      <c r="J33" s="55"/>
      <c r="K33" s="55"/>
      <c r="L33" s="55"/>
      <c r="M33" s="55"/>
      <c r="N33" s="55"/>
      <c r="O33" s="55"/>
      <c r="P33" s="55"/>
      <c r="Q33" s="55"/>
      <c r="R33" s="55"/>
      <c r="S33" s="55"/>
      <c r="T33" s="55"/>
      <c r="U33" s="55"/>
      <c r="V33" s="55"/>
      <c r="W33" s="55"/>
    </row>
    <row r="34">
      <c r="A34" s="55"/>
      <c r="B34" s="55"/>
      <c r="C34" s="55"/>
      <c r="D34" s="55"/>
      <c r="E34" s="55"/>
      <c r="F34" s="55"/>
      <c r="G34" s="55"/>
      <c r="H34" s="55"/>
      <c r="I34" s="55"/>
      <c r="J34" s="55"/>
      <c r="K34" s="55"/>
      <c r="L34" s="55"/>
      <c r="M34" s="55"/>
      <c r="N34" s="55"/>
      <c r="O34" s="55"/>
      <c r="P34" s="55"/>
      <c r="Q34" s="55"/>
      <c r="R34" s="55"/>
      <c r="S34" s="55"/>
      <c r="T34" s="55"/>
      <c r="U34" s="55"/>
      <c r="V34" s="55"/>
      <c r="W34" s="55"/>
    </row>
    <row r="35">
      <c r="A35" s="55"/>
      <c r="B35" s="55"/>
      <c r="C35" s="55"/>
      <c r="D35" s="55"/>
      <c r="E35" s="55"/>
      <c r="F35" s="55"/>
      <c r="G35" s="55"/>
      <c r="H35" s="55"/>
      <c r="I35" s="55"/>
      <c r="J35" s="55"/>
      <c r="K35" s="55"/>
      <c r="L35" s="55"/>
      <c r="M35" s="55"/>
      <c r="N35" s="55"/>
      <c r="O35" s="55"/>
      <c r="P35" s="55"/>
      <c r="Q35" s="55"/>
      <c r="R35" s="55"/>
      <c r="S35" s="55"/>
      <c r="T35" s="55"/>
      <c r="U35" s="55"/>
      <c r="V35" s="55"/>
      <c r="W35" s="55"/>
    </row>
    <row r="36">
      <c r="A36" s="55"/>
      <c r="B36" s="55"/>
      <c r="C36" s="55"/>
      <c r="D36" s="55"/>
      <c r="E36" s="55"/>
      <c r="F36" s="55"/>
      <c r="G36" s="55"/>
      <c r="H36" s="55"/>
      <c r="I36" s="55"/>
      <c r="J36" s="55"/>
      <c r="K36" s="55"/>
      <c r="L36" s="55"/>
      <c r="M36" s="55"/>
      <c r="N36" s="55"/>
      <c r="O36" s="55"/>
      <c r="P36" s="55"/>
      <c r="Q36" s="55"/>
      <c r="R36" s="55"/>
      <c r="S36" s="55"/>
      <c r="T36" s="55"/>
      <c r="U36" s="55"/>
      <c r="V36" s="55"/>
      <c r="W36" s="55"/>
    </row>
    <row r="37">
      <c r="A37" s="55"/>
      <c r="B37" s="55"/>
      <c r="C37" s="55"/>
      <c r="D37" s="55"/>
      <c r="E37" s="55"/>
      <c r="F37" s="55"/>
      <c r="G37" s="55"/>
      <c r="H37" s="55"/>
      <c r="I37" s="55"/>
      <c r="J37" s="55"/>
      <c r="K37" s="55"/>
      <c r="L37" s="55"/>
      <c r="M37" s="55"/>
      <c r="N37" s="55"/>
      <c r="O37" s="55"/>
      <c r="P37" s="55"/>
      <c r="Q37" s="55"/>
      <c r="R37" s="55"/>
      <c r="S37" s="55"/>
      <c r="T37" s="55"/>
      <c r="U37" s="55"/>
      <c r="V37" s="55"/>
      <c r="W37" s="55"/>
    </row>
    <row r="38">
      <c r="A38" s="55"/>
      <c r="B38" s="55"/>
      <c r="C38" s="55"/>
      <c r="D38" s="55"/>
      <c r="E38" s="55"/>
      <c r="F38" s="55"/>
      <c r="G38" s="55"/>
      <c r="H38" s="55"/>
      <c r="I38" s="55"/>
      <c r="J38" s="55"/>
      <c r="K38" s="55"/>
      <c r="L38" s="55"/>
      <c r="M38" s="55"/>
      <c r="N38" s="55"/>
      <c r="O38" s="55"/>
      <c r="P38" s="55"/>
      <c r="Q38" s="55"/>
      <c r="R38" s="55"/>
      <c r="S38" s="55"/>
      <c r="T38" s="55"/>
      <c r="U38" s="55"/>
      <c r="V38" s="55"/>
      <c r="W38" s="55"/>
    </row>
    <row r="39">
      <c r="A39" s="55"/>
      <c r="B39" s="55"/>
      <c r="C39" s="55"/>
      <c r="D39" s="55"/>
      <c r="E39" s="55"/>
      <c r="F39" s="55"/>
      <c r="G39" s="55"/>
      <c r="H39" s="55"/>
      <c r="I39" s="55"/>
      <c r="J39" s="55"/>
      <c r="K39" s="55"/>
      <c r="L39" s="55"/>
      <c r="M39" s="55"/>
      <c r="N39" s="55"/>
      <c r="O39" s="55"/>
      <c r="P39" s="55"/>
      <c r="Q39" s="55"/>
      <c r="R39" s="55"/>
      <c r="S39" s="55"/>
      <c r="T39" s="55"/>
      <c r="U39" s="55"/>
      <c r="V39" s="55"/>
      <c r="W39" s="55"/>
    </row>
    <row r="40">
      <c r="A40" s="55"/>
      <c r="B40" s="55"/>
      <c r="C40" s="55"/>
      <c r="D40" s="55"/>
      <c r="E40" s="55"/>
      <c r="F40" s="55"/>
      <c r="G40" s="55"/>
      <c r="H40" s="55"/>
      <c r="I40" s="55"/>
      <c r="J40" s="55"/>
      <c r="K40" s="55"/>
      <c r="L40" s="55"/>
      <c r="M40" s="55"/>
      <c r="N40" s="55"/>
      <c r="O40" s="55"/>
      <c r="P40" s="55"/>
      <c r="Q40" s="55"/>
      <c r="R40" s="55"/>
      <c r="S40" s="55"/>
      <c r="T40" s="55"/>
      <c r="U40" s="55"/>
      <c r="V40" s="55"/>
      <c r="W40" s="55"/>
    </row>
    <row r="41">
      <c r="A41" s="55"/>
      <c r="B41" s="55"/>
      <c r="C41" s="55"/>
      <c r="D41" s="55"/>
      <c r="E41" s="55"/>
      <c r="F41" s="55"/>
      <c r="G41" s="55"/>
      <c r="H41" s="55"/>
      <c r="I41" s="55"/>
      <c r="J41" s="55"/>
      <c r="K41" s="55"/>
      <c r="L41" s="55"/>
      <c r="M41" s="55"/>
      <c r="N41" s="55"/>
      <c r="O41" s="55"/>
      <c r="P41" s="55"/>
      <c r="Q41" s="55"/>
      <c r="R41" s="55"/>
      <c r="S41" s="55"/>
      <c r="T41" s="55"/>
      <c r="U41" s="55"/>
      <c r="V41" s="55"/>
      <c r="W41" s="55"/>
    </row>
    <row r="42">
      <c r="A42" s="55"/>
      <c r="B42" s="55"/>
      <c r="C42" s="55"/>
      <c r="D42" s="55"/>
      <c r="E42" s="55"/>
      <c r="F42" s="55"/>
      <c r="G42" s="55"/>
      <c r="H42" s="55"/>
      <c r="I42" s="55"/>
      <c r="J42" s="55"/>
      <c r="K42" s="55"/>
      <c r="L42" s="55"/>
      <c r="M42" s="55"/>
      <c r="N42" s="55"/>
      <c r="O42" s="55"/>
      <c r="P42" s="55"/>
      <c r="Q42" s="55"/>
      <c r="R42" s="55"/>
      <c r="S42" s="55"/>
      <c r="T42" s="55"/>
      <c r="U42" s="55"/>
      <c r="V42" s="55"/>
      <c r="W42" s="55"/>
    </row>
    <row r="43">
      <c r="A43" s="55"/>
      <c r="B43" s="55"/>
      <c r="C43" s="55"/>
      <c r="D43" s="55"/>
      <c r="E43" s="55"/>
      <c r="F43" s="55"/>
      <c r="G43" s="55"/>
      <c r="H43" s="55"/>
      <c r="I43" s="55"/>
      <c r="J43" s="55"/>
      <c r="K43" s="55"/>
      <c r="L43" s="55"/>
      <c r="M43" s="55"/>
      <c r="N43" s="55"/>
      <c r="O43" s="55"/>
      <c r="P43" s="55"/>
      <c r="Q43" s="55"/>
      <c r="R43" s="55"/>
      <c r="S43" s="55"/>
      <c r="T43" s="55"/>
      <c r="U43" s="55"/>
      <c r="V43" s="55"/>
      <c r="W43" s="55"/>
    </row>
    <row r="44">
      <c r="A44" s="55"/>
      <c r="B44" s="55"/>
      <c r="C44" s="55"/>
      <c r="D44" s="55"/>
      <c r="E44" s="55"/>
      <c r="F44" s="55"/>
      <c r="G44" s="55"/>
      <c r="H44" s="55"/>
      <c r="I44" s="55"/>
      <c r="J44" s="55"/>
      <c r="K44" s="55"/>
      <c r="L44" s="55"/>
      <c r="M44" s="55"/>
      <c r="N44" s="55"/>
      <c r="O44" s="55"/>
      <c r="P44" s="55"/>
      <c r="Q44" s="55"/>
      <c r="R44" s="55"/>
      <c r="S44" s="55"/>
      <c r="T44" s="55"/>
      <c r="U44" s="55"/>
      <c r="V44" s="55"/>
      <c r="W44" s="55"/>
    </row>
    <row r="45">
      <c r="A45" s="55"/>
      <c r="B45" s="55"/>
      <c r="C45" s="55"/>
      <c r="D45" s="55"/>
      <c r="E45" s="55"/>
      <c r="F45" s="55"/>
      <c r="G45" s="55"/>
      <c r="H45" s="55"/>
      <c r="I45" s="55"/>
      <c r="J45" s="55"/>
      <c r="K45" s="55"/>
      <c r="L45" s="55"/>
      <c r="M45" s="55"/>
      <c r="N45" s="55"/>
      <c r="O45" s="55"/>
      <c r="P45" s="55"/>
      <c r="Q45" s="55"/>
      <c r="R45" s="55"/>
      <c r="S45" s="55"/>
      <c r="T45" s="55"/>
      <c r="U45" s="55"/>
      <c r="V45" s="55"/>
      <c r="W45" s="55"/>
    </row>
    <row r="46">
      <c r="A46" s="55"/>
      <c r="B46" s="55"/>
      <c r="C46" s="55"/>
      <c r="D46" s="55"/>
      <c r="E46" s="55"/>
      <c r="F46" s="55"/>
      <c r="G46" s="55"/>
      <c r="H46" s="55"/>
      <c r="I46" s="55"/>
      <c r="J46" s="55"/>
      <c r="K46" s="55"/>
      <c r="L46" s="55"/>
      <c r="M46" s="55"/>
      <c r="N46" s="55"/>
      <c r="O46" s="55"/>
      <c r="P46" s="55"/>
      <c r="Q46" s="55"/>
      <c r="R46" s="55"/>
      <c r="S46" s="55"/>
      <c r="T46" s="55"/>
      <c r="U46" s="55"/>
      <c r="V46" s="55"/>
      <c r="W46" s="55"/>
    </row>
    <row r="47">
      <c r="A47" s="55"/>
      <c r="B47" s="55"/>
      <c r="C47" s="55"/>
      <c r="D47" s="55"/>
      <c r="E47" s="55"/>
      <c r="F47" s="55"/>
      <c r="G47" s="55"/>
      <c r="H47" s="55"/>
      <c r="I47" s="55"/>
      <c r="J47" s="55"/>
      <c r="K47" s="55"/>
      <c r="L47" s="55"/>
      <c r="M47" s="55"/>
      <c r="N47" s="55"/>
      <c r="O47" s="55"/>
      <c r="P47" s="55"/>
      <c r="Q47" s="55"/>
      <c r="R47" s="55"/>
      <c r="S47" s="55"/>
      <c r="T47" s="55"/>
      <c r="U47" s="55"/>
      <c r="V47" s="55"/>
      <c r="W47" s="55"/>
    </row>
    <row r="48">
      <c r="A48" s="55"/>
      <c r="B48" s="55"/>
      <c r="C48" s="55"/>
      <c r="D48" s="55"/>
      <c r="E48" s="55"/>
      <c r="F48" s="55"/>
      <c r="G48" s="55"/>
      <c r="H48" s="55"/>
      <c r="I48" s="55"/>
      <c r="J48" s="55"/>
      <c r="K48" s="55"/>
      <c r="L48" s="55"/>
      <c r="M48" s="55"/>
      <c r="N48" s="55"/>
      <c r="O48" s="55"/>
      <c r="P48" s="55"/>
      <c r="Q48" s="55"/>
      <c r="R48" s="55"/>
      <c r="S48" s="55"/>
      <c r="T48" s="55"/>
      <c r="U48" s="55"/>
      <c r="V48" s="55"/>
      <c r="W48" s="55"/>
    </row>
    <row r="49">
      <c r="A49" s="55"/>
      <c r="B49" s="55"/>
      <c r="C49" s="55"/>
      <c r="D49" s="55"/>
      <c r="E49" s="55"/>
      <c r="F49" s="55"/>
      <c r="G49" s="55"/>
      <c r="H49" s="55"/>
      <c r="I49" s="55"/>
      <c r="J49" s="55"/>
      <c r="K49" s="55"/>
      <c r="L49" s="55"/>
      <c r="M49" s="55"/>
      <c r="N49" s="55"/>
      <c r="O49" s="55"/>
      <c r="P49" s="55"/>
      <c r="Q49" s="55"/>
      <c r="R49" s="55"/>
      <c r="S49" s="55"/>
      <c r="T49" s="55"/>
      <c r="U49" s="55"/>
      <c r="V49" s="55"/>
      <c r="W49" s="55"/>
    </row>
    <row r="50">
      <c r="A50" s="55"/>
      <c r="B50" s="55"/>
      <c r="C50" s="55"/>
      <c r="D50" s="55"/>
      <c r="E50" s="55"/>
      <c r="F50" s="55"/>
      <c r="G50" s="55"/>
      <c r="H50" s="55"/>
      <c r="I50" s="55"/>
      <c r="J50" s="55"/>
      <c r="K50" s="55"/>
      <c r="L50" s="55"/>
      <c r="M50" s="55"/>
      <c r="N50" s="55"/>
      <c r="O50" s="55"/>
      <c r="P50" s="55"/>
      <c r="Q50" s="55"/>
      <c r="R50" s="55"/>
      <c r="S50" s="55"/>
      <c r="T50" s="55"/>
      <c r="U50" s="55"/>
      <c r="V50" s="55"/>
      <c r="W50" s="55"/>
    </row>
    <row r="51">
      <c r="A51" s="55"/>
      <c r="B51" s="55"/>
      <c r="C51" s="55"/>
      <c r="D51" s="55"/>
      <c r="E51" s="55"/>
      <c r="F51" s="55"/>
      <c r="G51" s="55"/>
      <c r="H51" s="55"/>
      <c r="I51" s="55"/>
      <c r="J51" s="55"/>
      <c r="K51" s="55"/>
      <c r="L51" s="55"/>
      <c r="M51" s="55"/>
      <c r="N51" s="55"/>
      <c r="O51" s="55"/>
      <c r="P51" s="55"/>
      <c r="Q51" s="55"/>
      <c r="R51" s="55"/>
      <c r="S51" s="55"/>
      <c r="T51" s="55"/>
      <c r="U51" s="55"/>
      <c r="V51" s="55"/>
      <c r="W51" s="55"/>
    </row>
    <row r="52">
      <c r="A52" s="55"/>
      <c r="B52" s="55"/>
      <c r="C52" s="55"/>
      <c r="D52" s="55"/>
      <c r="E52" s="55"/>
      <c r="F52" s="55"/>
      <c r="G52" s="55"/>
      <c r="H52" s="55"/>
      <c r="I52" s="55"/>
      <c r="J52" s="55"/>
      <c r="K52" s="55"/>
      <c r="L52" s="55"/>
      <c r="M52" s="55"/>
      <c r="N52" s="55"/>
      <c r="O52" s="55"/>
      <c r="P52" s="55"/>
      <c r="Q52" s="55"/>
      <c r="R52" s="55"/>
      <c r="S52" s="55"/>
      <c r="T52" s="55"/>
      <c r="U52" s="55"/>
      <c r="V52" s="55"/>
      <c r="W52" s="55"/>
    </row>
    <row r="53">
      <c r="A53" s="55"/>
      <c r="B53" s="55"/>
      <c r="C53" s="55"/>
      <c r="D53" s="55"/>
      <c r="E53" s="55"/>
      <c r="F53" s="55"/>
      <c r="G53" s="55"/>
      <c r="H53" s="55"/>
      <c r="I53" s="55"/>
      <c r="J53" s="55"/>
      <c r="K53" s="55"/>
      <c r="L53" s="55"/>
      <c r="M53" s="55"/>
      <c r="N53" s="55"/>
      <c r="O53" s="55"/>
      <c r="P53" s="55"/>
      <c r="Q53" s="55"/>
      <c r="R53" s="55"/>
      <c r="S53" s="55"/>
      <c r="T53" s="55"/>
      <c r="U53" s="55"/>
      <c r="V53" s="55"/>
      <c r="W53" s="55"/>
    </row>
    <row r="54">
      <c r="A54" s="55"/>
      <c r="B54" s="55"/>
      <c r="C54" s="55"/>
      <c r="D54" s="55"/>
      <c r="E54" s="55"/>
      <c r="F54" s="55"/>
      <c r="G54" s="55"/>
      <c r="H54" s="55"/>
      <c r="I54" s="55"/>
      <c r="J54" s="55"/>
      <c r="K54" s="55"/>
      <c r="L54" s="55"/>
      <c r="M54" s="55"/>
      <c r="N54" s="55"/>
      <c r="O54" s="55"/>
      <c r="P54" s="55"/>
      <c r="Q54" s="55"/>
      <c r="R54" s="55"/>
      <c r="S54" s="55"/>
      <c r="T54" s="55"/>
      <c r="U54" s="55"/>
      <c r="V54" s="55"/>
      <c r="W54" s="55"/>
    </row>
    <row r="55">
      <c r="A55" s="55"/>
      <c r="B55" s="55"/>
      <c r="C55" s="55"/>
      <c r="D55" s="55"/>
      <c r="E55" s="55"/>
      <c r="F55" s="55"/>
      <c r="G55" s="55"/>
      <c r="H55" s="55"/>
      <c r="I55" s="55"/>
      <c r="J55" s="55"/>
      <c r="K55" s="55"/>
      <c r="L55" s="55"/>
      <c r="M55" s="55"/>
      <c r="N55" s="55"/>
      <c r="O55" s="55"/>
      <c r="P55" s="55"/>
      <c r="Q55" s="55"/>
      <c r="R55" s="55"/>
      <c r="S55" s="55"/>
      <c r="T55" s="55"/>
      <c r="U55" s="55"/>
      <c r="V55" s="55"/>
      <c r="W55" s="55"/>
    </row>
    <row r="56">
      <c r="A56" s="55"/>
      <c r="B56" s="55"/>
      <c r="C56" s="55"/>
      <c r="D56" s="55"/>
      <c r="E56" s="55"/>
      <c r="F56" s="55"/>
      <c r="G56" s="55"/>
      <c r="H56" s="55"/>
      <c r="I56" s="55"/>
      <c r="J56" s="55"/>
      <c r="K56" s="55"/>
      <c r="L56" s="55"/>
      <c r="M56" s="55"/>
      <c r="N56" s="55"/>
      <c r="O56" s="55"/>
      <c r="P56" s="55"/>
      <c r="Q56" s="55"/>
      <c r="R56" s="55"/>
      <c r="S56" s="55"/>
      <c r="T56" s="55"/>
      <c r="U56" s="55"/>
      <c r="V56" s="55"/>
      <c r="W56" s="55"/>
    </row>
    <row r="57">
      <c r="A57" s="55"/>
      <c r="B57" s="55"/>
      <c r="C57" s="55"/>
      <c r="D57" s="55"/>
      <c r="E57" s="55"/>
      <c r="F57" s="55"/>
      <c r="G57" s="55"/>
      <c r="H57" s="55"/>
      <c r="I57" s="55"/>
      <c r="J57" s="55"/>
      <c r="K57" s="55"/>
      <c r="L57" s="55"/>
      <c r="M57" s="55"/>
      <c r="N57" s="55"/>
      <c r="O57" s="55"/>
      <c r="P57" s="55"/>
      <c r="Q57" s="55"/>
      <c r="R57" s="55"/>
      <c r="S57" s="55"/>
      <c r="T57" s="55"/>
      <c r="U57" s="55"/>
      <c r="V57" s="55"/>
      <c r="W57" s="55"/>
    </row>
    <row r="58">
      <c r="A58" s="55"/>
      <c r="B58" s="55"/>
      <c r="C58" s="55"/>
      <c r="D58" s="55"/>
      <c r="E58" s="55"/>
      <c r="F58" s="55"/>
      <c r="G58" s="55"/>
      <c r="H58" s="55"/>
      <c r="I58" s="55"/>
      <c r="J58" s="55"/>
      <c r="K58" s="55"/>
      <c r="L58" s="55"/>
      <c r="M58" s="55"/>
      <c r="N58" s="55"/>
      <c r="O58" s="55"/>
      <c r="P58" s="55"/>
      <c r="Q58" s="55"/>
      <c r="R58" s="55"/>
      <c r="S58" s="55"/>
      <c r="T58" s="55"/>
      <c r="U58" s="55"/>
      <c r="V58" s="55"/>
      <c r="W58" s="55"/>
    </row>
    <row r="59">
      <c r="A59" s="55"/>
      <c r="B59" s="55"/>
      <c r="C59" s="55"/>
      <c r="D59" s="55"/>
      <c r="E59" s="55"/>
      <c r="F59" s="55"/>
      <c r="G59" s="55"/>
      <c r="H59" s="55"/>
      <c r="I59" s="55"/>
      <c r="J59" s="55"/>
      <c r="K59" s="55"/>
      <c r="L59" s="55"/>
      <c r="M59" s="55"/>
      <c r="N59" s="55"/>
      <c r="O59" s="55"/>
      <c r="P59" s="55"/>
      <c r="Q59" s="55"/>
      <c r="R59" s="55"/>
      <c r="S59" s="55"/>
      <c r="T59" s="55"/>
      <c r="U59" s="55"/>
      <c r="V59" s="55"/>
      <c r="W59" s="55"/>
    </row>
    <row r="60">
      <c r="A60" s="55"/>
      <c r="B60" s="55"/>
      <c r="C60" s="55"/>
      <c r="D60" s="55"/>
      <c r="E60" s="55"/>
      <c r="F60" s="55"/>
      <c r="G60" s="55"/>
      <c r="H60" s="55"/>
      <c r="I60" s="55"/>
      <c r="J60" s="55"/>
      <c r="K60" s="55"/>
      <c r="L60" s="55"/>
      <c r="M60" s="55"/>
      <c r="N60" s="55"/>
      <c r="O60" s="55"/>
      <c r="P60" s="55"/>
      <c r="Q60" s="55"/>
      <c r="R60" s="55"/>
      <c r="S60" s="55"/>
      <c r="T60" s="55"/>
      <c r="U60" s="55"/>
      <c r="V60" s="55"/>
      <c r="W60" s="55"/>
    </row>
    <row r="61">
      <c r="A61" s="55"/>
      <c r="B61" s="55"/>
      <c r="C61" s="55"/>
      <c r="D61" s="55"/>
      <c r="E61" s="55"/>
      <c r="F61" s="55"/>
      <c r="G61" s="55"/>
      <c r="H61" s="55"/>
      <c r="I61" s="55"/>
      <c r="J61" s="55"/>
      <c r="K61" s="55"/>
      <c r="L61" s="55"/>
      <c r="M61" s="55"/>
      <c r="N61" s="55"/>
      <c r="O61" s="55"/>
      <c r="P61" s="55"/>
      <c r="Q61" s="55"/>
      <c r="R61" s="55"/>
      <c r="S61" s="55"/>
      <c r="T61" s="55"/>
      <c r="U61" s="55"/>
      <c r="V61" s="55"/>
      <c r="W61" s="55"/>
    </row>
    <row r="62">
      <c r="A62" s="55"/>
      <c r="B62" s="55"/>
      <c r="C62" s="55"/>
      <c r="D62" s="55"/>
      <c r="E62" s="55"/>
      <c r="F62" s="55"/>
      <c r="G62" s="55"/>
      <c r="H62" s="55"/>
      <c r="I62" s="55"/>
      <c r="J62" s="55"/>
      <c r="K62" s="55"/>
      <c r="L62" s="55"/>
      <c r="M62" s="55"/>
      <c r="N62" s="55"/>
      <c r="O62" s="55"/>
      <c r="P62" s="55"/>
      <c r="Q62" s="55"/>
      <c r="R62" s="55"/>
      <c r="S62" s="55"/>
      <c r="T62" s="55"/>
      <c r="U62" s="55"/>
      <c r="V62" s="55"/>
      <c r="W62" s="55"/>
    </row>
    <row r="63">
      <c r="A63" s="55"/>
      <c r="B63" s="55"/>
      <c r="C63" s="55"/>
      <c r="D63" s="55"/>
      <c r="E63" s="55"/>
      <c r="F63" s="55"/>
      <c r="G63" s="55"/>
      <c r="H63" s="55"/>
      <c r="I63" s="55"/>
      <c r="J63" s="55"/>
      <c r="K63" s="55"/>
      <c r="L63" s="55"/>
      <c r="M63" s="55"/>
      <c r="N63" s="55"/>
      <c r="O63" s="55"/>
      <c r="P63" s="55"/>
      <c r="Q63" s="55"/>
      <c r="R63" s="55"/>
      <c r="S63" s="55"/>
      <c r="T63" s="55"/>
      <c r="U63" s="55"/>
      <c r="V63" s="55"/>
      <c r="W63" s="55"/>
    </row>
    <row r="64">
      <c r="A64" s="55"/>
      <c r="B64" s="55"/>
      <c r="C64" s="55"/>
      <c r="D64" s="55"/>
      <c r="E64" s="55"/>
      <c r="F64" s="55"/>
      <c r="G64" s="55"/>
      <c r="H64" s="55"/>
      <c r="I64" s="55"/>
      <c r="J64" s="55"/>
      <c r="K64" s="55"/>
      <c r="L64" s="55"/>
      <c r="M64" s="55"/>
      <c r="N64" s="55"/>
      <c r="O64" s="55"/>
      <c r="P64" s="55"/>
      <c r="Q64" s="55"/>
      <c r="R64" s="55"/>
      <c r="S64" s="55"/>
      <c r="T64" s="55"/>
      <c r="U64" s="55"/>
      <c r="V64" s="55"/>
      <c r="W64" s="55"/>
    </row>
    <row r="65">
      <c r="A65" s="55"/>
      <c r="B65" s="55"/>
      <c r="C65" s="55"/>
      <c r="D65" s="55"/>
      <c r="E65" s="55"/>
      <c r="F65" s="55"/>
      <c r="G65" s="55"/>
      <c r="H65" s="55"/>
      <c r="I65" s="55"/>
      <c r="J65" s="55"/>
      <c r="K65" s="55"/>
      <c r="L65" s="55"/>
      <c r="M65" s="55"/>
      <c r="N65" s="55"/>
      <c r="O65" s="55"/>
      <c r="P65" s="55"/>
      <c r="Q65" s="55"/>
      <c r="R65" s="55"/>
      <c r="S65" s="55"/>
      <c r="T65" s="55"/>
      <c r="U65" s="55"/>
      <c r="V65" s="55"/>
      <c r="W65" s="55"/>
    </row>
    <row r="66">
      <c r="A66" s="55"/>
      <c r="B66" s="55"/>
      <c r="C66" s="55"/>
      <c r="D66" s="55"/>
      <c r="E66" s="55"/>
      <c r="F66" s="55"/>
      <c r="G66" s="55"/>
      <c r="H66" s="55"/>
      <c r="I66" s="55"/>
      <c r="J66" s="55"/>
      <c r="K66" s="55"/>
      <c r="L66" s="55"/>
      <c r="M66" s="55"/>
      <c r="N66" s="55"/>
      <c r="O66" s="55"/>
      <c r="P66" s="55"/>
      <c r="Q66" s="55"/>
      <c r="R66" s="55"/>
      <c r="S66" s="55"/>
      <c r="T66" s="55"/>
      <c r="U66" s="55"/>
      <c r="V66" s="55"/>
      <c r="W66" s="55"/>
    </row>
    <row r="67">
      <c r="A67" s="55"/>
      <c r="B67" s="55"/>
      <c r="C67" s="55"/>
      <c r="D67" s="55"/>
      <c r="E67" s="55"/>
      <c r="F67" s="55"/>
      <c r="G67" s="55"/>
      <c r="H67" s="55"/>
      <c r="I67" s="55"/>
      <c r="J67" s="55"/>
      <c r="K67" s="55"/>
      <c r="L67" s="55"/>
      <c r="M67" s="55"/>
      <c r="N67" s="55"/>
      <c r="O67" s="55"/>
      <c r="P67" s="55"/>
      <c r="Q67" s="55"/>
      <c r="R67" s="55"/>
      <c r="S67" s="55"/>
      <c r="T67" s="55"/>
      <c r="U67" s="55"/>
      <c r="V67" s="55"/>
      <c r="W67" s="55"/>
    </row>
    <row r="68">
      <c r="A68" s="55"/>
      <c r="B68" s="55"/>
      <c r="C68" s="55"/>
      <c r="D68" s="55"/>
      <c r="E68" s="55"/>
      <c r="F68" s="55"/>
      <c r="G68" s="55"/>
      <c r="H68" s="55"/>
      <c r="I68" s="55"/>
      <c r="J68" s="55"/>
      <c r="K68" s="55"/>
      <c r="L68" s="55"/>
      <c r="M68" s="55"/>
      <c r="N68" s="55"/>
      <c r="O68" s="55"/>
      <c r="P68" s="55"/>
      <c r="Q68" s="55"/>
      <c r="R68" s="55"/>
      <c r="S68" s="55"/>
      <c r="T68" s="55"/>
      <c r="U68" s="55"/>
      <c r="V68" s="55"/>
      <c r="W68" s="55"/>
    </row>
    <row r="69">
      <c r="A69" s="55"/>
      <c r="B69" s="55"/>
      <c r="C69" s="55"/>
      <c r="D69" s="55"/>
      <c r="E69" s="55"/>
      <c r="F69" s="55"/>
      <c r="G69" s="55"/>
      <c r="H69" s="55"/>
      <c r="I69" s="55"/>
      <c r="J69" s="55"/>
      <c r="K69" s="55"/>
      <c r="L69" s="55"/>
      <c r="M69" s="55"/>
      <c r="N69" s="55"/>
      <c r="O69" s="55"/>
      <c r="P69" s="55"/>
      <c r="Q69" s="55"/>
      <c r="R69" s="55"/>
      <c r="S69" s="55"/>
      <c r="T69" s="55"/>
      <c r="U69" s="55"/>
      <c r="V69" s="55"/>
      <c r="W69" s="55"/>
    </row>
    <row r="70">
      <c r="A70" s="55"/>
      <c r="B70" s="55"/>
      <c r="C70" s="55"/>
      <c r="D70" s="55"/>
      <c r="E70" s="55"/>
      <c r="F70" s="55"/>
      <c r="G70" s="55"/>
      <c r="H70" s="55"/>
      <c r="I70" s="55"/>
      <c r="J70" s="55"/>
      <c r="K70" s="55"/>
      <c r="L70" s="55"/>
      <c r="M70" s="55"/>
      <c r="N70" s="55"/>
      <c r="O70" s="55"/>
      <c r="P70" s="55"/>
      <c r="Q70" s="55"/>
      <c r="R70" s="55"/>
      <c r="S70" s="55"/>
      <c r="T70" s="55"/>
      <c r="U70" s="55"/>
      <c r="V70" s="55"/>
      <c r="W70" s="55"/>
    </row>
    <row r="71">
      <c r="A71" s="55"/>
      <c r="B71" s="55"/>
      <c r="C71" s="55"/>
      <c r="D71" s="55"/>
      <c r="E71" s="55"/>
      <c r="F71" s="55"/>
      <c r="G71" s="55"/>
      <c r="H71" s="55"/>
      <c r="I71" s="55"/>
      <c r="J71" s="55"/>
      <c r="K71" s="55"/>
      <c r="L71" s="55"/>
      <c r="M71" s="55"/>
      <c r="N71" s="55"/>
      <c r="O71" s="55"/>
      <c r="P71" s="55"/>
      <c r="Q71" s="55"/>
      <c r="R71" s="55"/>
      <c r="S71" s="55"/>
      <c r="T71" s="55"/>
      <c r="U71" s="55"/>
      <c r="V71" s="55"/>
      <c r="W71" s="55"/>
    </row>
    <row r="72">
      <c r="A72" s="55"/>
      <c r="B72" s="55"/>
      <c r="C72" s="55"/>
      <c r="D72" s="55"/>
      <c r="E72" s="55"/>
      <c r="F72" s="55"/>
      <c r="G72" s="55"/>
      <c r="H72" s="55"/>
      <c r="I72" s="55"/>
      <c r="J72" s="55"/>
      <c r="K72" s="55"/>
      <c r="L72" s="55"/>
      <c r="M72" s="55"/>
      <c r="N72" s="55"/>
      <c r="O72" s="55"/>
      <c r="P72" s="55"/>
      <c r="Q72" s="55"/>
      <c r="R72" s="55"/>
      <c r="S72" s="55"/>
      <c r="T72" s="55"/>
      <c r="U72" s="55"/>
      <c r="V72" s="55"/>
      <c r="W72" s="55"/>
    </row>
    <row r="73">
      <c r="A73" s="55"/>
      <c r="B73" s="55"/>
      <c r="C73" s="55"/>
      <c r="D73" s="55"/>
      <c r="E73" s="55"/>
      <c r="F73" s="55"/>
      <c r="G73" s="55"/>
      <c r="H73" s="55"/>
      <c r="I73" s="55"/>
      <c r="J73" s="55"/>
      <c r="K73" s="55"/>
      <c r="L73" s="55"/>
      <c r="M73" s="55"/>
      <c r="N73" s="55"/>
      <c r="O73" s="55"/>
      <c r="P73" s="55"/>
      <c r="Q73" s="55"/>
      <c r="R73" s="55"/>
      <c r="S73" s="55"/>
      <c r="T73" s="55"/>
      <c r="U73" s="55"/>
      <c r="V73" s="55"/>
      <c r="W73" s="55"/>
    </row>
    <row r="74">
      <c r="A74" s="55"/>
      <c r="B74" s="55"/>
      <c r="C74" s="55"/>
      <c r="D74" s="55"/>
      <c r="E74" s="55"/>
      <c r="F74" s="55"/>
      <c r="G74" s="55"/>
      <c r="H74" s="55"/>
      <c r="I74" s="55"/>
      <c r="J74" s="55"/>
      <c r="K74" s="55"/>
      <c r="L74" s="55"/>
      <c r="M74" s="55"/>
      <c r="N74" s="55"/>
      <c r="O74" s="55"/>
      <c r="P74" s="55"/>
      <c r="Q74" s="55"/>
      <c r="R74" s="55"/>
      <c r="S74" s="55"/>
      <c r="T74" s="55"/>
      <c r="U74" s="55"/>
      <c r="V74" s="55"/>
      <c r="W74" s="55"/>
    </row>
    <row r="75">
      <c r="A75" s="55"/>
      <c r="B75" s="55"/>
      <c r="C75" s="55"/>
      <c r="D75" s="55"/>
      <c r="E75" s="55"/>
      <c r="F75" s="55"/>
      <c r="G75" s="55"/>
      <c r="H75" s="55"/>
      <c r="I75" s="55"/>
      <c r="J75" s="55"/>
      <c r="K75" s="55"/>
      <c r="L75" s="55"/>
      <c r="M75" s="55"/>
      <c r="N75" s="55"/>
      <c r="O75" s="55"/>
      <c r="P75" s="55"/>
      <c r="Q75" s="55"/>
      <c r="R75" s="55"/>
      <c r="S75" s="55"/>
      <c r="T75" s="55"/>
      <c r="U75" s="55"/>
      <c r="V75" s="55"/>
      <c r="W75" s="55"/>
    </row>
    <row r="76">
      <c r="A76" s="55"/>
      <c r="B76" s="55"/>
      <c r="C76" s="55"/>
      <c r="D76" s="55"/>
      <c r="E76" s="55"/>
      <c r="F76" s="55"/>
      <c r="G76" s="55"/>
      <c r="H76" s="55"/>
      <c r="I76" s="55"/>
      <c r="J76" s="55"/>
      <c r="K76" s="55"/>
      <c r="L76" s="55"/>
      <c r="M76" s="55"/>
      <c r="N76" s="55"/>
      <c r="O76" s="55"/>
      <c r="P76" s="55"/>
      <c r="Q76" s="55"/>
      <c r="R76" s="55"/>
      <c r="S76" s="55"/>
      <c r="T76" s="55"/>
      <c r="U76" s="55"/>
      <c r="V76" s="55"/>
      <c r="W76" s="55"/>
    </row>
    <row r="77">
      <c r="A77" s="55"/>
      <c r="B77" s="55"/>
      <c r="C77" s="55"/>
      <c r="D77" s="55"/>
      <c r="E77" s="55"/>
      <c r="F77" s="55"/>
      <c r="G77" s="55"/>
      <c r="H77" s="55"/>
      <c r="I77" s="55"/>
      <c r="J77" s="55"/>
      <c r="K77" s="55"/>
      <c r="L77" s="55"/>
      <c r="M77" s="55"/>
      <c r="N77" s="55"/>
      <c r="O77" s="55"/>
      <c r="P77" s="55"/>
      <c r="Q77" s="55"/>
      <c r="R77" s="55"/>
      <c r="S77" s="55"/>
      <c r="T77" s="55"/>
      <c r="U77" s="55"/>
      <c r="V77" s="55"/>
      <c r="W77" s="55"/>
    </row>
    <row r="78">
      <c r="A78" s="55"/>
      <c r="B78" s="55"/>
      <c r="C78" s="55"/>
      <c r="D78" s="55"/>
      <c r="E78" s="55"/>
      <c r="F78" s="55"/>
      <c r="G78" s="55"/>
      <c r="H78" s="55"/>
      <c r="I78" s="55"/>
      <c r="J78" s="55"/>
      <c r="K78" s="55"/>
      <c r="L78" s="55"/>
      <c r="M78" s="55"/>
      <c r="N78" s="55"/>
      <c r="O78" s="55"/>
      <c r="P78" s="55"/>
      <c r="Q78" s="55"/>
      <c r="R78" s="55"/>
      <c r="S78" s="55"/>
      <c r="T78" s="55"/>
      <c r="U78" s="55"/>
      <c r="V78" s="55"/>
      <c r="W78" s="55"/>
    </row>
    <row r="79">
      <c r="A79" s="55"/>
      <c r="B79" s="55"/>
      <c r="C79" s="55"/>
      <c r="D79" s="55"/>
      <c r="E79" s="55"/>
      <c r="F79" s="55"/>
      <c r="G79" s="55"/>
      <c r="H79" s="55"/>
      <c r="I79" s="55"/>
      <c r="J79" s="55"/>
      <c r="K79" s="55"/>
      <c r="L79" s="55"/>
      <c r="M79" s="55"/>
      <c r="N79" s="55"/>
      <c r="O79" s="55"/>
      <c r="P79" s="55"/>
      <c r="Q79" s="55"/>
      <c r="R79" s="55"/>
      <c r="S79" s="55"/>
      <c r="T79" s="55"/>
      <c r="U79" s="55"/>
      <c r="V79" s="55"/>
      <c r="W79" s="55"/>
    </row>
    <row r="80">
      <c r="A80" s="55"/>
      <c r="B80" s="55"/>
      <c r="C80" s="55"/>
      <c r="D80" s="55"/>
      <c r="E80" s="55"/>
      <c r="F80" s="55"/>
      <c r="G80" s="55"/>
      <c r="H80" s="55"/>
      <c r="I80" s="55"/>
      <c r="J80" s="55"/>
      <c r="K80" s="55"/>
      <c r="L80" s="55"/>
      <c r="M80" s="55"/>
      <c r="N80" s="55"/>
      <c r="O80" s="55"/>
      <c r="P80" s="55"/>
      <c r="Q80" s="55"/>
      <c r="R80" s="55"/>
      <c r="S80" s="55"/>
      <c r="T80" s="55"/>
      <c r="U80" s="55"/>
      <c r="V80" s="55"/>
      <c r="W80" s="55"/>
    </row>
    <row r="81">
      <c r="A81" s="55"/>
      <c r="B81" s="55"/>
      <c r="C81" s="55"/>
      <c r="D81" s="55"/>
      <c r="E81" s="55"/>
      <c r="F81" s="55"/>
      <c r="G81" s="55"/>
      <c r="H81" s="55"/>
      <c r="I81" s="55"/>
      <c r="J81" s="55"/>
      <c r="K81" s="55"/>
      <c r="L81" s="55"/>
      <c r="M81" s="55"/>
      <c r="N81" s="55"/>
      <c r="O81" s="55"/>
      <c r="P81" s="55"/>
      <c r="Q81" s="55"/>
      <c r="R81" s="55"/>
      <c r="S81" s="55"/>
      <c r="T81" s="55"/>
      <c r="U81" s="55"/>
      <c r="V81" s="55"/>
      <c r="W81" s="55"/>
    </row>
    <row r="82">
      <c r="A82" s="55"/>
      <c r="B82" s="55"/>
      <c r="C82" s="55"/>
      <c r="D82" s="55"/>
      <c r="E82" s="55"/>
      <c r="F82" s="55"/>
      <c r="G82" s="55"/>
      <c r="H82" s="55"/>
      <c r="I82" s="55"/>
      <c r="J82" s="55"/>
      <c r="K82" s="55"/>
      <c r="L82" s="55"/>
      <c r="M82" s="55"/>
      <c r="N82" s="55"/>
      <c r="O82" s="55"/>
      <c r="P82" s="55"/>
      <c r="Q82" s="55"/>
      <c r="R82" s="55"/>
      <c r="S82" s="55"/>
      <c r="T82" s="55"/>
      <c r="U82" s="55"/>
      <c r="V82" s="55"/>
      <c r="W82" s="55"/>
    </row>
    <row r="83">
      <c r="A83" s="55"/>
      <c r="B83" s="55"/>
      <c r="C83" s="55"/>
      <c r="D83" s="55"/>
      <c r="E83" s="55"/>
      <c r="F83" s="55"/>
      <c r="G83" s="55"/>
      <c r="H83" s="55"/>
      <c r="I83" s="55"/>
      <c r="J83" s="55"/>
      <c r="K83" s="55"/>
      <c r="L83" s="55"/>
      <c r="M83" s="55"/>
      <c r="N83" s="55"/>
      <c r="O83" s="55"/>
      <c r="P83" s="55"/>
      <c r="Q83" s="55"/>
      <c r="R83" s="55"/>
      <c r="S83" s="55"/>
      <c r="T83" s="55"/>
      <c r="U83" s="55"/>
      <c r="V83" s="55"/>
      <c r="W83" s="55"/>
    </row>
    <row r="84">
      <c r="A84" s="55"/>
      <c r="B84" s="55"/>
      <c r="C84" s="55"/>
      <c r="D84" s="55"/>
      <c r="E84" s="55"/>
      <c r="F84" s="55"/>
      <c r="G84" s="55"/>
      <c r="H84" s="55"/>
      <c r="I84" s="55"/>
      <c r="J84" s="55"/>
      <c r="K84" s="55"/>
      <c r="L84" s="55"/>
      <c r="M84" s="55"/>
      <c r="N84" s="55"/>
      <c r="O84" s="55"/>
      <c r="P84" s="55"/>
      <c r="Q84" s="55"/>
      <c r="R84" s="55"/>
      <c r="S84" s="55"/>
      <c r="T84" s="55"/>
      <c r="U84" s="55"/>
      <c r="V84" s="55"/>
      <c r="W84" s="55"/>
    </row>
    <row r="85">
      <c r="A85" s="55"/>
      <c r="B85" s="55"/>
      <c r="C85" s="55"/>
      <c r="D85" s="55"/>
      <c r="E85" s="55"/>
      <c r="F85" s="55"/>
      <c r="G85" s="55"/>
      <c r="H85" s="55"/>
      <c r="I85" s="55"/>
      <c r="J85" s="55"/>
      <c r="K85" s="55"/>
      <c r="L85" s="55"/>
      <c r="M85" s="55"/>
      <c r="N85" s="55"/>
      <c r="O85" s="55"/>
      <c r="P85" s="55"/>
      <c r="Q85" s="55"/>
      <c r="R85" s="55"/>
      <c r="S85" s="55"/>
      <c r="T85" s="55"/>
      <c r="U85" s="55"/>
      <c r="V85" s="55"/>
      <c r="W85" s="55"/>
    </row>
    <row r="86">
      <c r="A86" s="55"/>
      <c r="B86" s="55"/>
      <c r="C86" s="55"/>
      <c r="D86" s="55"/>
      <c r="E86" s="55"/>
      <c r="F86" s="55"/>
      <c r="G86" s="55"/>
      <c r="H86" s="55"/>
      <c r="I86" s="55"/>
      <c r="J86" s="55"/>
      <c r="K86" s="55"/>
      <c r="L86" s="55"/>
      <c r="M86" s="55"/>
      <c r="N86" s="55"/>
      <c r="O86" s="55"/>
      <c r="P86" s="55"/>
      <c r="Q86" s="55"/>
      <c r="R86" s="55"/>
      <c r="S86" s="55"/>
      <c r="T86" s="55"/>
      <c r="U86" s="55"/>
      <c r="V86" s="55"/>
      <c r="W86" s="55"/>
    </row>
    <row r="87">
      <c r="A87" s="55"/>
      <c r="B87" s="55"/>
      <c r="C87" s="55"/>
      <c r="D87" s="55"/>
      <c r="E87" s="55"/>
      <c r="F87" s="55"/>
      <c r="G87" s="55"/>
      <c r="H87" s="55"/>
      <c r="I87" s="55"/>
      <c r="J87" s="55"/>
      <c r="K87" s="55"/>
      <c r="L87" s="55"/>
      <c r="M87" s="55"/>
      <c r="N87" s="55"/>
      <c r="O87" s="55"/>
      <c r="P87" s="55"/>
      <c r="Q87" s="55"/>
      <c r="R87" s="55"/>
      <c r="S87" s="55"/>
      <c r="T87" s="55"/>
      <c r="U87" s="55"/>
      <c r="V87" s="55"/>
      <c r="W87" s="55"/>
    </row>
    <row r="88">
      <c r="A88" s="55"/>
      <c r="B88" s="55"/>
      <c r="C88" s="55"/>
      <c r="D88" s="55"/>
      <c r="E88" s="55"/>
      <c r="F88" s="55"/>
      <c r="G88" s="55"/>
      <c r="H88" s="55"/>
      <c r="I88" s="55"/>
      <c r="J88" s="55"/>
      <c r="K88" s="55"/>
      <c r="L88" s="55"/>
      <c r="M88" s="55"/>
      <c r="N88" s="55"/>
      <c r="O88" s="55"/>
      <c r="P88" s="55"/>
      <c r="Q88" s="55"/>
      <c r="R88" s="55"/>
      <c r="S88" s="55"/>
      <c r="T88" s="55"/>
      <c r="U88" s="55"/>
      <c r="V88" s="55"/>
      <c r="W88" s="55"/>
    </row>
    <row r="89">
      <c r="A89" s="55"/>
      <c r="B89" s="55"/>
      <c r="C89" s="55"/>
      <c r="D89" s="55"/>
      <c r="E89" s="55"/>
      <c r="F89" s="55"/>
      <c r="G89" s="55"/>
      <c r="H89" s="55"/>
      <c r="I89" s="55"/>
      <c r="J89" s="55"/>
      <c r="K89" s="55"/>
      <c r="L89" s="55"/>
      <c r="M89" s="55"/>
      <c r="N89" s="55"/>
      <c r="O89" s="55"/>
      <c r="P89" s="55"/>
      <c r="Q89" s="55"/>
      <c r="R89" s="55"/>
      <c r="S89" s="55"/>
      <c r="T89" s="55"/>
      <c r="U89" s="55"/>
      <c r="V89" s="55"/>
      <c r="W89" s="55"/>
    </row>
    <row r="90">
      <c r="A90" s="55"/>
      <c r="B90" s="55"/>
      <c r="C90" s="55"/>
      <c r="D90" s="55"/>
      <c r="E90" s="55"/>
      <c r="F90" s="55"/>
      <c r="G90" s="55"/>
      <c r="H90" s="55"/>
      <c r="I90" s="55"/>
      <c r="J90" s="55"/>
      <c r="K90" s="55"/>
      <c r="L90" s="55"/>
      <c r="M90" s="55"/>
      <c r="N90" s="55"/>
      <c r="O90" s="55"/>
      <c r="P90" s="55"/>
      <c r="Q90" s="55"/>
      <c r="R90" s="55"/>
      <c r="S90" s="55"/>
      <c r="T90" s="55"/>
      <c r="U90" s="55"/>
      <c r="V90" s="55"/>
      <c r="W90" s="55"/>
    </row>
    <row r="91">
      <c r="A91" s="55"/>
      <c r="B91" s="55"/>
      <c r="C91" s="55"/>
      <c r="D91" s="55"/>
      <c r="E91" s="55"/>
      <c r="F91" s="55"/>
      <c r="G91" s="55"/>
      <c r="H91" s="55"/>
      <c r="I91" s="55"/>
      <c r="J91" s="55"/>
      <c r="K91" s="55"/>
      <c r="L91" s="55"/>
      <c r="M91" s="55"/>
      <c r="N91" s="55"/>
      <c r="O91" s="55"/>
      <c r="P91" s="55"/>
      <c r="Q91" s="55"/>
      <c r="R91" s="55"/>
      <c r="S91" s="55"/>
      <c r="T91" s="55"/>
      <c r="U91" s="55"/>
      <c r="V91" s="55"/>
      <c r="W91" s="55"/>
    </row>
    <row r="92">
      <c r="A92" s="55"/>
      <c r="B92" s="55"/>
      <c r="C92" s="55"/>
      <c r="D92" s="55"/>
      <c r="E92" s="55"/>
      <c r="F92" s="55"/>
      <c r="G92" s="55"/>
      <c r="H92" s="55"/>
      <c r="I92" s="55"/>
      <c r="J92" s="55"/>
      <c r="K92" s="55"/>
      <c r="L92" s="55"/>
      <c r="M92" s="55"/>
      <c r="N92" s="55"/>
      <c r="O92" s="55"/>
      <c r="P92" s="55"/>
      <c r="Q92" s="55"/>
      <c r="R92" s="55"/>
      <c r="S92" s="55"/>
      <c r="T92" s="55"/>
      <c r="U92" s="55"/>
      <c r="V92" s="55"/>
      <c r="W92" s="55"/>
    </row>
    <row r="93">
      <c r="A93" s="55"/>
      <c r="B93" s="55"/>
      <c r="C93" s="55"/>
      <c r="D93" s="55"/>
      <c r="E93" s="55"/>
      <c r="F93" s="55"/>
      <c r="G93" s="55"/>
      <c r="H93" s="55"/>
      <c r="I93" s="55"/>
      <c r="J93" s="55"/>
      <c r="K93" s="55"/>
      <c r="L93" s="55"/>
      <c r="M93" s="55"/>
      <c r="N93" s="55"/>
      <c r="O93" s="55"/>
      <c r="P93" s="55"/>
      <c r="Q93" s="55"/>
      <c r="R93" s="55"/>
      <c r="S93" s="55"/>
      <c r="T93" s="55"/>
      <c r="U93" s="55"/>
      <c r="V93" s="55"/>
      <c r="W93" s="55"/>
    </row>
    <row r="94">
      <c r="A94" s="55"/>
      <c r="B94" s="55"/>
      <c r="C94" s="55"/>
      <c r="D94" s="55"/>
      <c r="E94" s="55"/>
      <c r="F94" s="55"/>
      <c r="G94" s="55"/>
      <c r="H94" s="55"/>
      <c r="I94" s="55"/>
      <c r="J94" s="55"/>
      <c r="K94" s="55"/>
      <c r="L94" s="55"/>
      <c r="M94" s="55"/>
      <c r="N94" s="55"/>
      <c r="O94" s="55"/>
      <c r="P94" s="55"/>
      <c r="Q94" s="55"/>
      <c r="R94" s="55"/>
      <c r="S94" s="55"/>
      <c r="T94" s="55"/>
      <c r="U94" s="55"/>
      <c r="V94" s="55"/>
      <c r="W94" s="55"/>
    </row>
    <row r="95">
      <c r="A95" s="55"/>
      <c r="B95" s="55"/>
      <c r="C95" s="55"/>
      <c r="D95" s="55"/>
      <c r="E95" s="55"/>
      <c r="F95" s="55"/>
      <c r="G95" s="55"/>
      <c r="H95" s="55"/>
      <c r="I95" s="55"/>
      <c r="J95" s="55"/>
      <c r="K95" s="55"/>
      <c r="L95" s="55"/>
      <c r="M95" s="55"/>
      <c r="N95" s="55"/>
      <c r="O95" s="55"/>
      <c r="P95" s="55"/>
      <c r="Q95" s="55"/>
      <c r="R95" s="55"/>
      <c r="S95" s="55"/>
      <c r="T95" s="55"/>
      <c r="U95" s="55"/>
      <c r="V95" s="55"/>
      <c r="W95" s="55"/>
    </row>
    <row r="96">
      <c r="A96" s="55"/>
      <c r="B96" s="55"/>
      <c r="C96" s="55"/>
      <c r="D96" s="55"/>
      <c r="E96" s="55"/>
      <c r="F96" s="55"/>
      <c r="G96" s="55"/>
      <c r="H96" s="55"/>
      <c r="I96" s="55"/>
      <c r="J96" s="55"/>
      <c r="K96" s="55"/>
      <c r="L96" s="55"/>
      <c r="M96" s="55"/>
      <c r="N96" s="55"/>
      <c r="O96" s="55"/>
      <c r="P96" s="55"/>
      <c r="Q96" s="55"/>
      <c r="R96" s="55"/>
      <c r="S96" s="55"/>
      <c r="T96" s="55"/>
      <c r="U96" s="55"/>
      <c r="V96" s="55"/>
      <c r="W96" s="55"/>
    </row>
    <row r="97">
      <c r="A97" s="55"/>
      <c r="B97" s="55"/>
      <c r="C97" s="55"/>
      <c r="D97" s="55"/>
      <c r="E97" s="55"/>
      <c r="F97" s="55"/>
      <c r="G97" s="55"/>
      <c r="H97" s="55"/>
      <c r="I97" s="55"/>
      <c r="J97" s="55"/>
      <c r="K97" s="55"/>
      <c r="L97" s="55"/>
      <c r="M97" s="55"/>
      <c r="N97" s="55"/>
      <c r="O97" s="55"/>
      <c r="P97" s="55"/>
      <c r="Q97" s="55"/>
      <c r="R97" s="55"/>
      <c r="S97" s="55"/>
      <c r="T97" s="55"/>
      <c r="U97" s="55"/>
      <c r="V97" s="55"/>
      <c r="W97" s="55"/>
    </row>
    <row r="98">
      <c r="A98" s="55"/>
      <c r="B98" s="55"/>
      <c r="C98" s="55"/>
      <c r="D98" s="55"/>
      <c r="E98" s="55"/>
      <c r="F98" s="55"/>
      <c r="G98" s="55"/>
      <c r="H98" s="55"/>
      <c r="I98" s="55"/>
      <c r="J98" s="55"/>
      <c r="K98" s="55"/>
      <c r="L98" s="55"/>
      <c r="M98" s="55"/>
      <c r="N98" s="55"/>
      <c r="O98" s="55"/>
      <c r="P98" s="55"/>
      <c r="Q98" s="55"/>
      <c r="R98" s="55"/>
      <c r="S98" s="55"/>
      <c r="T98" s="55"/>
      <c r="U98" s="55"/>
      <c r="V98" s="55"/>
      <c r="W98" s="55"/>
    </row>
    <row r="99">
      <c r="A99" s="55"/>
      <c r="B99" s="55"/>
      <c r="C99" s="55"/>
      <c r="D99" s="55"/>
      <c r="E99" s="55"/>
      <c r="F99" s="55"/>
      <c r="G99" s="55"/>
      <c r="H99" s="55"/>
      <c r="I99" s="55"/>
      <c r="J99" s="55"/>
      <c r="K99" s="55"/>
      <c r="L99" s="55"/>
      <c r="M99" s="55"/>
      <c r="N99" s="55"/>
      <c r="O99" s="55"/>
      <c r="P99" s="55"/>
      <c r="Q99" s="55"/>
      <c r="R99" s="55"/>
      <c r="S99" s="55"/>
      <c r="T99" s="55"/>
      <c r="U99" s="55"/>
      <c r="V99" s="55"/>
      <c r="W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row>
    <row r="1002">
      <c r="A1002" s="55"/>
      <c r="B1002" s="55"/>
      <c r="C1002" s="55"/>
      <c r="D1002" s="55"/>
      <c r="E1002" s="55"/>
      <c r="F1002" s="55"/>
      <c r="G1002" s="55"/>
      <c r="H1002" s="55"/>
      <c r="I1002" s="55"/>
      <c r="J1002" s="55"/>
      <c r="K1002" s="55"/>
      <c r="L1002" s="55"/>
      <c r="M1002" s="55"/>
      <c r="N1002" s="55"/>
      <c r="O1002" s="55"/>
      <c r="P1002" s="55"/>
      <c r="Q1002" s="55"/>
      <c r="R1002" s="55"/>
      <c r="S1002" s="55"/>
      <c r="T1002" s="55"/>
      <c r="U1002" s="55"/>
      <c r="V1002" s="55"/>
      <c r="W1002" s="55"/>
    </row>
    <row r="1003">
      <c r="A1003" s="55"/>
      <c r="B1003" s="55"/>
      <c r="C1003" s="55"/>
      <c r="D1003" s="55"/>
      <c r="E1003" s="55"/>
      <c r="F1003" s="55"/>
      <c r="G1003" s="55"/>
      <c r="H1003" s="55"/>
      <c r="I1003" s="55"/>
      <c r="J1003" s="55"/>
      <c r="K1003" s="55"/>
      <c r="L1003" s="55"/>
      <c r="M1003" s="55"/>
      <c r="N1003" s="55"/>
      <c r="O1003" s="55"/>
      <c r="P1003" s="55"/>
      <c r="Q1003" s="55"/>
      <c r="R1003" s="55"/>
      <c r="S1003" s="55"/>
      <c r="T1003" s="55"/>
      <c r="U1003" s="55"/>
      <c r="V1003" s="55"/>
      <c r="W1003" s="55"/>
    </row>
    <row r="1004">
      <c r="A1004" s="55"/>
      <c r="B1004" s="55"/>
      <c r="C1004" s="55"/>
      <c r="D1004" s="55"/>
      <c r="E1004" s="55"/>
      <c r="F1004" s="55"/>
      <c r="G1004" s="55"/>
      <c r="H1004" s="55"/>
      <c r="I1004" s="55"/>
      <c r="J1004" s="55"/>
      <c r="K1004" s="55"/>
      <c r="L1004" s="55"/>
      <c r="M1004" s="55"/>
      <c r="N1004" s="55"/>
      <c r="O1004" s="55"/>
      <c r="P1004" s="55"/>
      <c r="Q1004" s="55"/>
      <c r="R1004" s="55"/>
      <c r="S1004" s="55"/>
      <c r="T1004" s="55"/>
      <c r="U1004" s="55"/>
      <c r="V1004" s="55"/>
      <c r="W1004" s="55"/>
    </row>
    <row r="1005">
      <c r="A1005" s="55"/>
      <c r="B1005" s="55"/>
      <c r="C1005" s="55"/>
      <c r="D1005" s="55"/>
      <c r="E1005" s="55"/>
      <c r="F1005" s="55"/>
      <c r="G1005" s="55"/>
      <c r="H1005" s="55"/>
      <c r="I1005" s="55"/>
      <c r="J1005" s="55"/>
      <c r="K1005" s="55"/>
      <c r="L1005" s="55"/>
      <c r="M1005" s="55"/>
      <c r="N1005" s="55"/>
      <c r="O1005" s="55"/>
      <c r="P1005" s="55"/>
      <c r="Q1005" s="55"/>
      <c r="R1005" s="55"/>
      <c r="S1005" s="55"/>
      <c r="T1005" s="55"/>
      <c r="U1005" s="55"/>
      <c r="V1005" s="55"/>
      <c r="W1005" s="55"/>
    </row>
    <row r="1006">
      <c r="A1006" s="55"/>
      <c r="B1006" s="55"/>
      <c r="C1006" s="55"/>
      <c r="D1006" s="55"/>
      <c r="E1006" s="55"/>
      <c r="F1006" s="55"/>
      <c r="G1006" s="55"/>
      <c r="H1006" s="55"/>
      <c r="I1006" s="55"/>
      <c r="J1006" s="55"/>
      <c r="K1006" s="55"/>
      <c r="L1006" s="55"/>
      <c r="M1006" s="55"/>
      <c r="N1006" s="55"/>
      <c r="O1006" s="55"/>
      <c r="P1006" s="55"/>
      <c r="Q1006" s="55"/>
      <c r="R1006" s="55"/>
      <c r="S1006" s="55"/>
      <c r="T1006" s="55"/>
      <c r="U1006" s="55"/>
      <c r="V1006" s="55"/>
      <c r="W1006" s="55"/>
    </row>
  </sheetData>
  <hyperlinks>
    <hyperlink r:id="rId1" ref="B3"/>
    <hyperlink r:id="rId2" ref="B4"/>
    <hyperlink r:id="rId3" ref="B6"/>
    <hyperlink r:id="rId4" ref="B7"/>
    <hyperlink r:id="rId5" ref="B8"/>
    <hyperlink r:id="rId6" ref="B10"/>
    <hyperlink r:id="rId7" ref="B11"/>
    <hyperlink r:id="rId8" ref="B12"/>
    <hyperlink r:id="rId9" ref="B13"/>
    <hyperlink r:id="rId10" ref="B14"/>
    <hyperlink r:id="rId11" ref="B15"/>
    <hyperlink r:id="rId12" ref="B17"/>
    <hyperlink r:id="rId13" ref="B18"/>
    <hyperlink r:id="rId14" ref="B19"/>
    <hyperlink r:id="rId15" ref="B20"/>
    <hyperlink r:id="rId16" ref="B21"/>
    <hyperlink r:id="rId17" ref="B22"/>
    <hyperlink r:id="rId18" ref="B24"/>
    <hyperlink r:id="rId19" ref="B25"/>
    <hyperlink r:id="rId20" ref="B26"/>
    <hyperlink r:id="rId21" ref="B27"/>
    <hyperlink r:id="rId22" ref="B28"/>
  </hyperlinks>
  <drawing r:id="rId23"/>
</worksheet>
</file>