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33" documentId="13_ncr:1_{7EBD49BB-BF7E-4E43-8FAD-E0413CC69FDE}" xr6:coauthVersionLast="47" xr6:coauthVersionMax="47" xr10:uidLastSave="{D7E0F32D-76C2-4B99-9BF5-14567AB4D7E7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JAN-sales" sheetId="3" r:id="rId3"/>
    <sheet name="FEB" sheetId="4" r:id="rId4"/>
    <sheet name="MAR" sheetId="5" r:id="rId5"/>
    <sheet name="Total" sheetId="6" r:id="rId6"/>
    <sheet name="Sheet3" sheetId="9" r:id="rId7"/>
    <sheet name="Math Function" sheetId="7" r:id="rId8"/>
    <sheet name="Logical function" sheetId="8" r:id="rId9"/>
    <sheet name="North S" sheetId="10" r:id="rId10"/>
    <sheet name="South S" sheetId="11" r:id="rId11"/>
    <sheet name="East S" sheetId="12" r:id="rId12"/>
    <sheet name="West S" sheetId="13" r:id="rId13"/>
    <sheet name="summary S" sheetId="14" r:id="rId14"/>
  </sheets>
  <definedNames>
    <definedName name="_xlnm._FilterDatabase" localSheetId="1" hidden="1">Sheet2!$B$1:$B$13</definedName>
    <definedName name="adityaMarks">'Logical function'!$B$2:$D$2</definedName>
    <definedName name="Allowances">'Logical function'!$I$21:$I$23</definedName>
    <definedName name="FebSales">SalesTable[feb]</definedName>
    <definedName name="gstRate">Sheet2!$F$11</definedName>
    <definedName name="JanSales">SalesTable[jan]</definedName>
    <definedName name="marsales">SalesTable[mar]</definedName>
    <definedName name="mathAverage">'Logical function'!$B$2:$B$4</definedName>
    <definedName name="Name">'Logical function'!$G$21:$G$23</definedName>
    <definedName name="netrevenue">DmartSaleData[[#All],[Net revenue]]</definedName>
    <definedName name="Salary">'Logical function'!$H$21:$H$23</definedName>
    <definedName name="Totalprofit">DmartSaleData[[#All],[profit]]</definedName>
  </definedNames>
  <calcPr calcId="191029"/>
  <extLst>
    <ext uri="GoogleSheetsCustomDataVersion2">
      <go:sheetsCustomData xmlns:go="http://customooxmlschemas.google.com/" r:id="rId15" roundtripDataChecksum="8PaUGtYNBJT3xKVSj/OXBMw+IjKA0SskdD8PyglTCVU="/>
    </ext>
  </extLst>
</workbook>
</file>

<file path=xl/calcChain.xml><?xml version="1.0" encoding="utf-8"?>
<calcChain xmlns="http://schemas.openxmlformats.org/spreadsheetml/2006/main">
  <c r="P33" i="1" l="1"/>
  <c r="P30" i="1"/>
  <c r="K24" i="8"/>
  <c r="K21" i="8"/>
  <c r="D25" i="8"/>
  <c r="C25" i="8"/>
  <c r="B25" i="8"/>
  <c r="B5" i="8"/>
  <c r="F2" i="8"/>
  <c r="D13" i="2"/>
  <c r="D14" i="2"/>
  <c r="D12" i="2"/>
  <c r="D11" i="2"/>
  <c r="C14" i="2"/>
  <c r="C12" i="2"/>
  <c r="G18" i="14"/>
  <c r="C13" i="14"/>
  <c r="F10" i="13"/>
  <c r="D8" i="14"/>
  <c r="F10" i="10"/>
  <c r="F9" i="11"/>
  <c r="F2" i="10"/>
  <c r="F3" i="10"/>
  <c r="F4" i="10"/>
  <c r="F5" i="10"/>
  <c r="H4" i="8"/>
  <c r="G4" i="8"/>
  <c r="E14" i="8"/>
  <c r="E13" i="8"/>
  <c r="E12" i="8"/>
  <c r="I3" i="8"/>
  <c r="I4" i="8"/>
  <c r="I2" i="8"/>
  <c r="H2" i="8"/>
  <c r="H3" i="8"/>
  <c r="D7" i="9"/>
  <c r="D8" i="9"/>
  <c r="D6" i="9"/>
  <c r="E3" i="8"/>
  <c r="G3" i="8" s="1"/>
  <c r="E2" i="8"/>
  <c r="G2" i="8" s="1"/>
  <c r="D7" i="7"/>
  <c r="D6" i="7"/>
  <c r="D5" i="7"/>
  <c r="D4" i="7"/>
  <c r="D3" i="7"/>
  <c r="D2" i="7"/>
  <c r="C3" i="6"/>
  <c r="D5" i="5"/>
  <c r="D3" i="4"/>
  <c r="E5" i="3"/>
  <c r="C13" i="2"/>
  <c r="C11" i="2"/>
  <c r="P26" i="1"/>
  <c r="P21" i="1"/>
  <c r="P17" i="1"/>
  <c r="P13" i="1"/>
  <c r="P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C6" i="2"/>
  <c r="D6" i="2"/>
  <c r="B6" i="2"/>
  <c r="E3" i="2"/>
  <c r="E4" i="2"/>
  <c r="E5" i="2"/>
  <c r="E2" i="2"/>
  <c r="E6" i="2" l="1"/>
</calcChain>
</file>

<file path=xl/sharedStrings.xml><?xml version="1.0" encoding="utf-8"?>
<sst xmlns="http://schemas.openxmlformats.org/spreadsheetml/2006/main" count="92217" uniqueCount="15463">
  <si>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</si>
  <si>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</si>
  <si>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</si>
  <si>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</si>
  <si>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</si>
  <si>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</si>
  <si>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</si>
  <si>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</si>
  <si>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</si>
  <si>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</si>
  <si>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</si>
  <si>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</si>
  <si>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</si>
  <si>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</si>
  <si>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</si>
  <si>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</si>
  <si>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</si>
  <si>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</si>
  <si>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</si>
  <si>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</si>
  <si>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</si>
  <si>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</si>
  <si>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</si>
  <si>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</si>
  <si>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</si>
  <si>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</si>
  <si>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</si>
  <si>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</si>
  <si>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</si>
  <si>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</si>
  <si>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</si>
  <si>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</si>
  <si>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</si>
  <si>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</si>
  <si>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</si>
  <si>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</si>
  <si>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</si>
  <si>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</si>
  <si>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</si>
  <si>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</si>
  <si>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</si>
  <si>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</si>
  <si>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</si>
  <si>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</si>
  <si>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</si>
  <si>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</si>
  <si>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</si>
  <si>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</si>
  <si>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</si>
  <si>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</si>
  <si>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</si>
  <si>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</si>
  <si>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</si>
  <si>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</si>
  <si>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</si>
  <si>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</si>
  <si>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</si>
  <si>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</si>
  <si>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</si>
  <si>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</si>
  <si>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</si>
  <si>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</si>
  <si>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</si>
  <si>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</si>
  <si>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</si>
  <si>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</si>
  <si>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</si>
  <si>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</si>
  <si>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</si>
  <si>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</si>
  <si>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</si>
  <si>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</si>
  <si>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</si>
  <si>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</si>
  <si>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</si>
  <si>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</si>
  <si>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</si>
  <si>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</si>
  <si>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</si>
  <si>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</si>
  <si>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</si>
  <si>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</si>
  <si>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</si>
  <si>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</si>
  <si>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</si>
  <si>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</si>
  <si>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</si>
  <si>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</si>
  <si>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</si>
  <si>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</si>
  <si>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</si>
  <si>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</si>
  <si>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</si>
  <si>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</si>
  <si>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</si>
  <si>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</si>
  <si>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</si>
  <si>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</si>
  <si>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</si>
  <si>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</si>
  <si>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</si>
  <si>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</si>
  <si>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</si>
  <si>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</si>
  <si>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</si>
  <si>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</si>
  <si>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</si>
  <si>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</si>
  <si>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</si>
  <si>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</si>
  <si>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</si>
  <si>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</si>
  <si>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</si>
  <si>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</si>
  <si>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</si>
  <si>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</si>
  <si>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</si>
  <si>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</si>
  <si>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</si>
  <si>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</si>
  <si>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</si>
  <si>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</si>
  <si>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</si>
  <si>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</si>
  <si>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</si>
  <si>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</si>
  <si>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</si>
  <si>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</si>
  <si>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</si>
  <si>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</si>
  <si>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</si>
  <si>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</si>
  <si>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</si>
  <si>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</si>
  <si>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</si>
  <si>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</si>
  <si>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</si>
  <si>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</si>
  <si>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</si>
  <si>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</si>
  <si>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</si>
  <si>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</si>
  <si>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</si>
  <si>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</si>
  <si>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</si>
  <si>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</si>
  <si>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</si>
  <si>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</si>
  <si>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</si>
  <si>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</si>
  <si>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</si>
  <si>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</si>
  <si>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</si>
  <si>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</si>
  <si>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</si>
  <si>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</si>
  <si>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</si>
  <si>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</si>
  <si>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</si>
  <si>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</si>
  <si>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</si>
  <si>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</si>
  <si>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</si>
  <si>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</si>
  <si>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</si>
  <si>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</si>
  <si>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</si>
  <si>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</si>
  <si>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</si>
  <si>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</si>
  <si>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</si>
  <si>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</si>
  <si>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</si>
  <si>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</si>
  <si>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</si>
  <si>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</si>
  <si>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</si>
  <si>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</si>
  <si>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</si>
  <si>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</si>
  <si>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</si>
  <si>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</si>
  <si>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</si>
  <si>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</si>
  <si>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</si>
  <si>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</si>
  <si>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</si>
  <si>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</si>
  <si>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</si>
  <si>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</si>
  <si>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</si>
  <si>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</si>
  <si>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</si>
  <si>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</si>
  <si>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</si>
  <si>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</si>
  <si>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</si>
  <si>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</si>
  <si>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</si>
  <si>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</si>
  <si>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</si>
  <si>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</si>
  <si>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</si>
  <si>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</si>
  <si>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</si>
  <si>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</si>
  <si>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</si>
  <si>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</si>
  <si>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</si>
  <si>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</si>
  <si>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</si>
  <si>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</si>
  <si>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</si>
  <si>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</si>
  <si>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</si>
  <si>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</si>
  <si>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</si>
  <si>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</si>
  <si>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</si>
  <si>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</si>
  <si>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</si>
  <si>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</si>
  <si>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</si>
  <si>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</si>
  <si>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</si>
  <si>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</si>
  <si>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</si>
  <si>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</si>
  <si>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</si>
  <si>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</si>
  <si>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</si>
  <si>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</si>
  <si>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</si>
  <si>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</si>
  <si>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</si>
  <si>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</si>
  <si>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</si>
  <si>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</si>
  <si>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</si>
  <si>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</si>
  <si>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</si>
  <si>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</si>
  <si>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</si>
  <si>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</si>
  <si>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</si>
  <si>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</si>
  <si>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</si>
  <si>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</si>
  <si>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</si>
  <si>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</si>
  <si>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</si>
  <si>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</si>
  <si>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</si>
  <si>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</si>
  <si>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</si>
  <si>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</si>
  <si>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</si>
  <si>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</si>
  <si>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</si>
  <si>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</si>
  <si>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</si>
  <si>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</si>
  <si>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</si>
  <si>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</si>
  <si>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</si>
  <si>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</si>
  <si>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</si>
  <si>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</si>
  <si>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</si>
  <si>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</si>
  <si>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</si>
  <si>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</si>
  <si>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</si>
  <si>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</si>
  <si>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</si>
  <si>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</si>
  <si>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</si>
  <si>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</si>
  <si>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</si>
  <si>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</si>
  <si>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</si>
  <si>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</si>
  <si>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</si>
  <si>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</si>
  <si>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</si>
  <si>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</si>
  <si>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</si>
  <si>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</si>
  <si>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</si>
  <si>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</si>
  <si>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</si>
  <si>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</si>
  <si>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</si>
  <si>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</si>
  <si>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</si>
  <si>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</si>
  <si>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</si>
  <si>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</si>
  <si>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</si>
  <si>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</si>
  <si>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</si>
  <si>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</si>
  <si>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</si>
  <si>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</si>
  <si>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</si>
  <si>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</si>
  <si>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</si>
  <si>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</si>
  <si>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</si>
  <si>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</si>
  <si>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</si>
  <si>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</si>
  <si>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</si>
  <si>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</si>
  <si>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</si>
  <si>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</si>
  <si>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</si>
  <si>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</si>
  <si>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</si>
  <si>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</si>
  <si>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</si>
  <si>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</si>
  <si>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</si>
  <si>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</si>
  <si>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</si>
  <si>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</si>
  <si>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</si>
  <si>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</si>
  <si>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</si>
  <si>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</si>
  <si>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</si>
  <si>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</si>
  <si>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</si>
  <si>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</si>
  <si>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</si>
  <si>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</si>
  <si>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</si>
  <si>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</si>
  <si>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</si>
  <si>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</si>
  <si>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</si>
  <si>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</si>
  <si>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</si>
  <si>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</si>
  <si>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</si>
  <si>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</si>
  <si>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</si>
  <si>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</si>
  <si>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</si>
  <si>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</si>
  <si>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</si>
  <si>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</si>
  <si>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</si>
  <si>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</si>
  <si>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</si>
  <si>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</si>
  <si>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</si>
  <si>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</si>
  <si>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</si>
  <si>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</si>
  <si>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</si>
  <si>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</si>
  <si>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</si>
  <si>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</si>
  <si>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</si>
  <si>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</si>
  <si>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</si>
  <si>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</si>
  <si>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</si>
  <si>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</si>
  <si>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</si>
  <si>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</si>
  <si>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</si>
  <si>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</si>
  <si>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</si>
  <si>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</si>
  <si>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</si>
  <si>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</si>
  <si>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</si>
  <si>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</si>
  <si>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</si>
  <si>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</si>
  <si>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</si>
  <si>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</si>
  <si>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</si>
  <si>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</si>
  <si>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</si>
  <si>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</si>
  <si>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</si>
  <si>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</si>
  <si>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</si>
  <si>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</si>
  <si>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</si>
  <si>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</si>
  <si>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</si>
  <si>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</si>
  <si>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</si>
  <si>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</si>
  <si>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</si>
  <si>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</si>
  <si>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</si>
  <si>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</si>
  <si>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</si>
  <si>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</si>
  <si>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</si>
  <si>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</si>
  <si>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</si>
  <si>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</si>
  <si>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</si>
  <si>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</si>
  <si>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</si>
  <si>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</si>
  <si>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</si>
  <si>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</si>
  <si>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</si>
  <si>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</si>
  <si>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</si>
  <si>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</si>
  <si>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</si>
  <si>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</si>
  <si>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</si>
  <si>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</si>
  <si>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</si>
  <si>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</si>
  <si>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</si>
  <si>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</si>
  <si>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</si>
  <si>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</si>
  <si>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</si>
  <si>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</si>
  <si>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</si>
  <si>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</si>
  <si>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</si>
  <si>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</si>
  <si>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</si>
  <si>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</si>
  <si>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</si>
  <si>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</si>
  <si>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</si>
  <si>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</si>
  <si>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</si>
  <si>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</si>
  <si>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</si>
  <si>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</si>
  <si>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</si>
  <si>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</si>
  <si>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</si>
  <si>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</si>
  <si>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</si>
  <si>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</si>
  <si>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</si>
  <si>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</si>
  <si>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</si>
  <si>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</si>
  <si>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</si>
  <si>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</si>
  <si>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</si>
  <si>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</si>
  <si>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</si>
  <si>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</si>
  <si>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</si>
  <si>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</si>
  <si>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</si>
  <si>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</si>
  <si>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</si>
  <si>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</si>
  <si>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</si>
  <si>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</si>
  <si>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</si>
  <si>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</si>
  <si>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</si>
  <si>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</si>
  <si>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</si>
  <si>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</si>
  <si>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</si>
  <si>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</si>
  <si>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</si>
  <si>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</si>
  <si>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</si>
  <si>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</si>
  <si>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</si>
  <si>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</si>
  <si>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</si>
  <si>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</si>
  <si>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</si>
  <si>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</si>
  <si>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</si>
  <si>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</si>
  <si>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</si>
  <si>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</si>
  <si>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</si>
  <si>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</si>
  <si>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</si>
  <si>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</si>
  <si>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</si>
  <si>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</si>
  <si>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</si>
  <si>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</si>
  <si>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</si>
  <si>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</si>
  <si>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</si>
  <si>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</si>
  <si>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</si>
  <si>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</si>
  <si>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</si>
  <si>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</si>
  <si>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</si>
  <si>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</si>
  <si>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</si>
  <si>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</si>
  <si>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</si>
  <si>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</si>
  <si>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</si>
  <si>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</si>
  <si>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</si>
  <si>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</si>
  <si>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</si>
  <si>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</si>
  <si>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</si>
  <si>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</si>
  <si>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</si>
  <si>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</si>
  <si>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</si>
  <si>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</si>
  <si>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</si>
  <si>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</si>
  <si>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</si>
  <si>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</si>
  <si>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</si>
  <si>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</si>
  <si>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</si>
  <si>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</si>
  <si>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</si>
  <si>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</si>
  <si>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</si>
  <si>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</si>
  <si>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</si>
  <si>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</si>
  <si>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</si>
  <si>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</si>
  <si>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</si>
  <si>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</si>
  <si>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</si>
  <si>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</si>
  <si>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</si>
  <si>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</si>
  <si>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</si>
  <si>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</si>
  <si>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</si>
  <si>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</si>
  <si>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</si>
  <si>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</si>
  <si>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</si>
  <si>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</si>
  <si>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</si>
  <si>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</si>
  <si>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</si>
  <si>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</si>
  <si>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</si>
  <si>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</si>
  <si>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</si>
  <si>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</si>
  <si>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</si>
  <si>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</si>
  <si>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</si>
  <si>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</si>
  <si>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</si>
  <si>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</si>
  <si>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</si>
  <si>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</si>
  <si>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</si>
  <si>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</si>
  <si>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</si>
  <si>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</si>
  <si>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</si>
  <si>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</si>
  <si>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</si>
  <si>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</si>
  <si>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</si>
  <si>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</si>
  <si>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</si>
  <si>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</si>
  <si>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</si>
  <si>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</si>
  <si>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</si>
  <si>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</si>
  <si>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</si>
  <si>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</si>
  <si>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</si>
  <si>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</si>
  <si>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</si>
  <si>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</si>
  <si>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</si>
  <si>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</si>
  <si>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</si>
  <si>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</si>
  <si>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</si>
  <si>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</si>
  <si>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</si>
  <si>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</si>
  <si>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</si>
  <si>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</si>
  <si>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</si>
  <si>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</si>
  <si>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</si>
  <si>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</si>
  <si>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</si>
  <si>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</si>
  <si>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</si>
  <si>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</si>
  <si>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</si>
  <si>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</si>
  <si>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</si>
  <si>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</si>
  <si>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</si>
  <si>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</si>
  <si>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</si>
  <si>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</si>
  <si>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</si>
  <si>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</si>
  <si>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</si>
  <si>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</si>
  <si>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</si>
  <si>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</si>
  <si>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</si>
  <si>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</si>
  <si>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</si>
  <si>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</si>
  <si>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</si>
  <si>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</si>
  <si>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</si>
  <si>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</si>
  <si>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</si>
  <si>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</si>
  <si>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</si>
  <si>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</si>
  <si>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</si>
  <si>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</si>
  <si>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</si>
  <si>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</si>
  <si>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</si>
  <si>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</si>
  <si>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</si>
  <si>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</si>
  <si>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</si>
  <si>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</si>
  <si>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</si>
  <si>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</si>
  <si>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</si>
  <si>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</si>
  <si>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</si>
  <si>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</si>
  <si>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</si>
  <si>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</si>
  <si>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</si>
  <si>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</si>
  <si>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</si>
  <si>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</si>
  <si>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</si>
  <si>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</si>
  <si>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</si>
  <si>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</si>
  <si>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</si>
  <si>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</si>
  <si>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</si>
  <si>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</si>
  <si>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</si>
  <si>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</si>
  <si>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</si>
  <si>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</si>
  <si>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</si>
  <si>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</si>
  <si>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</si>
  <si>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</si>
  <si>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</si>
  <si>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</si>
  <si>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</si>
  <si>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</si>
  <si>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</si>
  <si>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</si>
  <si>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</si>
  <si>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</si>
  <si>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</si>
  <si>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</si>
  <si>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</si>
  <si>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</si>
  <si>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</si>
  <si>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</si>
  <si>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</si>
  <si>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</si>
  <si>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</si>
  <si>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</si>
  <si>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</si>
  <si>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</si>
  <si>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</si>
  <si>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</si>
  <si>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</si>
  <si>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</si>
  <si>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</si>
  <si>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</si>
  <si>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</si>
  <si>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</si>
  <si>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</si>
  <si>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</si>
  <si>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</si>
  <si>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</si>
  <si>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</si>
  <si>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</si>
  <si>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</si>
  <si>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</si>
  <si>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</si>
  <si>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</si>
  <si>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</si>
  <si>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</si>
  <si>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</si>
  <si>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</si>
  <si>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</si>
  <si>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</si>
  <si>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</si>
  <si>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</si>
  <si>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</si>
  <si>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</si>
  <si>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</si>
  <si>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</si>
  <si>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</si>
  <si>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</si>
  <si>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</si>
  <si>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</si>
  <si>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</si>
  <si>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</si>
  <si>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</si>
  <si>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</si>
  <si>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</si>
  <si>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</si>
  <si>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</si>
  <si>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</si>
  <si>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</si>
  <si>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</si>
  <si>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</si>
  <si>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</si>
  <si>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</si>
  <si>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</si>
  <si>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</si>
  <si>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</si>
  <si>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</si>
  <si>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</si>
  <si>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</si>
  <si>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</si>
  <si>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</si>
  <si>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</si>
  <si>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</si>
  <si>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</si>
  <si>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</si>
  <si>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</si>
  <si>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</si>
  <si>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</si>
  <si>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</si>
  <si>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</si>
  <si>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</si>
  <si>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</si>
  <si>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</si>
  <si>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</si>
  <si>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</si>
  <si>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</si>
  <si>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</si>
  <si>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</si>
  <si>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</si>
  <si>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</si>
  <si>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</si>
  <si>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</si>
  <si>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</si>
  <si>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</si>
  <si>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</si>
  <si>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</si>
  <si>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</si>
  <si>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</si>
  <si>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</si>
  <si>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</si>
  <si>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</si>
  <si>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</si>
  <si>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</si>
  <si>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</si>
  <si>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</si>
  <si>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</si>
  <si>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</si>
  <si>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</si>
  <si>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</si>
  <si>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</si>
  <si>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</si>
  <si>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</si>
  <si>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</si>
  <si>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</si>
  <si>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</si>
  <si>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</si>
  <si>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</si>
  <si>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</si>
  <si>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</si>
  <si>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</si>
  <si>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</si>
  <si>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</si>
  <si>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</si>
  <si>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</si>
  <si>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</si>
  <si>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</si>
  <si>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</si>
  <si>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</si>
  <si>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</si>
  <si>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</si>
  <si>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</si>
  <si>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</si>
  <si>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</si>
  <si>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</si>
  <si>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</si>
  <si>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</si>
  <si>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</si>
  <si>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</si>
  <si>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</si>
  <si>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</si>
  <si>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</si>
  <si>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</si>
  <si>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</si>
  <si>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</si>
  <si>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</si>
  <si>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</si>
  <si>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</si>
  <si>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</si>
  <si>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</si>
  <si>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</si>
  <si>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</si>
  <si>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</si>
  <si>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</si>
  <si>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</si>
  <si>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</si>
  <si>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</si>
  <si>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</si>
  <si>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</si>
  <si>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</si>
  <si>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</si>
  <si>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</si>
  <si>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</si>
  <si>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</si>
  <si>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</si>
  <si>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</si>
  <si>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</si>
  <si>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</si>
  <si>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</si>
  <si>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</si>
  <si>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</si>
  <si>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</si>
  <si>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</si>
  <si>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</si>
  <si>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</si>
  <si>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</si>
  <si>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</si>
  <si>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</si>
  <si>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</si>
  <si>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</si>
  <si>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</si>
  <si>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</si>
  <si>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</si>
  <si>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</si>
  <si>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</si>
  <si>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</si>
  <si>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</si>
  <si>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</si>
  <si>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</si>
  <si>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</si>
  <si>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</si>
  <si>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</si>
  <si>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</si>
  <si>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</si>
  <si>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</si>
  <si>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</si>
  <si>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</si>
  <si>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</si>
  <si>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</si>
  <si>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</si>
  <si>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</si>
  <si>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</si>
  <si>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</si>
  <si>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</si>
  <si>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</si>
  <si>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</si>
  <si>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</si>
  <si>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</si>
  <si>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</si>
  <si>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</si>
  <si>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</si>
  <si>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</si>
  <si>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</si>
  <si>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</si>
  <si>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</si>
  <si>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</si>
  <si>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</si>
  <si>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</si>
  <si>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</si>
  <si>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</si>
  <si>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</si>
  <si>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</si>
  <si>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</si>
  <si>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</si>
  <si>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</si>
  <si>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</si>
  <si>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</si>
  <si>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</si>
  <si>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</si>
  <si>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</si>
  <si>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</si>
  <si>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</si>
  <si>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</si>
  <si>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</si>
  <si>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</si>
  <si>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</si>
  <si>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</si>
  <si>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</si>
  <si>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</si>
  <si>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</si>
  <si>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</si>
  <si>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</si>
  <si>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</si>
  <si>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</si>
  <si>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</si>
  <si>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</si>
  <si>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</si>
  <si>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</si>
  <si>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</si>
  <si>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</si>
  <si>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</si>
  <si>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</si>
  <si>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</si>
  <si>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</si>
  <si>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</si>
  <si>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</si>
  <si>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</si>
  <si>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</si>
  <si>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</si>
  <si>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</si>
  <si>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</si>
  <si>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</si>
  <si>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</si>
  <si>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</si>
  <si>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</si>
  <si>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</si>
  <si>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</si>
  <si>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</si>
  <si>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</si>
  <si>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</si>
  <si>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</si>
  <si>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</si>
  <si>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</si>
  <si>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</si>
  <si>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</si>
  <si>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</si>
  <si>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</si>
  <si>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</si>
  <si>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</si>
  <si>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</si>
  <si>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</si>
  <si>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</si>
  <si>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</si>
  <si>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</si>
  <si>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</si>
  <si>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</si>
  <si>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</si>
  <si>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</si>
  <si>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</si>
  <si>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</si>
  <si>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</si>
  <si>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</si>
  <si>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</si>
  <si>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</si>
  <si>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</si>
  <si>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</si>
  <si>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</si>
  <si>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</si>
  <si>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</si>
  <si>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</si>
  <si>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</si>
  <si>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</si>
  <si>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</si>
  <si>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</si>
  <si>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</si>
  <si>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</si>
  <si>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</si>
  <si>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</si>
  <si>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</si>
  <si>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</si>
  <si>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</si>
  <si>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</si>
  <si>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</si>
  <si>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</si>
  <si>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</si>
  <si>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</si>
  <si>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</si>
  <si>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</si>
  <si>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</si>
  <si>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</si>
  <si>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</si>
  <si>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</si>
  <si>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</si>
  <si>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</si>
  <si>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</si>
  <si>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</si>
  <si>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</si>
  <si>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</si>
  <si>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</si>
  <si>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</si>
  <si>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</si>
  <si>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</si>
  <si>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</si>
  <si>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</si>
  <si>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</si>
  <si>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</si>
  <si>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</si>
  <si>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</si>
  <si>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</si>
  <si>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</si>
  <si>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</si>
  <si>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</si>
  <si>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</si>
  <si>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</si>
  <si>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</si>
  <si>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</si>
  <si>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</si>
  <si>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</si>
  <si>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</si>
  <si>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</si>
  <si>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</si>
  <si>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</si>
  <si>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</si>
  <si>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</si>
  <si>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</si>
  <si>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</si>
  <si>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</si>
  <si>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</si>
  <si>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</si>
  <si>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</si>
  <si>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</si>
  <si>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</si>
  <si>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</si>
  <si>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</si>
  <si>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</si>
  <si>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</si>
  <si>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</si>
  <si>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</si>
  <si>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</si>
  <si>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</si>
  <si>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</si>
  <si>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</si>
  <si>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</si>
  <si>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</si>
  <si>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</si>
  <si>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</si>
  <si>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</si>
  <si>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</si>
  <si>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</si>
  <si>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</si>
  <si>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</si>
  <si>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</si>
  <si>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</si>
  <si>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</si>
  <si>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</si>
  <si>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</si>
  <si>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</si>
  <si>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</si>
  <si>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</si>
  <si>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</si>
  <si>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</si>
  <si>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</si>
  <si>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</si>
  <si>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</si>
  <si>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</si>
  <si>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</si>
  <si>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</si>
  <si>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</si>
  <si>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</si>
  <si>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</si>
  <si>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</si>
  <si>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</si>
  <si>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</si>
  <si>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</si>
  <si>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</si>
  <si>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</si>
  <si>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</si>
  <si>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</si>
  <si>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</si>
  <si>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</si>
  <si>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</si>
  <si>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</si>
  <si>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</si>
  <si>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</si>
  <si>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</si>
  <si>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</si>
  <si>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</si>
  <si>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</si>
  <si>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</si>
  <si>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</si>
  <si>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</si>
  <si>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</si>
  <si>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</si>
  <si>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</si>
  <si>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</si>
  <si>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</si>
  <si>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</si>
  <si>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</si>
  <si>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</si>
  <si>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</si>
  <si>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</si>
  <si>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</si>
  <si>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</si>
  <si>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</si>
  <si>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</si>
  <si>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</si>
  <si>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</si>
  <si>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</si>
  <si>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</si>
  <si>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</si>
  <si>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</si>
  <si>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</si>
  <si>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</si>
  <si>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</si>
  <si>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</si>
  <si>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</si>
  <si>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</si>
  <si>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</si>
  <si>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</si>
  <si>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</si>
  <si>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</si>
  <si>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</si>
  <si>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</si>
  <si>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</si>
  <si>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</si>
  <si>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</si>
  <si>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</si>
  <si>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</si>
  <si>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</si>
  <si>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</si>
  <si>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</si>
  <si>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</si>
  <si>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</si>
  <si>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</si>
  <si>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</si>
  <si>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</si>
  <si>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</si>
  <si>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</si>
  <si>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</si>
  <si>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</si>
  <si>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</si>
  <si>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</si>
  <si>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</si>
  <si>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</si>
  <si>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</si>
  <si>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</si>
  <si>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</si>
  <si>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</si>
  <si>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</si>
  <si>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</si>
  <si>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</si>
  <si>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</si>
  <si>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</si>
  <si>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</si>
  <si>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</si>
  <si>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</si>
  <si>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</si>
  <si>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</si>
  <si>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</si>
  <si>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</si>
  <si>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</si>
  <si>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</si>
  <si>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</si>
  <si>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</si>
  <si>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</si>
  <si>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</si>
  <si>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</si>
  <si>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</si>
  <si>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</si>
  <si>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</si>
  <si>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</si>
  <si>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</si>
  <si>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</si>
  <si>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</si>
  <si>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</si>
  <si>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</si>
  <si>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</si>
  <si>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</si>
  <si>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</si>
  <si>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</si>
  <si>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</si>
  <si>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</si>
  <si>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</si>
  <si>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</si>
  <si>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</si>
  <si>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</si>
  <si>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</si>
  <si>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</si>
  <si>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</si>
  <si>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</si>
  <si>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</si>
  <si>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</si>
  <si>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</si>
  <si>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</si>
  <si>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</si>
  <si>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</si>
  <si>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</si>
  <si>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</si>
  <si>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</si>
  <si>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</si>
  <si>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</si>
  <si>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</si>
  <si>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</si>
  <si>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</si>
  <si>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</si>
  <si>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</si>
  <si>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</si>
  <si>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</si>
  <si>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</si>
  <si>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</si>
  <si>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</si>
  <si>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</si>
  <si>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</si>
  <si>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</si>
  <si>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</si>
  <si>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</si>
  <si>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</si>
  <si>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</si>
  <si>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</si>
  <si>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</si>
  <si>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</si>
  <si>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</si>
  <si>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</si>
  <si>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</si>
  <si>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</si>
  <si>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</si>
  <si>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</si>
  <si>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</si>
  <si>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</si>
  <si>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</si>
  <si>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</si>
  <si>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</si>
  <si>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</si>
  <si>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</si>
  <si>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</si>
  <si>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</si>
  <si>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</si>
  <si>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</si>
  <si>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</si>
  <si>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</si>
  <si>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</si>
  <si>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</si>
  <si>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</si>
  <si>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</si>
  <si>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</si>
  <si>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</si>
  <si>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</si>
  <si>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</si>
  <si>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</si>
  <si>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</si>
  <si>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</si>
  <si>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</si>
  <si>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</si>
  <si>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</si>
  <si>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</si>
  <si>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</si>
  <si>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</si>
  <si>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</si>
  <si>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</si>
  <si>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</si>
  <si>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</si>
  <si>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</si>
  <si>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</si>
  <si>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</si>
  <si>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</si>
  <si>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</si>
  <si>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</si>
  <si>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</si>
  <si>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</si>
  <si>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</si>
  <si>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</si>
  <si>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</si>
  <si>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</si>
  <si>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</si>
  <si>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</si>
  <si>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</si>
  <si>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</si>
  <si>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</si>
  <si>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</si>
  <si>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</si>
  <si>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</si>
  <si>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</si>
  <si>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</si>
  <si>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</si>
  <si>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</si>
  <si>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</si>
  <si>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</si>
  <si>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</si>
  <si>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</si>
  <si>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</si>
  <si>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</si>
  <si>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</si>
  <si>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</si>
  <si>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</si>
  <si>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</si>
  <si>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</si>
  <si>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</si>
  <si>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</si>
  <si>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</si>
  <si>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</si>
  <si>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</si>
  <si>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</si>
  <si>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</si>
  <si>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</si>
  <si>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</si>
  <si>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</si>
  <si>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</si>
  <si>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</si>
  <si>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</si>
  <si>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</si>
  <si>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</si>
  <si>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</si>
  <si>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</si>
  <si>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</si>
  <si>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</si>
  <si>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</si>
  <si>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</si>
  <si>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</si>
  <si>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</si>
  <si>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</si>
  <si>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</si>
  <si>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</si>
  <si>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</si>
  <si>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</si>
  <si>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</si>
  <si>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</si>
  <si>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</si>
  <si>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</si>
  <si>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</si>
  <si>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</si>
  <si>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</si>
  <si>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</si>
  <si>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</si>
  <si>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</si>
  <si>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</si>
  <si>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</si>
  <si>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</si>
  <si>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</si>
  <si>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</si>
  <si>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</si>
  <si>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</si>
  <si>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</si>
  <si>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</si>
  <si>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</si>
  <si>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</si>
  <si>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</si>
  <si>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</si>
  <si>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</si>
  <si>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</si>
  <si>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</si>
  <si>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</si>
  <si>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</si>
  <si>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</si>
  <si>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</si>
  <si>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</si>
  <si>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</si>
  <si>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</si>
  <si>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</si>
  <si>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</si>
  <si>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</si>
  <si>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</si>
  <si>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</si>
  <si>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</si>
  <si>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</si>
  <si>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</si>
  <si>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</si>
  <si>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</si>
  <si>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</si>
  <si>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</si>
  <si>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</si>
  <si>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</si>
  <si>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</si>
  <si>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</si>
  <si>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</si>
  <si>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</si>
  <si>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</si>
  <si>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</si>
  <si>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</si>
  <si>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</si>
  <si>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</si>
  <si>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</si>
  <si>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</si>
  <si>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</si>
  <si>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</si>
  <si>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</si>
  <si>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</si>
  <si>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</si>
  <si>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</si>
  <si>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</si>
  <si>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</si>
  <si>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</si>
  <si>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</si>
  <si>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</si>
  <si>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</si>
  <si>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</si>
  <si>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</si>
  <si>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</si>
  <si>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</si>
  <si>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</si>
  <si>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</si>
  <si>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</si>
  <si>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</si>
  <si>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</si>
  <si>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</si>
  <si>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</si>
  <si>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</si>
  <si>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</si>
  <si>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</si>
  <si>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</si>
  <si>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</si>
  <si>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</si>
  <si>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</si>
  <si>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</si>
  <si>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</si>
  <si>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</si>
  <si>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</si>
  <si>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</si>
  <si>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</si>
  <si>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</si>
  <si>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</si>
  <si>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</si>
  <si>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</si>
  <si>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</si>
  <si>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</si>
  <si>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</si>
  <si>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</si>
  <si>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</si>
  <si>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</si>
  <si>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</si>
  <si>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</si>
  <si>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</si>
  <si>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</si>
  <si>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</si>
  <si>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</si>
  <si>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</si>
  <si>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</si>
  <si>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</si>
  <si>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</si>
  <si>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</si>
  <si>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</si>
  <si>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</si>
  <si>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</si>
  <si>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</si>
  <si>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</si>
  <si>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</si>
  <si>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</si>
  <si>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</si>
  <si>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</si>
  <si>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</si>
  <si>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</si>
  <si>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</si>
  <si>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</si>
  <si>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</si>
  <si>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</si>
  <si>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</si>
  <si>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</si>
  <si>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</si>
  <si>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</si>
  <si>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</si>
  <si>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</si>
  <si>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</si>
  <si>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</si>
  <si>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</si>
  <si>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</si>
  <si>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</si>
  <si>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</si>
  <si>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</si>
  <si>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</si>
  <si>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</si>
  <si>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</si>
  <si>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</si>
  <si>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</si>
  <si>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</si>
  <si>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</si>
  <si>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</si>
  <si>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</si>
  <si>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</si>
  <si>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</si>
  <si>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</si>
  <si>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</si>
  <si>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</si>
  <si>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</si>
  <si>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</si>
  <si>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</si>
  <si>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</si>
  <si>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</si>
  <si>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</si>
  <si>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</si>
  <si>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</si>
  <si>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</si>
  <si>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</si>
  <si>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</si>
  <si>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</si>
  <si>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</si>
  <si>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</si>
  <si>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</si>
  <si>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</si>
  <si>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</si>
  <si>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</si>
  <si>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</si>
  <si>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</si>
  <si>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</si>
  <si>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</si>
  <si>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</si>
  <si>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</si>
  <si>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</si>
  <si>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</si>
  <si>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</si>
  <si>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</si>
  <si>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</si>
  <si>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</si>
  <si>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</si>
  <si>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</si>
  <si>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</si>
  <si>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</si>
  <si>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</si>
  <si>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</si>
  <si>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</si>
  <si>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</si>
  <si>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</si>
  <si>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</si>
  <si>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</si>
  <si>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</si>
  <si>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</si>
  <si>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</si>
  <si>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</si>
  <si>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</si>
  <si>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</si>
  <si>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</si>
  <si>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</si>
  <si>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</si>
  <si>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</si>
  <si>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</si>
  <si>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</si>
  <si>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</si>
  <si>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</si>
  <si>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</si>
  <si>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</si>
  <si>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</si>
  <si>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</si>
  <si>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</si>
  <si>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</si>
  <si>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</si>
  <si>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</si>
  <si>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</si>
  <si>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</si>
  <si>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</si>
  <si>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</si>
  <si>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</si>
  <si>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</si>
  <si>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</si>
  <si>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</si>
  <si>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</si>
  <si>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</si>
  <si>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</si>
  <si>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</si>
  <si>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</si>
  <si>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</si>
  <si>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</si>
  <si>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</si>
  <si>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</si>
  <si>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</si>
  <si>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</si>
  <si>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</si>
  <si>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</si>
  <si>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</si>
  <si>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</si>
  <si>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</si>
  <si>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</si>
  <si>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</si>
  <si>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</si>
  <si>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</si>
  <si>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</si>
  <si>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</si>
  <si>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</si>
  <si>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</si>
  <si>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</si>
  <si>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</si>
  <si>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</si>
  <si>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</si>
  <si>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</si>
  <si>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</si>
  <si>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</si>
  <si>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</si>
  <si>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</si>
  <si>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</si>
  <si>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</si>
  <si>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</si>
  <si>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</si>
  <si>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</si>
  <si>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</si>
  <si>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</si>
  <si>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</si>
  <si>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</si>
  <si>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</si>
  <si>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</si>
  <si>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</si>
  <si>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</si>
  <si>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</si>
  <si>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</si>
  <si>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</si>
  <si>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</si>
  <si>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</si>
  <si>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</si>
  <si>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</si>
  <si>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</si>
  <si>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</si>
  <si>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</si>
  <si>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</si>
  <si>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</si>
  <si>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</si>
  <si>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</si>
  <si>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</si>
  <si>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</si>
  <si>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</si>
  <si>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</si>
  <si>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</si>
  <si>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</si>
  <si>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</si>
  <si>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</si>
  <si>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</si>
  <si>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</si>
  <si>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</si>
  <si>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</si>
  <si>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</si>
  <si>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</si>
  <si>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</si>
  <si>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</si>
  <si>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</si>
  <si>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</si>
  <si>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</si>
  <si>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</si>
  <si>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</si>
  <si>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</si>
  <si>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</si>
  <si>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</si>
  <si>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</si>
  <si>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</si>
  <si>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</si>
  <si>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</si>
  <si>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</si>
  <si>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</si>
  <si>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</si>
  <si>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</si>
  <si>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</si>
  <si>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</si>
  <si>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</si>
  <si>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</si>
  <si>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</si>
  <si>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</si>
  <si>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</si>
  <si>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</si>
  <si>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</si>
  <si>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</si>
  <si>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</si>
  <si>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</si>
  <si>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</si>
  <si>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</si>
  <si>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</si>
  <si>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</si>
  <si>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</si>
  <si>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</si>
  <si>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</si>
  <si>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</si>
  <si>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</si>
  <si>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</si>
  <si>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</si>
  <si>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</si>
  <si>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</si>
  <si>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</si>
  <si>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</si>
  <si>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</si>
  <si>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</si>
  <si>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</si>
  <si>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</si>
  <si>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</si>
  <si>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</si>
  <si>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</si>
  <si>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</si>
  <si>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</si>
  <si>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</si>
  <si>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</si>
  <si>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</si>
  <si>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</si>
  <si>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</si>
  <si>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</si>
  <si>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</si>
  <si>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</si>
  <si>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</si>
  <si>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</si>
  <si>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</si>
  <si>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</si>
  <si>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</si>
  <si>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</si>
  <si>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</si>
  <si>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</si>
  <si>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</si>
  <si>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</si>
  <si>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</si>
  <si>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</si>
  <si>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</si>
  <si>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</si>
  <si>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</si>
  <si>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</si>
  <si>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</si>
  <si>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</si>
  <si>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</si>
  <si>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</si>
  <si>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</si>
  <si>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</si>
  <si>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</si>
  <si>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</si>
  <si>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</si>
  <si>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</si>
  <si>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</si>
  <si>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</si>
  <si>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</si>
  <si>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</si>
  <si>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</si>
  <si>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</si>
  <si>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</si>
  <si>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</si>
  <si>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</si>
  <si>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</si>
  <si>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</si>
  <si>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</si>
  <si>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</si>
  <si>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</si>
  <si>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</si>
  <si>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</si>
  <si>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</si>
  <si>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</si>
  <si>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</si>
  <si>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</si>
  <si>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</si>
  <si>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</si>
  <si>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</si>
  <si>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</si>
  <si>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</si>
  <si>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</si>
  <si>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</si>
  <si>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</si>
  <si>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</si>
  <si>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</si>
  <si>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</si>
  <si>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</si>
  <si>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</si>
  <si>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</si>
  <si>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</si>
  <si>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</si>
  <si>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</si>
  <si>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</si>
  <si>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</si>
  <si>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</si>
  <si>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</si>
  <si>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</si>
  <si>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</si>
  <si>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</si>
  <si>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</si>
  <si>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</si>
  <si>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</si>
  <si>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</si>
  <si>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</si>
  <si>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</si>
  <si>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</si>
  <si>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</si>
  <si>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</si>
  <si>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</si>
  <si>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</si>
  <si>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</si>
  <si>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</si>
  <si>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</si>
  <si>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</si>
  <si>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</si>
  <si>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</si>
  <si>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</si>
  <si>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</si>
  <si>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</si>
  <si>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</si>
  <si>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</si>
  <si>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</si>
  <si>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</si>
  <si>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</si>
  <si>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</si>
  <si>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</si>
  <si>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</si>
  <si>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</si>
  <si>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</si>
  <si>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</si>
  <si>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</si>
  <si>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</si>
  <si>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</si>
  <si>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</si>
  <si>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</si>
  <si>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</si>
  <si>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</si>
  <si>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</si>
  <si>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</si>
  <si>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</si>
  <si>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</si>
  <si>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</si>
  <si>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</si>
  <si>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</si>
  <si>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</si>
  <si>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</si>
  <si>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</si>
  <si>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</si>
  <si>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</si>
  <si>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</si>
  <si>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</si>
  <si>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</si>
  <si>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</si>
  <si>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</si>
  <si>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</si>
  <si>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</si>
  <si>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</si>
  <si>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</si>
  <si>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</si>
  <si>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</si>
  <si>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</si>
  <si>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</si>
  <si>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</si>
  <si>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</si>
  <si>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</si>
  <si>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</si>
  <si>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</si>
  <si>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</si>
  <si>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</si>
  <si>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</si>
  <si>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</si>
  <si>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</si>
  <si>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</si>
  <si>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</si>
  <si>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</si>
  <si>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</si>
  <si>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</si>
  <si>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</si>
  <si>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</si>
  <si>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</si>
  <si>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</si>
  <si>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</si>
  <si>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</si>
  <si>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</si>
  <si>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</si>
  <si>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</si>
  <si>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</si>
  <si>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</si>
  <si>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</si>
  <si>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</si>
  <si>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</si>
  <si>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</si>
  <si>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</si>
  <si>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</si>
  <si>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</si>
  <si>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</si>
  <si>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</si>
  <si>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</si>
  <si>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</si>
  <si>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</si>
  <si>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</si>
  <si>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</si>
  <si>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</si>
  <si>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</si>
  <si>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</si>
  <si>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</si>
  <si>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</si>
  <si>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</si>
  <si>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</si>
  <si>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</si>
  <si>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</si>
  <si>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</si>
  <si>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</si>
  <si>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</si>
  <si>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</si>
  <si>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</si>
  <si>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</si>
  <si>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</si>
  <si>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</si>
  <si>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</si>
  <si>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</si>
  <si>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</si>
  <si>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</si>
  <si>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</si>
  <si>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</si>
  <si>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</si>
  <si>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</si>
  <si>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</si>
  <si>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</si>
  <si>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</si>
  <si>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</si>
  <si>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</si>
  <si>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</si>
  <si>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</si>
  <si>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</si>
  <si>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</si>
  <si>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</si>
  <si>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</si>
  <si>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</si>
  <si>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</si>
  <si>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</si>
  <si>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</si>
  <si>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</si>
  <si>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</si>
  <si>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</si>
  <si>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</si>
  <si>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</si>
  <si>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</si>
  <si>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</si>
  <si>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</si>
  <si>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</si>
  <si>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</si>
  <si>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</si>
  <si>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</si>
  <si>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</si>
  <si>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</si>
  <si>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</si>
  <si>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</si>
  <si>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</si>
  <si>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</si>
  <si>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</si>
  <si>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</si>
  <si>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</si>
  <si>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</si>
  <si>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</si>
  <si>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</si>
  <si>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</si>
  <si>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</si>
  <si>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</si>
  <si>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</si>
  <si>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</si>
  <si>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</si>
  <si>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</si>
  <si>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</si>
  <si>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</si>
  <si>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</si>
  <si>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</si>
  <si>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</si>
  <si>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</si>
  <si>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</si>
  <si>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</si>
  <si>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</si>
  <si>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</si>
  <si>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</si>
  <si>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</si>
  <si>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</si>
  <si>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</si>
  <si>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</si>
  <si>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</si>
  <si>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</si>
  <si>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</si>
  <si>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</si>
  <si>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</si>
  <si>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</si>
  <si>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</si>
  <si>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</si>
  <si>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</si>
  <si>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</si>
  <si>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</si>
  <si>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</si>
  <si>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</si>
  <si>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</si>
  <si>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</si>
  <si>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</si>
  <si>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</si>
  <si>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</si>
  <si>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</si>
  <si>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</si>
  <si>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</si>
  <si>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</si>
  <si>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</si>
  <si>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</si>
  <si>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</si>
  <si>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</si>
  <si>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</si>
  <si>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</si>
  <si>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</si>
  <si>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</si>
  <si>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</si>
  <si>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</si>
  <si>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</si>
  <si>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</si>
  <si>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</si>
  <si>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</si>
  <si>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</si>
  <si>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</si>
  <si>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</si>
  <si>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</si>
  <si>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</si>
  <si>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</si>
  <si>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</si>
  <si>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</si>
  <si>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</si>
  <si>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</si>
  <si>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</si>
  <si>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</si>
  <si>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</si>
  <si>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</si>
  <si>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</si>
  <si>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</si>
  <si>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</si>
  <si>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</si>
  <si>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</si>
  <si>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</si>
  <si>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</si>
  <si>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</si>
  <si>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</si>
  <si>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</si>
  <si>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</si>
  <si>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</si>
  <si>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</si>
  <si>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</si>
  <si>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</si>
  <si>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</si>
  <si>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</si>
  <si>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</si>
  <si>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</si>
  <si>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</si>
  <si>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</si>
  <si>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</si>
  <si>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</si>
  <si>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</si>
  <si>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</si>
  <si>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</si>
  <si>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</si>
  <si>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</si>
  <si>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</si>
  <si>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</si>
  <si>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</si>
  <si>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</si>
  <si>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</si>
  <si>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</si>
  <si>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</si>
  <si>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</si>
  <si>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</si>
  <si>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</si>
  <si>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</si>
  <si>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</si>
  <si>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</si>
  <si>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</si>
  <si>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</si>
  <si>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</si>
  <si>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</si>
  <si>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</si>
  <si>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</si>
  <si>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</si>
  <si>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</si>
  <si>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</si>
  <si>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</si>
  <si>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</si>
  <si>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</si>
  <si>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</si>
  <si>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</si>
  <si>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</si>
  <si>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</si>
  <si>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</si>
  <si>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</si>
  <si>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</si>
  <si>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</si>
  <si>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</si>
  <si>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</si>
  <si>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</si>
  <si>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</si>
  <si>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</si>
  <si>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</si>
  <si>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</si>
  <si>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</si>
  <si>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</si>
  <si>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</si>
  <si>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</si>
  <si>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</si>
  <si>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</si>
  <si>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</si>
  <si>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</si>
  <si>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</si>
  <si>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</si>
  <si>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</si>
  <si>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</si>
  <si>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</si>
  <si>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</si>
  <si>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</si>
  <si>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</si>
  <si>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</si>
  <si>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</si>
  <si>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</si>
  <si>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</si>
  <si>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</si>
  <si>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</si>
  <si>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</si>
  <si>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</si>
  <si>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</si>
  <si>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</si>
  <si>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</si>
  <si>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</si>
  <si>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</si>
  <si>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</si>
  <si>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</si>
  <si>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</si>
  <si>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</si>
  <si>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</si>
  <si>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</si>
  <si>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</si>
  <si>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</si>
  <si>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</si>
  <si>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</si>
  <si>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</si>
  <si>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</si>
  <si>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</si>
  <si>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</si>
  <si>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</si>
  <si>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</si>
  <si>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</si>
  <si>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</si>
  <si>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</si>
  <si>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</si>
  <si>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</si>
  <si>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</si>
  <si>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</si>
  <si>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</si>
  <si>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</si>
  <si>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</si>
  <si>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</si>
  <si>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</si>
  <si>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</si>
  <si>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</si>
  <si>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</si>
  <si>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</si>
  <si>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</si>
  <si>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</si>
  <si>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</si>
  <si>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</si>
  <si>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</si>
  <si>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</si>
  <si>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</si>
  <si>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</si>
  <si>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</si>
  <si>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</si>
  <si>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</si>
  <si>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</si>
  <si>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</si>
  <si>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</si>
  <si>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</si>
  <si>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</si>
  <si>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</si>
  <si>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</si>
  <si>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</si>
  <si>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</si>
  <si>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</si>
  <si>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</si>
  <si>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</si>
  <si>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</si>
  <si>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</si>
  <si>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</si>
  <si>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</si>
  <si>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</si>
  <si>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</si>
  <si>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</si>
  <si>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</si>
  <si>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</si>
  <si>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</si>
  <si>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</si>
  <si>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</si>
  <si>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</si>
  <si>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</si>
  <si>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</si>
  <si>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</si>
  <si>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</si>
  <si>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</si>
  <si>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</si>
  <si>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</si>
  <si>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</si>
  <si>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</si>
  <si>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</si>
  <si>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</si>
  <si>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</si>
  <si>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</si>
  <si>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</si>
  <si>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</si>
  <si>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</si>
  <si>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</si>
  <si>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</si>
  <si>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</si>
  <si>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</si>
  <si>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</si>
  <si>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</si>
  <si>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</si>
  <si>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</si>
  <si>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</si>
  <si>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</si>
  <si>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</si>
  <si>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</si>
  <si>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</si>
  <si>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</si>
  <si>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</si>
  <si>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</si>
  <si>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</si>
  <si>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</si>
  <si>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</si>
  <si>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</si>
  <si>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</si>
  <si>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</si>
  <si>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</si>
  <si>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</si>
  <si>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</si>
  <si>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</si>
  <si>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</si>
  <si>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</si>
  <si>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</si>
  <si>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</si>
  <si>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</si>
  <si>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</si>
  <si>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</si>
  <si>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</si>
  <si>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</si>
  <si>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</si>
  <si>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</si>
  <si>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</si>
  <si>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</si>
  <si>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</si>
  <si>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</si>
  <si>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</si>
  <si>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</si>
  <si>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</si>
  <si>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</si>
  <si>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</si>
  <si>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</si>
  <si>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</si>
  <si>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</si>
  <si>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</si>
  <si>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</si>
  <si>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</si>
  <si>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</si>
  <si>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</si>
  <si>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</si>
  <si>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</si>
  <si>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</si>
  <si>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</si>
  <si>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</si>
  <si>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</si>
  <si>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</si>
  <si>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</si>
  <si>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</si>
  <si>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</si>
  <si>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</si>
  <si>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</si>
  <si>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</si>
  <si>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</si>
  <si>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</si>
  <si>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</si>
  <si>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</si>
  <si>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</si>
  <si>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</si>
  <si>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</si>
  <si>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</si>
  <si>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</si>
  <si>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</si>
  <si>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</si>
  <si>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</si>
  <si>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</si>
  <si>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</si>
  <si>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</si>
  <si>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</si>
  <si>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</si>
  <si>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</si>
  <si>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</si>
  <si>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</si>
  <si>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</si>
  <si>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</si>
  <si>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</si>
  <si>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</si>
  <si>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</si>
  <si>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</si>
  <si>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</si>
  <si>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</si>
  <si>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</si>
  <si>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</si>
  <si>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</si>
  <si>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</si>
  <si>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</si>
  <si>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</si>
  <si>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</si>
  <si>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</si>
  <si>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</si>
  <si>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</si>
  <si>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</si>
  <si>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</si>
  <si>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</si>
  <si>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</si>
  <si>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</si>
  <si>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</si>
  <si>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</si>
  <si>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</si>
  <si>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</si>
  <si>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</si>
  <si>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</si>
  <si>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</si>
  <si>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</si>
  <si>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</si>
  <si>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</si>
  <si>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</si>
  <si>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</si>
  <si>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</si>
  <si>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</si>
  <si>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</si>
  <si>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</si>
  <si>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</si>
  <si>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</si>
  <si>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</si>
  <si>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</si>
  <si>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</si>
  <si>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</si>
  <si>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</si>
  <si>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</si>
  <si>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</si>
  <si>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</si>
  <si>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</si>
  <si>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</si>
  <si>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</si>
  <si>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</si>
  <si>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</si>
  <si>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</si>
  <si>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</si>
  <si>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</si>
  <si>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</si>
  <si>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</si>
  <si>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</si>
  <si>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</si>
  <si>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</si>
  <si>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</si>
  <si>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</si>
  <si>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</si>
  <si>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</si>
  <si>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</si>
  <si>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</si>
  <si>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</si>
  <si>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</si>
  <si>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</si>
  <si>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</si>
  <si>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</si>
  <si>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</si>
  <si>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</si>
  <si>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</si>
  <si>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</si>
  <si>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</si>
  <si>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</si>
  <si>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</si>
  <si>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</si>
  <si>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</si>
  <si>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</si>
  <si>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</si>
  <si>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</si>
  <si>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</si>
  <si>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</si>
  <si>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</si>
  <si>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</si>
  <si>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</si>
  <si>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</si>
  <si>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</si>
  <si>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</si>
  <si>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</si>
  <si>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</si>
  <si>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</si>
  <si>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</si>
  <si>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</si>
  <si>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</si>
  <si>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</si>
  <si>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</si>
  <si>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</si>
  <si>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</si>
  <si>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</si>
  <si>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</si>
  <si>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</si>
  <si>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</si>
  <si>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</si>
  <si>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</si>
  <si>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</si>
  <si>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</si>
  <si>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</si>
  <si>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</si>
  <si>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</si>
  <si>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</si>
  <si>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</si>
  <si>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</si>
  <si>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</si>
  <si>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</si>
  <si>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</si>
  <si>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</si>
  <si>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</si>
  <si>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</si>
  <si>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</si>
  <si>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</si>
  <si>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</si>
  <si>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</si>
  <si>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</si>
  <si>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</si>
  <si>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</si>
  <si>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</si>
  <si>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</si>
  <si>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</si>
  <si>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</si>
  <si>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</si>
  <si>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</si>
  <si>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</si>
  <si>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</si>
  <si>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</si>
  <si>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</si>
  <si>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</si>
  <si>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</si>
  <si>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</si>
  <si>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</si>
  <si>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</si>
  <si>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</si>
  <si>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</si>
  <si>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</si>
  <si>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</si>
  <si>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</si>
  <si>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</si>
  <si>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</si>
  <si>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</si>
  <si>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</si>
  <si>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</si>
  <si>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</si>
  <si>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</si>
  <si>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</si>
  <si>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</si>
  <si>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</si>
  <si>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</si>
  <si>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</si>
  <si>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</si>
  <si>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</si>
  <si>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</si>
  <si>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</si>
  <si>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</si>
  <si>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</si>
  <si>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</si>
  <si>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</si>
  <si>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</si>
  <si>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</si>
  <si>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</si>
  <si>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</si>
  <si>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</si>
  <si>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</si>
  <si>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</si>
  <si>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</si>
  <si>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</si>
  <si>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</si>
  <si>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</si>
  <si>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</si>
  <si>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</si>
  <si>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</si>
  <si>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</si>
  <si>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</si>
  <si>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</si>
  <si>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</si>
  <si>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</si>
  <si>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</si>
  <si>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</si>
  <si>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</si>
  <si>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</si>
  <si>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</si>
  <si>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</si>
  <si>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</si>
  <si>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</si>
  <si>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</si>
  <si>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</si>
  <si>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</si>
  <si>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</si>
  <si>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</si>
  <si>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</si>
  <si>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</si>
  <si>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</si>
  <si>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</si>
  <si>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</si>
  <si>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</si>
  <si>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</si>
  <si>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</si>
  <si>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</si>
  <si>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</si>
  <si>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</si>
  <si>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</si>
  <si>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</si>
  <si>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</si>
  <si>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</si>
  <si>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</si>
  <si>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</si>
  <si>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</si>
  <si>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</si>
  <si>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</si>
  <si>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</si>
  <si>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</si>
  <si>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</si>
  <si>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</si>
  <si>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</si>
  <si>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</si>
  <si>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</si>
  <si>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</si>
  <si>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</si>
  <si>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</si>
  <si>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</si>
  <si>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</si>
  <si>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</si>
  <si>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</si>
  <si>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</si>
  <si>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</si>
  <si>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</si>
  <si>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</si>
  <si>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</si>
  <si>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</si>
  <si>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</si>
  <si>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</si>
  <si>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</si>
  <si>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</si>
  <si>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</si>
  <si>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</si>
  <si>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</si>
  <si>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</si>
  <si>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</si>
  <si>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</si>
  <si>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</si>
  <si>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</si>
  <si>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</si>
  <si>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</si>
  <si>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</si>
  <si>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</si>
  <si>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</si>
  <si>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</si>
  <si>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</si>
  <si>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</si>
  <si>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</si>
  <si>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</si>
  <si>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</si>
  <si>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</si>
  <si>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</si>
  <si>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</si>
  <si>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</si>
  <si>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</si>
  <si>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</si>
  <si>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</si>
  <si>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</si>
  <si>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</si>
  <si>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</si>
  <si>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</si>
  <si>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</si>
  <si>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</si>
  <si>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</si>
  <si>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</si>
  <si>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</si>
  <si>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</si>
  <si>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</si>
  <si>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</si>
  <si>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</si>
  <si>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</si>
  <si>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</si>
  <si>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</si>
  <si>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</si>
  <si>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</si>
  <si>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</si>
  <si>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</si>
  <si>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</si>
  <si>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</si>
  <si>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</si>
  <si>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</si>
  <si>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</si>
  <si>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</si>
  <si>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</si>
  <si>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</si>
  <si>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</si>
  <si>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</si>
  <si>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</si>
  <si>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</si>
  <si>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</si>
  <si>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</si>
  <si>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</si>
  <si>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</si>
  <si>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</si>
  <si>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</si>
  <si>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</si>
  <si>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</si>
  <si>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</si>
  <si>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</si>
  <si>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</si>
  <si>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</si>
  <si>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</si>
  <si>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</si>
  <si>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</si>
  <si>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</si>
  <si>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</si>
  <si>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</si>
  <si>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</si>
  <si>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</si>
  <si>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</si>
  <si>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</si>
  <si>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</si>
  <si>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</si>
  <si>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</si>
  <si>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</si>
  <si>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</si>
  <si>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</si>
  <si>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</si>
  <si>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</si>
  <si>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</si>
  <si>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</si>
  <si>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</si>
  <si>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</si>
  <si>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</si>
  <si>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</si>
  <si>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</si>
  <si>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</si>
  <si>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</si>
  <si>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</si>
  <si>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</si>
  <si>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</si>
  <si>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</si>
  <si>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</si>
  <si>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</si>
  <si>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</si>
  <si>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</si>
  <si>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</si>
  <si>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</si>
  <si>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</si>
  <si>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</si>
  <si>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</si>
  <si>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</si>
  <si>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</si>
  <si>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</si>
  <si>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</si>
  <si>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</si>
  <si>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</si>
  <si>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</si>
  <si>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</si>
  <si>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</si>
  <si>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</si>
  <si>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</si>
  <si>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</si>
  <si>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</si>
  <si>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</si>
  <si>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</si>
  <si>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</si>
  <si>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</si>
  <si>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</si>
  <si>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</si>
  <si>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</si>
  <si>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</si>
  <si>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</si>
  <si>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</si>
  <si>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</si>
  <si>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</si>
  <si>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</si>
  <si>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</si>
  <si>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</si>
  <si>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</si>
  <si>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</si>
  <si>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</si>
  <si>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</si>
  <si>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</si>
  <si>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</si>
  <si>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</si>
  <si>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</si>
  <si>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</si>
  <si>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</si>
  <si>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</si>
  <si>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</si>
  <si>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</si>
  <si>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</si>
  <si>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</si>
  <si>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</si>
  <si>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</si>
  <si>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</si>
  <si>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</si>
  <si>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</si>
  <si>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</si>
  <si>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</si>
  <si>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</si>
  <si>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</si>
  <si>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</si>
  <si>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</si>
  <si>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</si>
  <si>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</si>
  <si>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</si>
  <si>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</si>
  <si>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</si>
  <si>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</si>
  <si>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</si>
  <si>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</si>
  <si>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</si>
  <si>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</si>
  <si>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</si>
  <si>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</si>
  <si>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</si>
  <si>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</si>
  <si>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</si>
  <si>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</si>
  <si>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</si>
  <si>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</si>
  <si>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</si>
  <si>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</si>
  <si>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</si>
  <si>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</si>
  <si>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</si>
  <si>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</si>
  <si>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</si>
  <si>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</si>
  <si>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</si>
  <si>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</si>
  <si>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</si>
  <si>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</si>
  <si>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</si>
  <si>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</si>
  <si>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</si>
  <si>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</si>
  <si>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</si>
  <si>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</si>
  <si>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</si>
  <si>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</si>
  <si>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</si>
  <si>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</si>
  <si>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</si>
  <si>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</si>
  <si>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</si>
  <si>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</si>
  <si>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</si>
  <si>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</si>
  <si>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</si>
  <si>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</si>
  <si>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</si>
  <si>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</si>
  <si>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</si>
  <si>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</si>
  <si>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</si>
  <si>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</si>
  <si>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</si>
  <si>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</si>
  <si>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</si>
  <si>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</si>
  <si>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</si>
  <si>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</si>
  <si>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</si>
  <si>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</si>
  <si>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</si>
  <si>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</si>
  <si>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</si>
  <si>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</si>
  <si>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</si>
  <si>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</si>
  <si>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</si>
  <si>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</si>
  <si>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</si>
  <si>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</si>
  <si>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</si>
  <si>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</si>
  <si>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</si>
  <si>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</si>
  <si>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</si>
  <si>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</si>
  <si>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</si>
  <si>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</si>
  <si>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</si>
  <si>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</si>
  <si>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</si>
  <si>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</si>
  <si>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</si>
  <si>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</si>
  <si>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</si>
  <si>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</si>
  <si>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</si>
  <si>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</si>
  <si>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</si>
  <si>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</si>
  <si>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</si>
  <si>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</si>
  <si>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</si>
  <si>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</si>
  <si>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</si>
  <si>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</si>
  <si>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</si>
  <si>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</si>
  <si>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</si>
  <si>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</si>
  <si>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</si>
  <si>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</si>
  <si>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</si>
  <si>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</si>
  <si>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</si>
  <si>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</si>
  <si>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</si>
  <si>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</si>
  <si>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</si>
  <si>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</si>
  <si>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</si>
  <si>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</si>
  <si>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</si>
  <si>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</si>
  <si>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</si>
  <si>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</si>
  <si>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</si>
  <si>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</si>
  <si>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</si>
  <si>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</si>
  <si>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</si>
  <si>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</si>
  <si>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</si>
  <si>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</si>
  <si>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</si>
  <si>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</si>
  <si>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</si>
  <si>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</si>
  <si>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</si>
  <si>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</si>
  <si>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</si>
  <si>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</si>
  <si>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</si>
  <si>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</si>
  <si>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</si>
  <si>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</si>
  <si>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</si>
  <si>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</si>
  <si>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</si>
  <si>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</si>
  <si>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</si>
  <si>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</si>
  <si>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</si>
  <si>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</si>
  <si>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</si>
  <si>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</si>
  <si>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</si>
  <si>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</si>
  <si>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</si>
  <si>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</si>
  <si>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</si>
  <si>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</si>
  <si>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</si>
  <si>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</si>
  <si>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</si>
  <si>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</si>
  <si>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</si>
  <si>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</si>
  <si>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</si>
  <si>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</si>
  <si>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</si>
  <si>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</si>
  <si>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</si>
  <si>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</si>
  <si>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</si>
  <si>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</si>
  <si>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</si>
  <si>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</si>
  <si>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</si>
  <si>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</si>
  <si>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</si>
  <si>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</si>
  <si>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</si>
  <si>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</si>
  <si>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</si>
  <si>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</si>
  <si>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</si>
  <si>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</si>
  <si>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</si>
  <si>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</si>
  <si>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</si>
  <si>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</si>
  <si>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</si>
  <si>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</si>
  <si>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</si>
  <si>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</si>
  <si>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</si>
  <si>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</si>
  <si>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</si>
  <si>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</si>
  <si>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</si>
  <si>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</si>
  <si>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</si>
  <si>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</si>
  <si>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</si>
  <si>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</si>
  <si>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</si>
  <si>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</si>
  <si>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</si>
  <si>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</si>
  <si>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</si>
  <si>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</si>
  <si>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</si>
  <si>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</si>
  <si>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</si>
  <si>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</si>
  <si>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</si>
  <si>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</si>
  <si>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</si>
  <si>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</si>
  <si>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</si>
  <si>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</si>
  <si>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</si>
  <si>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</si>
  <si>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</si>
  <si>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</si>
  <si>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</si>
  <si>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</si>
  <si>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</si>
  <si>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</si>
  <si>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</si>
  <si>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</si>
  <si>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</si>
  <si>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</si>
  <si>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</si>
  <si>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</si>
  <si>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</si>
  <si>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</si>
  <si>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</si>
  <si>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</si>
  <si>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</si>
  <si>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</si>
  <si>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</si>
  <si>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</si>
  <si>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</si>
  <si>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</si>
  <si>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</si>
  <si>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</si>
  <si>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</si>
  <si>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</si>
  <si>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</si>
  <si>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</si>
  <si>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</si>
  <si>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</si>
  <si>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</si>
  <si>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</si>
  <si>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</si>
  <si>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</si>
  <si>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</si>
  <si>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</si>
  <si>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</si>
  <si>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</si>
  <si>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</si>
  <si>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</si>
  <si>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</si>
  <si>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</si>
  <si>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</si>
  <si>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</si>
  <si>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</si>
  <si>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</si>
  <si>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</si>
  <si>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</si>
  <si>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</si>
  <si>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</si>
  <si>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</si>
  <si>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</si>
  <si>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</si>
  <si>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</si>
  <si>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</si>
  <si>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</si>
  <si>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</si>
  <si>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</si>
  <si>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</si>
  <si>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</si>
  <si>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</si>
  <si>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</si>
  <si>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</si>
  <si>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</si>
  <si>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</si>
  <si>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</si>
  <si>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</si>
  <si>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</si>
  <si>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</si>
  <si>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</si>
  <si>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</si>
  <si>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</si>
  <si>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</si>
  <si>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</si>
  <si>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</si>
  <si>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</si>
  <si>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</si>
  <si>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</si>
  <si>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</si>
  <si>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</si>
  <si>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</si>
  <si>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</si>
  <si>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</si>
  <si>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</si>
  <si>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</si>
  <si>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</si>
  <si>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</si>
  <si>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</si>
  <si>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</si>
  <si>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</si>
  <si>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</si>
  <si>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</si>
  <si>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</si>
  <si>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</si>
  <si>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</si>
  <si>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</si>
  <si>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</si>
  <si>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</si>
  <si>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</si>
  <si>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</si>
  <si>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</si>
  <si>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</si>
  <si>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</si>
  <si>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</si>
  <si>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</si>
  <si>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</si>
  <si>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</si>
  <si>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</si>
  <si>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</si>
  <si>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</si>
  <si>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</si>
  <si>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</si>
  <si>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</si>
  <si>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</si>
  <si>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</si>
  <si>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</si>
  <si>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</si>
  <si>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</si>
  <si>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</si>
  <si>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</si>
  <si>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</si>
  <si>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</si>
  <si>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</si>
  <si>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</si>
  <si>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</si>
  <si>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</si>
  <si>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</si>
  <si>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</si>
  <si>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</si>
  <si>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</si>
  <si>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</si>
  <si>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</si>
  <si>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</si>
  <si>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</si>
  <si>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</si>
  <si>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</si>
  <si>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</si>
  <si>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</si>
  <si>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</si>
  <si>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</si>
  <si>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</si>
  <si>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</si>
  <si>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</si>
  <si>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</si>
  <si>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</si>
  <si>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</si>
  <si>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</si>
  <si>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</si>
  <si>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</si>
  <si>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</si>
  <si>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</si>
  <si>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</si>
  <si>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</si>
  <si>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</si>
  <si>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</si>
  <si>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</si>
  <si>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</si>
  <si>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</si>
  <si>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</si>
  <si>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</si>
  <si>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</si>
  <si>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</si>
  <si>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</si>
  <si>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</si>
  <si>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</si>
  <si>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</si>
  <si>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</si>
  <si>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</si>
  <si>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</si>
  <si>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</si>
  <si>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</si>
  <si>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</si>
  <si>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</si>
  <si>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</si>
  <si>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</si>
  <si>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</si>
  <si>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</si>
  <si>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</si>
  <si>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</si>
  <si>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</si>
  <si>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</si>
  <si>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</si>
  <si>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</si>
  <si>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</si>
  <si>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</si>
  <si>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</si>
  <si>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</si>
  <si>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</si>
  <si>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</si>
  <si>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</si>
  <si>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</si>
  <si>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</si>
  <si>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</si>
  <si>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</si>
  <si>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</si>
  <si>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</si>
  <si>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</si>
  <si>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</si>
  <si>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</si>
  <si>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</si>
  <si>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</si>
  <si>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</si>
  <si>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</si>
  <si>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</si>
  <si>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</si>
  <si>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</si>
  <si>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</si>
  <si>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</si>
  <si>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</si>
  <si>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</si>
  <si>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</si>
  <si>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</si>
  <si>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</si>
  <si>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</si>
  <si>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</si>
  <si>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</si>
  <si>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</si>
  <si>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</si>
  <si>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</si>
  <si>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</si>
  <si>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</si>
  <si>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</si>
  <si>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</si>
  <si>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</si>
  <si>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</si>
  <si>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</si>
  <si>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</si>
  <si>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</si>
  <si>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</si>
  <si>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</si>
  <si>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</si>
  <si>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</si>
  <si>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</si>
  <si>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</si>
  <si>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</si>
  <si>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</si>
  <si>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</si>
  <si>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</si>
  <si>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</si>
  <si>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</si>
  <si>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</si>
  <si>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</si>
  <si>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</si>
  <si>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</si>
  <si>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</si>
  <si>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</si>
  <si>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</si>
  <si>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</si>
  <si>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</si>
  <si>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</si>
  <si>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</si>
  <si>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</si>
  <si>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</si>
  <si>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</si>
  <si>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</si>
  <si>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</si>
  <si>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</si>
  <si>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</si>
  <si>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</si>
  <si>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</si>
  <si>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</si>
  <si>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</si>
  <si>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</si>
  <si>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</si>
  <si>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</si>
  <si>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</si>
  <si>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</si>
  <si>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</si>
  <si>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</si>
  <si>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</si>
  <si>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</si>
  <si>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</si>
  <si>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</si>
  <si>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</si>
  <si>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</si>
  <si>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</si>
  <si>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</si>
  <si>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</si>
  <si>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</si>
  <si>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</si>
  <si>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</si>
  <si>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</si>
  <si>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</si>
  <si>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</si>
  <si>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</si>
  <si>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</si>
  <si>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</si>
  <si>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</si>
  <si>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</si>
  <si>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</si>
  <si>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</si>
  <si>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</si>
  <si>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</si>
  <si>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</si>
  <si>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</si>
  <si>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</si>
  <si>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</si>
  <si>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</si>
  <si>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</si>
  <si>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</si>
  <si>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</si>
  <si>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</si>
  <si>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</si>
  <si>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</si>
  <si>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</si>
  <si>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</si>
  <si>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</si>
  <si>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</si>
  <si>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</si>
  <si>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</si>
  <si>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</si>
  <si>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</si>
  <si>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</si>
  <si>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</si>
  <si>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</si>
  <si>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</si>
  <si>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</si>
  <si>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</si>
  <si>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</si>
  <si>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</si>
  <si>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</si>
  <si>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</si>
  <si>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</si>
  <si>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</si>
  <si>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</si>
  <si>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</si>
  <si>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</si>
  <si>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</si>
  <si>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</si>
  <si>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</si>
  <si>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</si>
  <si>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</si>
  <si>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</si>
  <si>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</si>
  <si>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</si>
  <si>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</si>
  <si>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</si>
  <si>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</si>
  <si>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</si>
  <si>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</si>
  <si>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</si>
  <si>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</si>
  <si>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</si>
  <si>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</si>
  <si>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</si>
  <si>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</si>
  <si>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</si>
  <si>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</si>
  <si>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</si>
  <si>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</si>
  <si>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</si>
  <si>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</si>
  <si>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</si>
  <si>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</si>
  <si>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</si>
  <si>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</si>
  <si>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</si>
  <si>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</si>
  <si>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</si>
  <si>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</si>
  <si>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</si>
  <si>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</si>
  <si>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</si>
  <si>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</si>
  <si>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</si>
  <si>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</si>
  <si>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</si>
  <si>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</si>
  <si>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</si>
  <si>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</si>
  <si>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</si>
  <si>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</si>
  <si>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</si>
  <si>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</si>
  <si>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</si>
  <si>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</si>
  <si>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</si>
  <si>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</si>
  <si>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</si>
  <si>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</si>
  <si>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</si>
  <si>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</si>
  <si>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</si>
  <si>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</si>
  <si>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</si>
  <si>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</si>
  <si>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</si>
  <si>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</si>
  <si>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</si>
  <si>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</si>
  <si>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</si>
  <si>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</si>
  <si>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</si>
  <si>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</si>
  <si>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</si>
  <si>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</si>
  <si>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</si>
  <si>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</si>
  <si>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</si>
  <si>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</si>
  <si>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</si>
  <si>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</si>
  <si>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</si>
  <si>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</si>
  <si>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</si>
  <si>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</si>
  <si>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</si>
  <si>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</si>
  <si>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</si>
  <si>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</si>
  <si>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</si>
  <si>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</si>
  <si>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</si>
  <si>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</si>
  <si>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</si>
  <si>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</si>
  <si>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</si>
  <si>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</si>
  <si>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</si>
  <si>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</si>
  <si>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</si>
  <si>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</si>
  <si>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</si>
  <si>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</si>
  <si>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</si>
  <si>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</si>
  <si>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</si>
  <si>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</si>
  <si>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</si>
  <si>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</si>
  <si>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</si>
  <si>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</si>
  <si>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</si>
  <si>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</si>
  <si>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</si>
  <si>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</si>
  <si>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</si>
  <si>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</si>
  <si>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</si>
  <si>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</si>
  <si>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</si>
  <si>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</si>
  <si>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</si>
  <si>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</si>
  <si>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</si>
  <si>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</si>
  <si>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</si>
  <si>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</si>
  <si>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</si>
  <si>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</si>
  <si>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</si>
  <si>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</si>
  <si>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</si>
  <si>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</si>
  <si>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</si>
  <si>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</si>
  <si>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</si>
  <si>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</si>
  <si>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</si>
  <si>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</si>
  <si>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</si>
  <si>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</si>
  <si>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</si>
  <si>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</si>
  <si>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</si>
  <si>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</si>
  <si>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</si>
  <si>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</si>
  <si>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</si>
  <si>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</si>
  <si>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</si>
  <si>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</si>
  <si>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</si>
  <si>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</si>
  <si>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</si>
  <si>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</si>
  <si>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</si>
  <si>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</si>
  <si>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</si>
  <si>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</si>
  <si>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</si>
  <si>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</si>
  <si>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</si>
  <si>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</si>
  <si>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</si>
  <si>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</si>
  <si>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</si>
  <si>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</si>
  <si>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</si>
  <si>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</si>
  <si>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</si>
  <si>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</si>
  <si>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</si>
  <si>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</si>
  <si>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</si>
  <si>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</si>
  <si>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</si>
  <si>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</si>
  <si>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</si>
  <si>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</si>
  <si>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</si>
  <si>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</si>
  <si>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</si>
  <si>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</si>
  <si>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</si>
  <si>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</si>
  <si>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</si>
  <si>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</si>
  <si>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</si>
  <si>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</si>
  <si>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</si>
  <si>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</si>
  <si>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</si>
  <si>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</si>
  <si>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</si>
  <si>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</si>
  <si>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</si>
  <si>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</si>
  <si>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</si>
  <si>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</si>
  <si>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</si>
  <si>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</si>
  <si>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</si>
  <si>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</si>
  <si>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</si>
  <si>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</si>
  <si>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</si>
  <si>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</si>
  <si>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</si>
  <si>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</si>
  <si>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</si>
  <si>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</si>
  <si>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</si>
  <si>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</si>
  <si>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</si>
  <si>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</si>
  <si>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</si>
  <si>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</si>
  <si>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</si>
  <si>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</si>
  <si>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</si>
  <si>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</si>
  <si>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</si>
  <si>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</si>
  <si>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</si>
  <si>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</si>
  <si>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</si>
  <si>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</si>
  <si>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</si>
  <si>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</si>
  <si>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</si>
  <si>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</si>
  <si>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</si>
  <si>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</si>
  <si>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</si>
  <si>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</si>
  <si>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</si>
  <si>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</si>
  <si>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</si>
  <si>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</si>
  <si>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</si>
  <si>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</si>
  <si>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</si>
  <si>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</si>
  <si>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</si>
  <si>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</si>
  <si>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</si>
  <si>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</si>
  <si>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</si>
  <si>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</si>
  <si>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</si>
  <si>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</si>
  <si>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</si>
  <si>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</si>
  <si>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</si>
  <si>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</si>
  <si>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</si>
  <si>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</si>
  <si>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</si>
  <si>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</si>
  <si>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</si>
  <si>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</si>
  <si>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</si>
  <si>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</si>
  <si>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</si>
  <si>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</si>
  <si>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</si>
  <si>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</si>
  <si>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</si>
  <si>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</si>
  <si>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</si>
  <si>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</si>
  <si>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</si>
  <si>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</si>
  <si>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</si>
  <si>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</si>
  <si>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</si>
  <si>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</si>
  <si>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</si>
  <si>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</si>
  <si>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</si>
  <si>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</si>
  <si>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</si>
  <si>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</si>
  <si>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</si>
  <si>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</si>
  <si>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</si>
  <si>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</si>
  <si>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</si>
  <si>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</si>
  <si>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</si>
  <si>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</si>
  <si>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</si>
  <si>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</si>
  <si>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</si>
  <si>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</si>
  <si>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</si>
  <si>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</si>
  <si>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</si>
  <si>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</si>
  <si>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</si>
  <si>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</si>
  <si>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</si>
  <si>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</si>
  <si>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</si>
  <si>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</si>
  <si>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</si>
  <si>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</si>
  <si>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</si>
  <si>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</si>
  <si>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</si>
  <si>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</si>
  <si>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</si>
  <si>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</si>
  <si>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</si>
  <si>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</si>
  <si>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</si>
  <si>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</si>
  <si>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</si>
  <si>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</si>
  <si>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</si>
  <si>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</si>
  <si>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</si>
  <si>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</si>
  <si>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</si>
  <si>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</si>
  <si>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</si>
  <si>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</si>
  <si>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</si>
  <si>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</si>
  <si>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</si>
  <si>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</si>
  <si>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</si>
  <si>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</si>
  <si>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</si>
  <si>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</si>
  <si>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</si>
  <si>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</si>
  <si>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</si>
  <si>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</si>
  <si>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</si>
  <si>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</si>
  <si>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</si>
  <si>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</si>
  <si>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</si>
  <si>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</si>
  <si>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</si>
  <si>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</si>
  <si>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</si>
  <si>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</si>
  <si>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</si>
  <si>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</si>
  <si>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</si>
  <si>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</si>
  <si>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</si>
  <si>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</si>
  <si>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</si>
  <si>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</si>
  <si>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</si>
  <si>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</si>
  <si>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</si>
  <si>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</si>
  <si>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</si>
  <si>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</si>
  <si>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</si>
  <si>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</si>
  <si>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</si>
  <si>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</si>
  <si>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</si>
  <si>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</si>
  <si>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</si>
  <si>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</si>
  <si>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</si>
  <si>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</si>
  <si>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</si>
  <si>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</si>
  <si>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</si>
  <si>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</si>
  <si>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</si>
  <si>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</si>
  <si>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</si>
  <si>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</si>
  <si>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</si>
  <si>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</si>
  <si>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</si>
  <si>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</si>
  <si>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</si>
  <si>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</si>
  <si>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</si>
  <si>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</si>
  <si>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</si>
  <si>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</si>
  <si>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</si>
  <si>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</si>
  <si>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</si>
  <si>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</si>
  <si>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</si>
  <si>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</si>
  <si>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</si>
  <si>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</si>
  <si>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</si>
  <si>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</si>
  <si>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</si>
  <si>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</si>
  <si>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</si>
  <si>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</si>
  <si>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</si>
  <si>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</si>
  <si>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</si>
  <si>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</si>
  <si>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</si>
  <si>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</si>
  <si>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</si>
  <si>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</si>
  <si>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</si>
  <si>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</si>
  <si>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</si>
  <si>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</si>
  <si>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</si>
  <si>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</si>
  <si>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</si>
  <si>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</si>
  <si>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</si>
  <si>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</si>
  <si>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</si>
  <si>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</si>
  <si>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</si>
  <si>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</si>
  <si>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</si>
  <si>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</si>
  <si>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</si>
  <si>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</si>
  <si>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</si>
  <si>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</si>
  <si>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</si>
  <si>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</si>
  <si>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</si>
  <si>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</si>
  <si>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</si>
  <si>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</si>
  <si>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</si>
  <si>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</si>
  <si>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</si>
  <si>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</si>
  <si>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</si>
  <si>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</si>
  <si>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</si>
  <si>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</si>
  <si>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</si>
  <si>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</si>
  <si>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</si>
  <si>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</si>
  <si>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</si>
  <si>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</si>
  <si>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</si>
  <si>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</si>
  <si>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</si>
  <si>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</si>
  <si>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</si>
  <si>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</si>
  <si>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</si>
  <si>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</si>
  <si>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</si>
  <si>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</si>
  <si>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</si>
  <si>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</si>
  <si>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</si>
  <si>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</si>
  <si>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</si>
  <si>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</si>
  <si>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</si>
  <si>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</si>
  <si>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</si>
  <si>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</si>
  <si>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</si>
  <si>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</si>
  <si>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</si>
  <si>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</si>
  <si>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</si>
  <si>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</si>
  <si>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</si>
  <si>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</si>
  <si>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</si>
  <si>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</si>
  <si>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</si>
  <si>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</si>
  <si>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</si>
  <si>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</si>
  <si>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</si>
  <si>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</si>
  <si>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</si>
  <si>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</si>
  <si>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</si>
  <si>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</si>
  <si>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</si>
  <si>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</si>
  <si>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</si>
  <si>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</si>
  <si>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</si>
  <si>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</si>
  <si>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</si>
  <si>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</si>
  <si>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</si>
  <si>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</si>
  <si>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</si>
  <si>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</si>
  <si>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</si>
  <si>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</si>
  <si>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</si>
  <si>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</si>
  <si>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</si>
  <si>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</si>
  <si>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</si>
  <si>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</si>
  <si>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</si>
  <si>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</si>
  <si>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</si>
  <si>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</si>
  <si>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</si>
  <si>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</si>
  <si>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</si>
  <si>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</si>
  <si>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</si>
  <si>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</si>
  <si>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</si>
  <si>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</si>
  <si>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</si>
  <si>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</si>
  <si>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</si>
  <si>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</si>
  <si>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</si>
  <si>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</si>
  <si>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</si>
  <si>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</si>
  <si>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</si>
  <si>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</si>
  <si>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</si>
  <si>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</si>
  <si>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</si>
  <si>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</si>
  <si>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</si>
  <si>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</si>
  <si>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</si>
  <si>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</si>
  <si>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</si>
  <si>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</si>
  <si>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</si>
  <si>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</si>
  <si>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</si>
  <si>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</si>
  <si>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</si>
  <si>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</si>
  <si>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</si>
  <si>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</si>
  <si>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</si>
  <si>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</si>
  <si>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</si>
  <si>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</si>
  <si>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</si>
  <si>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</si>
  <si>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</si>
  <si>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</si>
  <si>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</si>
  <si>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</si>
  <si>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</si>
  <si>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</si>
  <si>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</si>
  <si>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</si>
  <si>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</si>
  <si>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</si>
  <si>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</si>
  <si>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</si>
  <si>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</si>
  <si>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</si>
  <si>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</si>
  <si>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</si>
  <si>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</si>
  <si>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</si>
  <si>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</si>
  <si>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</si>
  <si>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</si>
  <si>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</si>
  <si>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</si>
  <si>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</si>
  <si>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</si>
  <si>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</si>
  <si>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</si>
  <si>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</si>
  <si>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</si>
  <si>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</si>
  <si>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</si>
  <si>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</si>
  <si>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</si>
  <si>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</si>
  <si>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</si>
  <si>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</si>
  <si>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</si>
  <si>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</si>
  <si>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</si>
  <si>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</si>
  <si>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</si>
  <si>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</si>
  <si>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</si>
  <si>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</si>
  <si>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</si>
  <si>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</si>
  <si>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</si>
  <si>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</si>
  <si>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</si>
  <si>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</si>
  <si>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</si>
  <si>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</si>
  <si>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</si>
  <si>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</si>
  <si>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</si>
  <si>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</si>
  <si>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</si>
  <si>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</si>
  <si>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</si>
  <si>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</si>
  <si>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</si>
  <si>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</si>
  <si>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</si>
  <si>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</si>
  <si>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</si>
  <si>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</si>
  <si>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</si>
  <si>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</si>
  <si>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</si>
  <si>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</si>
  <si>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</si>
  <si>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</si>
  <si>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</si>
  <si>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</si>
  <si>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</si>
  <si>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</si>
  <si>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</si>
  <si>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</si>
  <si>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</si>
  <si>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</si>
  <si>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</si>
  <si>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</si>
  <si>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</si>
  <si>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</si>
  <si>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</si>
  <si>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</si>
  <si>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</si>
  <si>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</si>
  <si>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</si>
  <si>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</si>
  <si>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</si>
  <si>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</si>
  <si>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</si>
  <si>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</si>
  <si>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</si>
  <si>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</si>
  <si>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</si>
  <si>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</si>
  <si>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</si>
  <si>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</si>
  <si>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</si>
  <si>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</si>
  <si>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</si>
  <si>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</si>
  <si>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</si>
  <si>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</si>
  <si>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</si>
  <si>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</si>
  <si>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</si>
  <si>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</si>
  <si>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</si>
  <si>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</si>
  <si>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</si>
  <si>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</si>
  <si>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</si>
  <si>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</si>
  <si>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</si>
  <si>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</si>
  <si>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</si>
  <si>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</si>
  <si>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</si>
  <si>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</si>
  <si>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</si>
  <si>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</si>
  <si>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</si>
  <si>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</si>
  <si>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</si>
  <si>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</si>
  <si>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</si>
  <si>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</si>
  <si>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</si>
  <si>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</si>
  <si>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</si>
  <si>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</si>
  <si>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</si>
  <si>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</si>
  <si>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</si>
  <si>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</si>
  <si>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</si>
  <si>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</si>
  <si>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</si>
  <si>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</si>
  <si>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</si>
  <si>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</si>
  <si>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</si>
  <si>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</si>
  <si>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</si>
  <si>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</si>
  <si>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</si>
  <si>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</si>
  <si>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</si>
  <si>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</si>
  <si>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</si>
  <si>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</si>
  <si>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</si>
  <si>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</si>
  <si>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</si>
  <si>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</si>
  <si>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</si>
  <si>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</si>
  <si>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</si>
  <si>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</si>
  <si>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</si>
  <si>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</si>
  <si>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</si>
  <si>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</si>
  <si>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</si>
  <si>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</si>
  <si>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</si>
  <si>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</si>
  <si>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</si>
  <si>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</si>
  <si>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</si>
  <si>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</si>
  <si>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</si>
  <si>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</si>
  <si>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</si>
  <si>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</si>
  <si>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</si>
  <si>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</si>
  <si>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</si>
  <si>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</si>
  <si>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</si>
  <si>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</si>
  <si>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</si>
  <si>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</si>
  <si>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</si>
  <si>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</si>
  <si>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</si>
  <si>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</si>
  <si>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</si>
  <si>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</si>
  <si>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</si>
  <si>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</si>
  <si>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</si>
  <si>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</si>
  <si>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</si>
  <si>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</si>
  <si>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</si>
  <si>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</si>
  <si>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</si>
  <si>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</si>
  <si>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</si>
  <si>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</si>
  <si>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</si>
  <si>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</si>
  <si>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</si>
  <si>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</si>
  <si>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</si>
  <si>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</si>
  <si>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</si>
  <si>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</si>
  <si>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</si>
  <si>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</si>
  <si>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</si>
  <si>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</si>
  <si>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</si>
  <si>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</si>
  <si>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</si>
  <si>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</si>
  <si>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</si>
  <si>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</si>
  <si>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</si>
  <si>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</si>
  <si>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</si>
  <si>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</si>
  <si>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</si>
  <si>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</si>
  <si>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</si>
  <si>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</si>
  <si>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</si>
  <si>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</si>
  <si>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</si>
  <si>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</si>
  <si>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</si>
  <si>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</si>
  <si>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</si>
  <si>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</si>
  <si>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</si>
  <si>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</si>
  <si>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</si>
  <si>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</si>
  <si>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</si>
  <si>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</si>
  <si>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</si>
  <si>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</si>
  <si>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</si>
  <si>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</si>
  <si>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</si>
  <si>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</si>
  <si>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</si>
  <si>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</si>
  <si>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</si>
  <si>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</si>
  <si>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</si>
  <si>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</si>
  <si>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</si>
  <si>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</si>
  <si>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</si>
  <si>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</si>
  <si>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</si>
  <si>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</si>
  <si>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</si>
  <si>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</si>
  <si>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</si>
  <si>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</si>
  <si>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</si>
  <si>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</si>
  <si>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</si>
  <si>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</si>
  <si>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</si>
  <si>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</si>
  <si>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</si>
  <si>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</si>
  <si>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</si>
  <si>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</si>
  <si>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</si>
  <si>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</si>
  <si>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</si>
  <si>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</si>
  <si>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</si>
  <si>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</si>
  <si>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</si>
  <si>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</si>
  <si>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</si>
  <si>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</si>
  <si>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</si>
  <si>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</si>
  <si>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</si>
  <si>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</si>
  <si>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</si>
  <si>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</si>
  <si>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</si>
  <si>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</si>
  <si>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</si>
  <si>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</si>
  <si>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</si>
  <si>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</si>
  <si>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</si>
  <si>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</si>
  <si>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</si>
  <si>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</si>
  <si>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</si>
  <si>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</si>
  <si>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</si>
  <si>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</si>
  <si>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</si>
  <si>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</si>
  <si>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</si>
  <si>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</si>
  <si>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</si>
  <si>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</si>
  <si>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</si>
  <si>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</si>
  <si>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</si>
  <si>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</si>
  <si>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</si>
  <si>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</si>
  <si>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</si>
  <si>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</si>
  <si>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</si>
  <si>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</si>
  <si>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</si>
  <si>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</si>
  <si>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</si>
  <si>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</si>
  <si>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</si>
  <si>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</si>
  <si>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</si>
  <si>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</si>
  <si>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</si>
  <si>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</si>
  <si>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</si>
  <si>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</si>
  <si>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</si>
  <si>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</si>
  <si>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</si>
  <si>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</si>
  <si>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</si>
  <si>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</si>
  <si>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</si>
  <si>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</si>
  <si>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</si>
  <si>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</si>
  <si>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</si>
  <si>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</si>
  <si>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</si>
  <si>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</si>
  <si>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</si>
  <si>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</si>
  <si>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</si>
  <si>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</si>
  <si>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</si>
  <si>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</si>
  <si>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</si>
  <si>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</si>
  <si>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</si>
  <si>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</si>
  <si>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</si>
  <si>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</si>
  <si>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</si>
  <si>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</si>
  <si>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</si>
  <si>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</si>
  <si>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</si>
  <si>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</si>
  <si>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</si>
  <si>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</si>
  <si>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</si>
  <si>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</si>
  <si>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</si>
  <si>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</si>
  <si>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</si>
  <si>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</si>
  <si>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</si>
  <si>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</si>
  <si>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</si>
  <si>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</si>
  <si>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</si>
  <si>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</si>
  <si>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</si>
  <si>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</si>
  <si>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</si>
  <si>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</si>
  <si>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</si>
  <si>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</si>
  <si>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</si>
  <si>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</si>
  <si>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</si>
  <si>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</si>
  <si>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</si>
  <si>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</si>
  <si>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</si>
  <si>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</si>
  <si>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</si>
  <si>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</si>
  <si>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</si>
  <si>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</si>
  <si>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</si>
  <si>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</si>
  <si>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</si>
  <si>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</si>
  <si>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</si>
  <si>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</si>
  <si>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</si>
  <si>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</si>
  <si>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</si>
  <si>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</si>
  <si>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</si>
  <si>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</si>
  <si>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</si>
  <si>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</si>
  <si>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</si>
  <si>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</si>
  <si>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</si>
  <si>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</si>
  <si>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</si>
  <si>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</si>
  <si>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</si>
  <si>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</si>
  <si>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</si>
  <si>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</si>
  <si>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</si>
  <si>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</si>
  <si>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</si>
  <si>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</si>
  <si>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</si>
  <si>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</si>
  <si>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</si>
  <si>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</si>
  <si>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</si>
  <si>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</si>
  <si>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</si>
  <si>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</si>
  <si>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</si>
  <si>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</si>
  <si>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</si>
  <si>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</si>
  <si>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</si>
  <si>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</si>
  <si>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</si>
  <si>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</si>
  <si>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</si>
  <si>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</si>
  <si>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</si>
  <si>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</si>
  <si>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</si>
  <si>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</si>
  <si>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</si>
  <si>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</si>
  <si>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</si>
  <si>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</si>
  <si>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</si>
  <si>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</si>
  <si>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</si>
  <si>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</si>
  <si>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</si>
  <si>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</si>
  <si>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</si>
  <si>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</si>
  <si>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</si>
  <si>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</si>
  <si>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</si>
  <si>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</si>
  <si>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</si>
  <si>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</si>
  <si>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</si>
  <si>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</si>
  <si>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</si>
  <si>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</si>
  <si>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</si>
  <si>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</si>
  <si>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</si>
  <si>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</si>
  <si>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</si>
  <si>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</si>
  <si>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</si>
  <si>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</si>
  <si>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</si>
  <si>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</si>
  <si>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</si>
  <si>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</si>
  <si>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</si>
  <si>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</si>
  <si>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</si>
  <si>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</si>
  <si>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</si>
  <si>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</si>
  <si>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</si>
  <si>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</si>
  <si>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</si>
  <si>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</si>
  <si>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</si>
  <si>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</si>
  <si>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</si>
  <si>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</si>
  <si>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</si>
  <si>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</si>
  <si>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</si>
  <si>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</si>
  <si>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</si>
  <si>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</si>
  <si>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</si>
  <si>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</si>
  <si>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</si>
  <si>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</si>
  <si>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</si>
  <si>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</si>
  <si>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</si>
  <si>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</si>
  <si>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</si>
  <si>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</si>
  <si>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</si>
  <si>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</si>
  <si>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</si>
  <si>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</si>
  <si>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</si>
  <si>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</si>
  <si>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</si>
  <si>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</si>
  <si>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</si>
  <si>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</si>
  <si>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</si>
  <si>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</si>
  <si>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</si>
  <si>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</si>
  <si>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</si>
  <si>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</si>
  <si>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</si>
  <si>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</si>
  <si>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</si>
  <si>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</si>
  <si>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</si>
  <si>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</si>
  <si>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</si>
  <si>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</si>
  <si>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</si>
  <si>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</si>
  <si>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</si>
  <si>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</si>
  <si>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</si>
  <si>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</si>
  <si>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</si>
  <si>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</si>
  <si>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</si>
  <si>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</si>
  <si>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</si>
  <si>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</si>
  <si>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</si>
  <si>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</si>
  <si>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</si>
  <si>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</si>
  <si>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</si>
  <si>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</si>
  <si>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</si>
  <si>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</si>
  <si>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</si>
  <si>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</si>
  <si>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</si>
  <si>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</si>
  <si>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</si>
  <si>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</si>
  <si>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</si>
  <si>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</si>
  <si>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</si>
  <si>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</si>
  <si>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</si>
  <si>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</si>
  <si>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</si>
  <si>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</si>
  <si>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</si>
  <si>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</si>
  <si>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</si>
  <si>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</si>
  <si>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</si>
  <si>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</si>
  <si>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</si>
  <si>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</si>
  <si>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</si>
  <si>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</si>
  <si>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</si>
  <si>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</si>
  <si>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</si>
  <si>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</si>
  <si>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</si>
  <si>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</si>
  <si>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</si>
  <si>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</si>
  <si>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</si>
  <si>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</si>
  <si>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</si>
  <si>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</si>
  <si>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</si>
  <si>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</si>
  <si>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</si>
  <si>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</si>
  <si>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</si>
  <si>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</si>
  <si>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</si>
  <si>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</si>
  <si>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</si>
  <si>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</si>
  <si>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</si>
  <si>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</si>
  <si>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</si>
  <si>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</si>
  <si>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</si>
  <si>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</si>
  <si>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</si>
  <si>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</si>
  <si>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</si>
  <si>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</si>
  <si>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</si>
  <si>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</si>
  <si>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</si>
  <si>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</si>
  <si>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</si>
  <si>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</si>
  <si>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</si>
  <si>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</si>
  <si>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</si>
  <si>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</si>
  <si>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</si>
  <si>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</si>
  <si>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</si>
  <si>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</si>
  <si>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</si>
  <si>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</si>
  <si>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</si>
  <si>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</si>
  <si>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</si>
  <si>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</si>
  <si>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</si>
  <si>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</si>
  <si>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</si>
  <si>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</si>
  <si>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</si>
  <si>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</si>
  <si>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</si>
  <si>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</si>
  <si>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</si>
  <si>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</si>
  <si>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</si>
  <si>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</si>
  <si>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</si>
  <si>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</si>
  <si>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</si>
  <si>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</si>
  <si>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</si>
  <si>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</si>
  <si>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</si>
  <si>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</si>
  <si>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</si>
  <si>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</si>
  <si>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</si>
  <si>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</si>
  <si>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</si>
  <si>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</si>
  <si>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</si>
  <si>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</si>
  <si>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</si>
  <si>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</si>
  <si>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</si>
  <si>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</si>
  <si>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</si>
  <si>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</si>
  <si>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</si>
  <si>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</si>
  <si>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</si>
  <si>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</si>
  <si>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</si>
  <si>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</si>
  <si>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</si>
  <si>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</si>
  <si>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</si>
  <si>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</si>
  <si>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</si>
  <si>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</si>
  <si>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</si>
  <si>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</si>
  <si>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</si>
  <si>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</si>
  <si>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</si>
  <si>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</si>
  <si>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</si>
  <si>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</si>
  <si>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</si>
  <si>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</si>
  <si>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</si>
  <si>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</si>
  <si>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</si>
  <si>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</si>
  <si>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</si>
  <si>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</si>
  <si>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</si>
  <si>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</si>
  <si>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</si>
  <si>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</si>
  <si>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</si>
  <si>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</si>
  <si>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</si>
  <si>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</si>
  <si>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</si>
  <si>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</si>
  <si>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</si>
  <si>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</si>
  <si>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</si>
  <si>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</si>
  <si>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</si>
  <si>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</si>
  <si>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</si>
  <si>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</si>
  <si>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</si>
  <si>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</si>
  <si>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</si>
  <si>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</si>
  <si>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</si>
  <si>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</si>
  <si>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</si>
  <si>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</si>
  <si>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</si>
  <si>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</si>
  <si>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</si>
  <si>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</si>
  <si>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</si>
  <si>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</si>
  <si>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</si>
  <si>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</si>
  <si>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</si>
  <si>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</si>
  <si>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</si>
  <si>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</si>
  <si>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</si>
  <si>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</si>
  <si>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</si>
  <si>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</si>
  <si>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</si>
  <si>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</si>
  <si>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</si>
  <si>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</si>
  <si>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</si>
  <si>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</si>
  <si>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</si>
  <si>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</si>
  <si>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</si>
  <si>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</si>
  <si>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</si>
  <si>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</si>
  <si>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</si>
  <si>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</si>
  <si>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</si>
  <si>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</si>
  <si>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</si>
  <si>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</si>
  <si>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</si>
  <si>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</si>
  <si>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</si>
  <si>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</si>
  <si>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</si>
  <si>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</si>
  <si>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</si>
  <si>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</si>
  <si>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</si>
  <si>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</si>
  <si>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</si>
  <si>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</si>
  <si>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</si>
  <si>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</si>
  <si>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</si>
  <si>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</si>
  <si>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</si>
  <si>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</si>
  <si>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</si>
  <si>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</si>
  <si>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</si>
  <si>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</si>
  <si>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</si>
  <si>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</si>
  <si>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</si>
  <si>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</si>
  <si>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</si>
  <si>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</si>
  <si>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</si>
  <si>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</si>
  <si>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</si>
  <si>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</si>
  <si>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</si>
  <si>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</si>
  <si>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</si>
  <si>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</si>
  <si>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</si>
  <si>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</si>
  <si>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</si>
  <si>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</si>
  <si>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</si>
  <si>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</si>
  <si>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</si>
  <si>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</si>
  <si>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</si>
  <si>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</si>
  <si>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</si>
  <si>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</si>
  <si>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</si>
  <si>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</si>
  <si>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</si>
  <si>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</si>
  <si>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</si>
  <si>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</si>
  <si>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</si>
  <si>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</si>
  <si>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</si>
  <si>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</si>
  <si>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</si>
  <si>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</si>
  <si>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</si>
  <si>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</si>
  <si>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</si>
  <si>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</si>
  <si>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</si>
  <si>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</si>
  <si>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</si>
  <si>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</si>
  <si>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</si>
  <si>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</si>
  <si>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</si>
  <si>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</si>
  <si>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</si>
  <si>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</si>
  <si>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</si>
  <si>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</si>
  <si>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</si>
  <si>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</si>
  <si>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</si>
  <si>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</si>
  <si>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</si>
  <si>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</si>
  <si>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</si>
  <si>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</si>
  <si>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</si>
  <si>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</si>
  <si>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</si>
  <si>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</si>
  <si>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</si>
  <si>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</si>
  <si>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</si>
  <si>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</si>
  <si>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</si>
  <si>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</si>
  <si>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</si>
  <si>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</si>
  <si>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</si>
  <si>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</si>
  <si>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</si>
  <si>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</si>
  <si>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</si>
  <si>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</si>
  <si>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</si>
  <si>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</si>
  <si>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</si>
  <si>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</si>
  <si>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</si>
  <si>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</si>
  <si>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</si>
  <si>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</si>
  <si>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</si>
  <si>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</si>
  <si>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</si>
  <si>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</si>
  <si>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</si>
  <si>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</si>
  <si>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</si>
  <si>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</si>
  <si>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</si>
  <si>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</si>
  <si>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</si>
  <si>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</si>
  <si>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</si>
  <si>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</si>
  <si>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</si>
  <si>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</si>
  <si>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</si>
  <si>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</si>
  <si>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</si>
  <si>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</si>
  <si>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</si>
  <si>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</si>
  <si>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</si>
  <si>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</si>
  <si>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</si>
  <si>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</si>
  <si>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</si>
  <si>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</si>
  <si>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</si>
  <si>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</si>
  <si>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</si>
  <si>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</si>
  <si>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</si>
  <si>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</si>
  <si>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</si>
  <si>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</si>
  <si>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</si>
  <si>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</si>
  <si>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</si>
  <si>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</si>
  <si>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</si>
  <si>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</si>
  <si>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</si>
  <si>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</si>
  <si>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</si>
  <si>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</si>
  <si>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</si>
  <si>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</si>
  <si>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</si>
  <si>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</si>
  <si>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</si>
  <si>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</si>
  <si>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</si>
  <si>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</si>
  <si>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</si>
  <si>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</si>
  <si>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</si>
  <si>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</si>
  <si>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</si>
  <si>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</si>
  <si>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</si>
  <si>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</si>
  <si>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</si>
  <si>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</si>
  <si>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</si>
  <si>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</si>
  <si>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</si>
  <si>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</si>
  <si>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</si>
  <si>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</si>
  <si>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</si>
  <si>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</si>
  <si>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</si>
  <si>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</si>
  <si>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</si>
  <si>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</si>
  <si>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</si>
  <si>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</si>
  <si>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</si>
  <si>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</si>
  <si>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</si>
  <si>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</si>
  <si>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</si>
  <si>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</si>
  <si>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</si>
  <si>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</si>
  <si>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</si>
  <si>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</si>
  <si>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</si>
  <si>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</si>
  <si>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</si>
  <si>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</si>
  <si>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</si>
  <si>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</si>
  <si>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</si>
  <si>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</si>
  <si>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</si>
  <si>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</si>
  <si>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</si>
  <si>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</si>
  <si>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</si>
  <si>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</si>
  <si>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</si>
  <si>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</si>
  <si>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</si>
  <si>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</si>
  <si>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</si>
  <si>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</si>
  <si>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</si>
  <si>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</si>
  <si>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</si>
  <si>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</si>
  <si>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</si>
  <si>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</si>
  <si>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</si>
  <si>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</si>
  <si>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</si>
  <si>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</si>
  <si>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</si>
  <si>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</si>
  <si>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</si>
  <si>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</si>
  <si>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</si>
  <si>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</si>
  <si>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</si>
  <si>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</si>
  <si>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</si>
  <si>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</si>
  <si>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</si>
  <si>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</si>
  <si>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</si>
  <si>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</si>
  <si>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</si>
  <si>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</si>
  <si>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</si>
  <si>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</si>
  <si>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</si>
  <si>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</si>
  <si>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</si>
  <si>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</si>
  <si>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</si>
  <si>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</si>
  <si>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</si>
  <si>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</si>
  <si>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</si>
  <si>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</si>
  <si>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</si>
  <si>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</si>
  <si>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</si>
  <si>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</si>
  <si>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</si>
  <si>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</si>
  <si>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</si>
  <si>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</si>
  <si>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</si>
  <si>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</si>
  <si>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</si>
  <si>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</si>
  <si>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</si>
  <si>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</si>
  <si>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</si>
  <si>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</si>
  <si>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</si>
  <si>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</si>
  <si>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</si>
  <si>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</si>
  <si>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</si>
  <si>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</si>
  <si>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</si>
  <si>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</si>
  <si>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</si>
  <si>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</si>
  <si>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</si>
  <si>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</si>
  <si>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</si>
  <si>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</si>
  <si>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</si>
  <si>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</si>
  <si>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</si>
  <si>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</si>
  <si>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</si>
  <si>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</si>
  <si>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</si>
  <si>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</si>
  <si>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</si>
  <si>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</si>
  <si>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</si>
  <si>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</si>
  <si>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</si>
  <si>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</si>
  <si>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</si>
  <si>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</si>
  <si>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</si>
  <si>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</si>
  <si>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</si>
  <si>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</si>
  <si>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</si>
  <si>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</si>
  <si>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</si>
  <si>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</si>
  <si>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</si>
  <si>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</si>
  <si>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</si>
  <si>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</si>
  <si>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</si>
  <si>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</si>
  <si>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</si>
  <si>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</si>
  <si>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</si>
  <si>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</si>
  <si>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</si>
  <si>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</si>
  <si>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</si>
  <si>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</si>
  <si>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</si>
  <si>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</si>
  <si>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</si>
  <si>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</si>
  <si>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</si>
  <si>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</si>
  <si>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</si>
  <si>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</si>
  <si>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</si>
  <si>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</si>
  <si>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</si>
  <si>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</si>
  <si>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</si>
  <si>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</si>
  <si>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</si>
  <si>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</si>
  <si>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</si>
  <si>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</si>
  <si>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</si>
  <si>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</si>
  <si>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</si>
  <si>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</si>
  <si>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</si>
  <si>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</si>
  <si>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</si>
  <si>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</si>
  <si>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</si>
  <si>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</si>
  <si>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</si>
  <si>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</si>
  <si>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</si>
  <si>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</si>
  <si>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</si>
  <si>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</si>
  <si>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</si>
  <si>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</si>
  <si>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</si>
  <si>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</si>
  <si>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</si>
  <si>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</si>
  <si>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</si>
  <si>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</si>
  <si>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</si>
  <si>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</si>
  <si>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</si>
  <si>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</si>
  <si>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</si>
  <si>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</si>
  <si>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</si>
  <si>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</si>
  <si>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</si>
  <si>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</si>
  <si>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</si>
  <si>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</si>
  <si>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</si>
  <si>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</si>
  <si>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</si>
  <si>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</si>
  <si>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</si>
  <si>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</si>
  <si>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</si>
  <si>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</si>
  <si>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</si>
  <si>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</si>
  <si>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</si>
  <si>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</si>
  <si>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</si>
  <si>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</si>
  <si>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</si>
  <si>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</si>
  <si>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</si>
  <si>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</si>
  <si>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</si>
  <si>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</si>
  <si>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</si>
  <si>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</si>
  <si>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</si>
  <si>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</si>
  <si>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</si>
  <si>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</si>
  <si>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</si>
  <si>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</si>
  <si>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</si>
  <si>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</si>
  <si>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</si>
  <si>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</si>
  <si>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</si>
  <si>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</si>
  <si>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</si>
  <si>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</si>
  <si>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</si>
  <si>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</si>
  <si>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</si>
  <si>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</si>
  <si>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</si>
  <si>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</si>
  <si>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</si>
  <si>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</si>
  <si>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</si>
  <si>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</si>
  <si>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</si>
  <si>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</si>
  <si>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</si>
  <si>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</si>
  <si>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</si>
  <si>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</si>
  <si>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</si>
  <si>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</si>
  <si>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</si>
  <si>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</si>
  <si>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</si>
  <si>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</si>
  <si>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</si>
  <si>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</si>
  <si>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</si>
  <si>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</si>
  <si>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</si>
  <si>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</si>
  <si>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</si>
  <si>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</si>
  <si>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</si>
  <si>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</si>
  <si>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</si>
  <si>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</si>
  <si>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</si>
  <si>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</si>
  <si>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</si>
  <si>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</si>
  <si>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</si>
  <si>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</si>
  <si>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</si>
  <si>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</si>
  <si>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</si>
  <si>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</si>
  <si>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</si>
  <si>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</si>
  <si>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</si>
  <si>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</si>
  <si>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</si>
  <si>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</si>
  <si>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</si>
  <si>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</si>
  <si>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</si>
  <si>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</si>
  <si>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</si>
  <si>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</si>
  <si>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</si>
  <si>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</si>
  <si>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</si>
  <si>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</si>
  <si>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</si>
  <si>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</si>
  <si>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</si>
  <si>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</si>
  <si>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</si>
  <si>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</si>
  <si>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</si>
  <si>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</si>
  <si>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</si>
  <si>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</si>
  <si>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</si>
  <si>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</si>
  <si>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</si>
  <si>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</si>
  <si>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</si>
  <si>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</si>
  <si>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</si>
  <si>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</si>
  <si>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</si>
  <si>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</si>
  <si>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</si>
  <si>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</si>
  <si>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</si>
  <si>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</si>
  <si>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</si>
  <si>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</si>
  <si>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</si>
  <si>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</si>
  <si>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</si>
  <si>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</si>
  <si>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</si>
  <si>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</si>
  <si>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</si>
  <si>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</si>
  <si>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</si>
  <si>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</si>
  <si>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</si>
  <si>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</si>
  <si>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</si>
  <si>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</si>
  <si>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</si>
  <si>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</si>
  <si>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</si>
  <si>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</si>
  <si>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</si>
  <si>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</si>
  <si>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</si>
  <si>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</si>
  <si>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</si>
  <si>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</si>
  <si>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</si>
  <si>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</si>
  <si>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</si>
  <si>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</si>
  <si>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</si>
  <si>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</si>
  <si>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</si>
  <si>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</si>
  <si>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</si>
  <si>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</si>
  <si>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</si>
  <si>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</si>
  <si>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</si>
  <si>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</si>
  <si>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</si>
  <si>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</si>
  <si>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</si>
  <si>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</si>
  <si>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</si>
  <si>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</si>
  <si>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</si>
  <si>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</si>
  <si>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</si>
  <si>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</si>
  <si>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</si>
  <si>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</si>
  <si>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</si>
  <si>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</si>
  <si>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</si>
  <si>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</si>
  <si>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</si>
  <si>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</si>
  <si>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</si>
  <si>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</si>
  <si>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</si>
  <si>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</si>
  <si>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</si>
  <si>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</si>
  <si>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</si>
  <si>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</si>
  <si>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</si>
  <si>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</si>
  <si>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</si>
  <si>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</si>
  <si>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</si>
  <si>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</si>
  <si>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</si>
  <si>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</si>
  <si>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</si>
  <si>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</si>
  <si>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</si>
  <si>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</si>
  <si>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</si>
  <si>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</si>
  <si>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</si>
  <si>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</si>
  <si>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</si>
  <si>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</si>
  <si>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</si>
  <si>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</si>
  <si>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</si>
  <si>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</si>
  <si>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</si>
  <si>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</si>
  <si>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</si>
  <si>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</si>
  <si>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</si>
  <si>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</si>
  <si>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</si>
  <si>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</si>
  <si>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</si>
  <si>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</si>
  <si>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</si>
  <si>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</si>
  <si>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</si>
  <si>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</si>
  <si>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</si>
  <si>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</si>
  <si>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</si>
  <si>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</si>
  <si>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</si>
  <si>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</si>
  <si>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</si>
  <si>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</si>
  <si>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</si>
  <si>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</si>
  <si>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</si>
  <si>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</si>
  <si>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</si>
  <si>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</si>
  <si>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</si>
  <si>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</si>
  <si>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</si>
  <si>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</si>
  <si>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</si>
  <si>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</si>
  <si>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</si>
  <si>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</si>
  <si>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</si>
  <si>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</si>
  <si>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</si>
  <si>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</si>
  <si>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</si>
  <si>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</si>
  <si>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</si>
  <si>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</si>
  <si>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</si>
  <si>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</si>
  <si>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</si>
  <si>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</si>
  <si>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</si>
  <si>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</si>
  <si>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</si>
  <si>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</si>
  <si>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</si>
  <si>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</si>
  <si>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</si>
  <si>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</si>
  <si>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</si>
  <si>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</si>
  <si>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</si>
  <si>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</si>
  <si>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</si>
  <si>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</si>
  <si>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</si>
  <si>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</si>
  <si>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</si>
  <si>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</si>
  <si>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</si>
  <si>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</si>
  <si>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</si>
  <si>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</si>
  <si>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</si>
  <si>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</si>
  <si>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</si>
  <si>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</si>
  <si>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</si>
  <si>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</si>
  <si>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</si>
  <si>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</si>
  <si>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</si>
  <si>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</si>
  <si>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</si>
  <si>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</si>
  <si>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</si>
  <si>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</si>
  <si>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</si>
  <si>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</si>
  <si>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</si>
  <si>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</si>
  <si>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</si>
  <si>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</si>
  <si>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</si>
  <si>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</si>
  <si>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</si>
  <si>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</si>
  <si>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</si>
  <si>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</si>
  <si>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</si>
  <si>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</si>
  <si>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</si>
  <si>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</si>
  <si>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</si>
  <si>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</si>
  <si>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</si>
  <si>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</si>
  <si>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</si>
  <si>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</si>
  <si>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</si>
  <si>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</si>
  <si>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</si>
  <si>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</si>
  <si>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</si>
  <si>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</si>
  <si>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</si>
  <si>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</si>
  <si>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</si>
  <si>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</si>
  <si>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</si>
  <si>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</si>
  <si>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</si>
  <si>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</si>
  <si>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</si>
  <si>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</si>
  <si>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</si>
  <si>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</si>
  <si>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</si>
  <si>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</si>
  <si>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</si>
  <si>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</si>
  <si>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</si>
  <si>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</si>
  <si>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</si>
  <si>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</si>
  <si>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</si>
  <si>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</si>
  <si>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</si>
  <si>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</si>
  <si>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</si>
  <si>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</si>
  <si>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</si>
  <si>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</si>
  <si>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</si>
  <si>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</si>
  <si>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</si>
  <si>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</si>
  <si>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</si>
  <si>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</si>
  <si>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</si>
  <si>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</si>
  <si>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</si>
  <si>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</si>
  <si>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</si>
  <si>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</si>
  <si>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</si>
  <si>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</si>
  <si>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</si>
  <si>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</si>
  <si>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</si>
  <si>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</si>
  <si>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</si>
  <si>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</si>
  <si>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</si>
  <si>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</si>
  <si>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</si>
  <si>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</si>
  <si>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</si>
  <si>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</si>
  <si>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</si>
  <si>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</si>
  <si>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</si>
  <si>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</si>
  <si>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</si>
  <si>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</si>
  <si>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</si>
  <si>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</si>
  <si>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</si>
  <si>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</si>
  <si>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</si>
  <si>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</si>
  <si>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</si>
  <si>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</si>
  <si>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</si>
  <si>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</si>
  <si>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</si>
  <si>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</si>
  <si>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</si>
  <si>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</si>
  <si>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</si>
  <si>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</si>
  <si>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</si>
  <si>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</si>
  <si>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</si>
  <si>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</si>
  <si>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</si>
  <si>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</si>
  <si>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</si>
  <si>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</si>
  <si>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</si>
  <si>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</si>
  <si>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</si>
  <si>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</si>
  <si>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</si>
  <si>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</si>
  <si>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</si>
  <si>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</si>
  <si>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</si>
  <si>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</si>
  <si>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</si>
  <si>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</si>
  <si>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</si>
  <si>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</si>
  <si>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</si>
  <si>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</si>
  <si>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</si>
  <si>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</si>
  <si>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</si>
  <si>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</si>
  <si>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</si>
  <si>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</si>
  <si>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</si>
  <si>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</si>
  <si>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</si>
  <si>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</si>
  <si>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</si>
  <si>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</si>
  <si>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</si>
  <si>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</si>
  <si>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</si>
  <si>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</si>
  <si>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</si>
  <si>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</si>
  <si>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</si>
  <si>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</si>
  <si>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</si>
  <si>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</si>
  <si>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</si>
  <si>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</si>
  <si>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</si>
  <si>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</si>
  <si>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</si>
  <si>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</si>
  <si>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</si>
  <si>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</si>
  <si>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</si>
  <si>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</si>
  <si>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</si>
  <si>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</si>
  <si>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</si>
  <si>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</si>
  <si>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</si>
  <si>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</si>
  <si>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</si>
  <si>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</si>
  <si>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</si>
  <si>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</si>
  <si>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</si>
  <si>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</si>
  <si>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</si>
  <si>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</si>
  <si>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</si>
  <si>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</si>
  <si>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</si>
  <si>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</si>
  <si>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</si>
  <si>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</si>
  <si>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</si>
  <si>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</si>
  <si>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</si>
  <si>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</si>
  <si>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</si>
  <si>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</si>
  <si>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</si>
  <si>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</si>
  <si>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</si>
  <si>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</si>
  <si>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</si>
  <si>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</si>
  <si>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</si>
  <si>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</si>
  <si>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</si>
  <si>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</si>
  <si>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</si>
  <si>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</si>
  <si>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</si>
  <si>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</si>
  <si>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</si>
  <si>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</si>
  <si>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</si>
  <si>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</si>
  <si>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</si>
  <si>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</si>
  <si>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</si>
  <si>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</si>
  <si>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</si>
  <si>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</si>
  <si>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</si>
  <si>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</si>
  <si>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</si>
  <si>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</si>
  <si>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</si>
  <si>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</si>
  <si>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</si>
  <si>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</si>
  <si>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</si>
  <si>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</si>
  <si>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</si>
  <si>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</si>
  <si>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</si>
  <si>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</si>
  <si>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</si>
  <si>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</si>
  <si>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</si>
  <si>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</si>
  <si>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</si>
  <si>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</si>
  <si>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</si>
  <si>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</si>
  <si>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</si>
  <si>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</si>
  <si>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</si>
  <si>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</si>
  <si>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</si>
  <si>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</si>
  <si>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</si>
  <si>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</si>
  <si>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</si>
  <si>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</si>
  <si>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</si>
  <si>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</si>
  <si>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</si>
  <si>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</si>
  <si>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</si>
  <si>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</si>
  <si>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</si>
  <si>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</si>
  <si>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</si>
  <si>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</si>
  <si>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</si>
  <si>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</si>
  <si>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</si>
  <si>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</si>
  <si>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</si>
  <si>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</si>
  <si>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</si>
  <si>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</si>
  <si>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</si>
  <si>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</si>
  <si>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</si>
  <si>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</si>
  <si>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</si>
  <si>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</si>
  <si>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</si>
  <si>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</si>
  <si>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</si>
  <si>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</si>
  <si>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</si>
  <si>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</si>
  <si>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</si>
  <si>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</si>
  <si>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</si>
  <si>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</si>
  <si>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</si>
  <si>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</si>
  <si>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</si>
  <si>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</si>
  <si>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</si>
  <si>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</si>
  <si>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</si>
  <si>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</si>
  <si>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</si>
  <si>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</si>
  <si>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</si>
  <si>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</si>
  <si>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</si>
  <si>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</si>
  <si>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</si>
  <si>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</si>
  <si>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</si>
  <si>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</si>
  <si>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</si>
  <si>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</si>
  <si>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</si>
  <si>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</si>
  <si>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</si>
  <si>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</si>
  <si>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</si>
  <si>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</si>
  <si>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</si>
  <si>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</si>
  <si>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</si>
  <si>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</si>
  <si>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</si>
  <si>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</si>
  <si>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</si>
  <si>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</si>
  <si>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</si>
  <si>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</si>
  <si>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</si>
  <si>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</si>
  <si>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</si>
  <si>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</si>
  <si>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</si>
  <si>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</si>
  <si>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</si>
  <si>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</si>
  <si>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</si>
  <si>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</si>
  <si>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</si>
  <si>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</si>
  <si>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</si>
  <si>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</si>
  <si>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</si>
  <si>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</si>
  <si>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</si>
  <si>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</si>
  <si>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</si>
  <si>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</si>
  <si>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</si>
  <si>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</si>
  <si>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</si>
  <si>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</si>
  <si>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</si>
  <si>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</si>
  <si>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</si>
  <si>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</si>
  <si>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</si>
  <si>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</si>
  <si>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</si>
  <si>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</si>
  <si>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</si>
  <si>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</si>
  <si>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</si>
  <si>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</si>
  <si>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</si>
  <si>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</si>
  <si>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</si>
  <si>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</si>
  <si>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</si>
  <si>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</si>
  <si>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</si>
  <si>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</si>
  <si>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</si>
  <si>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</si>
  <si>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</si>
  <si>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</si>
  <si>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</si>
  <si>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</si>
  <si>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</si>
  <si>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</si>
  <si>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</si>
  <si>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</si>
  <si>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</si>
  <si>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</si>
  <si>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</si>
  <si>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</si>
  <si>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</si>
  <si>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</si>
  <si>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</si>
  <si>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</si>
  <si>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</si>
  <si>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</si>
  <si>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</si>
  <si>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</si>
  <si>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</si>
  <si>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</si>
  <si>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</si>
  <si>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</si>
  <si>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</si>
  <si>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</si>
  <si>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</si>
  <si>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</si>
  <si>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</si>
  <si>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</si>
  <si>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</si>
  <si>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</si>
  <si>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</si>
  <si>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</si>
  <si>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</si>
  <si>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</si>
  <si>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</si>
  <si>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</si>
  <si>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</si>
  <si>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</si>
  <si>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</si>
  <si>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</si>
  <si>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</si>
  <si>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</si>
  <si>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</si>
  <si>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</si>
  <si>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</si>
  <si>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</si>
  <si>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</si>
  <si>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</si>
  <si>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</si>
  <si>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</si>
  <si>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</si>
  <si>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</si>
  <si>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</si>
  <si>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</si>
  <si>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</si>
  <si>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</si>
  <si>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</si>
  <si>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</si>
  <si>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</si>
  <si>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</si>
  <si>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</si>
  <si>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</si>
  <si>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</si>
  <si>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</si>
  <si>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</si>
  <si>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</si>
  <si>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</si>
  <si>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</si>
  <si>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</si>
  <si>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</si>
  <si>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</si>
  <si>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</si>
  <si>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</si>
  <si>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</si>
  <si>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</si>
  <si>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</si>
  <si>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</si>
  <si>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</si>
  <si>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</si>
  <si>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</si>
  <si>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</si>
  <si>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</si>
  <si>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</si>
  <si>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</si>
  <si>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</si>
  <si>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</si>
  <si>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</si>
  <si>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</si>
  <si>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</si>
  <si>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</si>
  <si>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</si>
  <si>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</si>
  <si>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</si>
  <si>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</si>
  <si>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</si>
  <si>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</si>
  <si>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</si>
  <si>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</si>
  <si>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</si>
  <si>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</si>
  <si>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</si>
  <si>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</si>
  <si>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</si>
  <si>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</si>
  <si>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</si>
  <si>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</si>
  <si>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</si>
  <si>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</si>
  <si>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</si>
  <si>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</si>
  <si>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</si>
  <si>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</si>
  <si>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</si>
  <si>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</si>
  <si>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</si>
  <si>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</si>
  <si>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</si>
  <si>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</si>
  <si>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</si>
  <si>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</si>
  <si>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</si>
  <si>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</si>
  <si>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</si>
  <si>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</si>
  <si>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</si>
  <si>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</si>
  <si>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</si>
  <si>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</si>
  <si>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</si>
  <si>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</si>
  <si>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</si>
  <si>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</si>
  <si>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</si>
  <si>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</si>
  <si>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</si>
  <si>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</si>
  <si>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</si>
  <si>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</si>
  <si>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</si>
  <si>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</si>
  <si>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</si>
  <si>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</si>
  <si>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</si>
  <si>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</si>
  <si>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</si>
  <si>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</si>
  <si>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</si>
  <si>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</si>
  <si>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</si>
  <si>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</si>
  <si>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</si>
  <si>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</si>
  <si>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</si>
  <si>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</si>
  <si>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</si>
  <si>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</si>
  <si>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</si>
  <si>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</si>
  <si>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</si>
  <si>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</si>
  <si>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</si>
  <si>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</si>
  <si>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</si>
  <si>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</si>
  <si>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</si>
  <si>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</si>
  <si>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</si>
  <si>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</si>
  <si>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</si>
  <si>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</si>
  <si>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</si>
  <si>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</si>
  <si>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</si>
  <si>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</si>
  <si>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</si>
  <si>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</si>
  <si>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</si>
  <si>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</si>
  <si>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</si>
  <si>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</si>
  <si>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</si>
  <si>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</si>
  <si>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</si>
  <si>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</si>
  <si>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</si>
  <si>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</si>
  <si>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</si>
  <si>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</si>
  <si>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</si>
  <si>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</si>
  <si>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</si>
  <si>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</si>
  <si>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</si>
  <si>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</si>
  <si>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</si>
  <si>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</si>
  <si>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</si>
  <si>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</si>
  <si>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</si>
  <si>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</si>
  <si>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</si>
  <si>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</si>
  <si>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</si>
  <si>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</si>
  <si>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</si>
  <si>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</si>
  <si>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</si>
  <si>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</si>
  <si>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</si>
  <si>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</si>
  <si>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</si>
  <si>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</si>
  <si>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</si>
  <si>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</si>
  <si>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</si>
  <si>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</si>
  <si>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</si>
  <si>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</si>
  <si>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</si>
  <si>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</si>
  <si>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</si>
  <si>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</si>
  <si>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</si>
  <si>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</si>
  <si>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</si>
  <si>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</si>
  <si>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</si>
  <si>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</si>
  <si>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</si>
  <si>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</si>
  <si>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</si>
  <si>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</si>
  <si>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</si>
  <si>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</si>
  <si>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</si>
  <si>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</si>
  <si>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</si>
  <si>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</si>
  <si>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</si>
  <si>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</si>
  <si>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</si>
  <si>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</si>
  <si>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</si>
  <si>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</si>
  <si>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</si>
  <si>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</si>
  <si>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</si>
  <si>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</si>
  <si>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</si>
  <si>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</si>
  <si>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</si>
  <si>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</si>
  <si>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</si>
  <si>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</si>
  <si>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</si>
  <si>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</si>
  <si>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</si>
  <si>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</si>
  <si>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</si>
  <si>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</si>
  <si>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</si>
  <si>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</si>
  <si>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</si>
  <si>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</si>
  <si>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</si>
  <si>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</si>
  <si>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</si>
  <si>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</si>
  <si>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</si>
  <si>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</si>
  <si>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</si>
  <si>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</si>
  <si>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</si>
  <si>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</si>
  <si>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</si>
  <si>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</si>
  <si>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</si>
  <si>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</si>
  <si>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</si>
  <si>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</si>
  <si>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</si>
  <si>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</si>
  <si>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</si>
  <si>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</si>
  <si>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</si>
  <si>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</si>
  <si>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</si>
  <si>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</si>
  <si>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</si>
  <si>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</si>
  <si>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</si>
  <si>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</si>
  <si>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</si>
  <si>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</si>
  <si>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</si>
  <si>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</si>
  <si>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</si>
  <si>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</si>
  <si>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</si>
  <si>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</si>
  <si>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</si>
  <si>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</si>
  <si>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</si>
  <si>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</si>
  <si>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</si>
  <si>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</si>
  <si>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</si>
  <si>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</si>
  <si>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</si>
  <si>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</si>
  <si>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</si>
  <si>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</si>
  <si>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</si>
  <si>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</si>
  <si>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</si>
  <si>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</si>
  <si>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</si>
  <si>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</si>
  <si>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</si>
  <si>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</si>
  <si>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</si>
  <si>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</si>
  <si>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</si>
  <si>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</si>
  <si>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</si>
  <si>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</si>
  <si>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</si>
  <si>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</si>
  <si>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</si>
  <si>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</si>
  <si>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</si>
  <si>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</si>
  <si>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</si>
  <si>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</si>
  <si>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</si>
  <si>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</si>
  <si>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</si>
  <si>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</si>
  <si>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</si>
  <si>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</si>
  <si>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</si>
  <si>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</si>
  <si>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</si>
  <si>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</si>
  <si>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</si>
  <si>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</si>
  <si>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</si>
  <si>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</si>
  <si>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</si>
  <si>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</si>
  <si>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</si>
  <si>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</si>
  <si>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</si>
  <si>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</si>
  <si>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</si>
  <si>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</si>
  <si>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</si>
  <si>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</si>
  <si>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</si>
  <si>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</si>
  <si>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</si>
  <si>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</si>
  <si>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</si>
  <si>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</si>
  <si>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</si>
  <si>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</si>
  <si>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</si>
  <si>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</si>
  <si>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</si>
  <si>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</si>
  <si>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</si>
  <si>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</si>
  <si>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</si>
  <si>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</si>
  <si>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</si>
  <si>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</si>
  <si>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</si>
  <si>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</si>
  <si>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</si>
  <si>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</si>
  <si>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</si>
  <si>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</si>
  <si>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</si>
  <si>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</si>
  <si>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</si>
  <si>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</si>
  <si>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</si>
  <si>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</si>
  <si>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</si>
  <si>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</si>
  <si>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</si>
  <si>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</si>
  <si>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</si>
  <si>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</si>
  <si>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</si>
  <si>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</si>
  <si>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</si>
  <si>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</si>
  <si>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</si>
  <si>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</si>
  <si>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</si>
  <si>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</si>
  <si>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</si>
  <si>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</si>
  <si>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</si>
  <si>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</si>
  <si>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</si>
  <si>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</si>
  <si>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</si>
  <si>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</si>
  <si>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</si>
  <si>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</si>
  <si>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</si>
  <si>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</si>
  <si>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</si>
  <si>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</si>
  <si>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</si>
  <si>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</si>
  <si>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</si>
  <si>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</si>
  <si>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</si>
  <si>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</si>
  <si>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</si>
  <si>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</si>
  <si>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</si>
  <si>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</si>
  <si>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</si>
  <si>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</si>
  <si>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</si>
  <si>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</si>
  <si>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</si>
  <si>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</si>
  <si>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</si>
  <si>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</si>
  <si>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</si>
  <si>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</si>
  <si>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</si>
  <si>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</si>
  <si>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</si>
  <si>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</si>
  <si>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</si>
  <si>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</si>
  <si>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</si>
  <si>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</si>
  <si>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</si>
  <si>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</si>
  <si>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</si>
  <si>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</si>
  <si>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</si>
  <si>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</si>
  <si>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</si>
  <si>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</si>
  <si>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</si>
  <si>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</si>
  <si>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</si>
  <si>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</si>
  <si>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</si>
  <si>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</si>
  <si>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</si>
  <si>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</si>
  <si>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</si>
  <si>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</si>
  <si>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</si>
  <si>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</si>
  <si>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</si>
  <si>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</si>
  <si>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</si>
  <si>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</si>
  <si>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</si>
  <si>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</si>
  <si>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</si>
  <si>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</si>
  <si>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</si>
  <si>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</si>
  <si>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</si>
  <si>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</si>
  <si>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</si>
  <si>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</si>
  <si>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</si>
  <si>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</si>
  <si>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</si>
  <si>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</si>
  <si>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</si>
  <si>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</si>
  <si>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</si>
  <si>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</si>
  <si>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</si>
  <si>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</si>
  <si>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</si>
  <si>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</si>
  <si>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</si>
  <si>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</si>
  <si>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</si>
  <si>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</si>
  <si>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</si>
  <si>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</si>
  <si>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</si>
  <si>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</si>
  <si>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</si>
  <si>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</si>
  <si>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</si>
  <si>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</si>
  <si>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</si>
  <si>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</si>
  <si>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</si>
  <si>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</si>
  <si>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</si>
  <si>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</si>
  <si>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</si>
  <si>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</si>
  <si>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</si>
  <si>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</si>
  <si>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</si>
  <si>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</si>
  <si>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</si>
  <si>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</si>
  <si>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</si>
  <si>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</si>
  <si>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</si>
  <si>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</si>
  <si>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</si>
  <si>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</si>
  <si>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</si>
  <si>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</si>
  <si>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</si>
  <si>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</si>
  <si>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</si>
  <si>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</si>
  <si>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</si>
  <si>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</si>
  <si>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</si>
  <si>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</si>
  <si>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</si>
  <si>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</si>
  <si>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</si>
  <si>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</si>
  <si>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</si>
  <si>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</si>
  <si>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</si>
  <si>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</si>
  <si>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</si>
  <si>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</si>
  <si>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</si>
  <si>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</si>
  <si>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</si>
  <si>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</si>
  <si>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</si>
  <si>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</si>
  <si>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</si>
  <si>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</si>
  <si>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</si>
  <si>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</si>
  <si>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</si>
  <si>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</si>
  <si>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</si>
  <si>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</si>
  <si>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</si>
  <si>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</si>
  <si>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</si>
  <si>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</si>
  <si>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</si>
  <si>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</si>
  <si>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</si>
  <si>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</si>
  <si>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</si>
  <si>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</si>
  <si>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</si>
  <si>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</si>
  <si>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</si>
  <si>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</si>
  <si>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</si>
  <si>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</si>
  <si>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</si>
  <si>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</si>
  <si>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</si>
  <si>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</si>
  <si>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</si>
  <si>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</si>
  <si>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</si>
  <si>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</si>
  <si>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</si>
  <si>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</si>
  <si>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</si>
  <si>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</si>
  <si>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</si>
  <si>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</si>
  <si>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</si>
  <si>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</si>
  <si>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</si>
  <si>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</si>
  <si>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</si>
  <si>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</si>
  <si>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</si>
  <si>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</si>
  <si>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</si>
  <si>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</si>
  <si>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</si>
  <si>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</si>
  <si>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</si>
  <si>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</si>
  <si>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</si>
  <si>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</si>
  <si>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</si>
  <si>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</si>
  <si>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</si>
  <si>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</si>
  <si>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</si>
  <si>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</si>
  <si>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</si>
  <si>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</si>
  <si>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</si>
  <si>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</si>
  <si>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</si>
  <si>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</si>
  <si>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</si>
  <si>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</si>
  <si>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</si>
  <si>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</si>
  <si>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</si>
  <si>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</si>
  <si>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</si>
  <si>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</si>
  <si>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</si>
  <si>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</si>
  <si>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</si>
  <si>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</si>
  <si>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</si>
  <si>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</si>
  <si>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</si>
  <si>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</si>
  <si>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</si>
  <si>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</si>
  <si>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</si>
  <si>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</si>
  <si>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</si>
  <si>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</si>
  <si>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</si>
  <si>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</si>
  <si>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</si>
  <si>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</si>
  <si>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</si>
  <si>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</si>
  <si>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</si>
  <si>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</si>
  <si>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</si>
  <si>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</si>
  <si>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</si>
  <si>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</si>
  <si>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</si>
  <si>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</si>
  <si>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</si>
  <si>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</si>
  <si>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</si>
  <si>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</si>
  <si>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</si>
  <si>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</si>
  <si>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</si>
  <si>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</si>
  <si>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</si>
  <si>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</si>
  <si>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</si>
  <si>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</si>
  <si>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</si>
  <si>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</si>
  <si>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</si>
  <si>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</si>
  <si>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</si>
  <si>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</si>
  <si>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</si>
  <si>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</si>
  <si>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</si>
  <si>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</si>
  <si>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</si>
  <si>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</si>
  <si>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</si>
  <si>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</si>
  <si>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</si>
  <si>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</si>
  <si>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</si>
  <si>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</si>
  <si>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</si>
  <si>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</si>
  <si>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</si>
  <si>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</si>
  <si>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</si>
  <si>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</si>
  <si>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</si>
  <si>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</si>
  <si>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</si>
  <si>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</si>
  <si>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</si>
  <si>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</si>
  <si>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</si>
  <si>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</si>
  <si>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</si>
  <si>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</si>
  <si>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</si>
  <si>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</si>
  <si>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</si>
  <si>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</si>
  <si>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</si>
  <si>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</si>
  <si>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</si>
  <si>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</si>
  <si>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</si>
  <si>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</si>
  <si>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</si>
  <si>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</si>
  <si>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</si>
  <si>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</si>
  <si>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</si>
  <si>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</si>
  <si>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</si>
  <si>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</si>
  <si>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</si>
  <si>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</si>
  <si>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</si>
  <si>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</si>
  <si>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</si>
  <si>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</si>
  <si>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</si>
  <si>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</si>
  <si>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</si>
  <si>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</si>
  <si>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</si>
  <si>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</si>
  <si>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</si>
  <si>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</si>
  <si>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</si>
  <si>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</si>
  <si>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</si>
  <si>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</si>
  <si>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</si>
  <si>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</si>
  <si>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</si>
  <si>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</si>
  <si>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</si>
  <si>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</si>
  <si>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</si>
  <si>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</si>
  <si>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</si>
  <si>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</si>
  <si>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</si>
  <si>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</si>
  <si>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</si>
  <si>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</si>
  <si>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</si>
  <si>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</si>
  <si>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</si>
  <si>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</si>
  <si>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</si>
  <si>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</si>
  <si>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</si>
  <si>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</si>
  <si>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</si>
  <si>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</si>
  <si>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</si>
  <si>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</si>
  <si>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</si>
  <si>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</si>
  <si>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</si>
  <si>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</si>
  <si>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</si>
  <si>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</si>
  <si>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</si>
  <si>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</si>
  <si>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</si>
  <si>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</si>
  <si>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</si>
  <si>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</si>
  <si>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</si>
  <si>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</si>
  <si>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</si>
  <si>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</si>
  <si>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</si>
  <si>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</si>
  <si>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</si>
  <si>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</si>
  <si>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</si>
  <si>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</si>
  <si>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</si>
  <si>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</si>
  <si>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</si>
  <si>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</si>
  <si>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</si>
  <si>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</si>
  <si>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</si>
  <si>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</si>
  <si>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</si>
  <si>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</si>
  <si>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</si>
  <si>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</si>
  <si>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</si>
  <si>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</si>
  <si>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</si>
  <si>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</si>
  <si>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</si>
  <si>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</si>
  <si>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</si>
  <si>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</si>
  <si>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</si>
  <si>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</si>
  <si>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</si>
  <si>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</si>
  <si>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</si>
  <si>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</si>
  <si>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</si>
  <si>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</si>
  <si>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</si>
  <si>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</si>
  <si>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</si>
  <si>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</si>
  <si>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</si>
  <si>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</si>
  <si>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</si>
  <si>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</si>
  <si>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</si>
  <si>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</si>
  <si>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</si>
  <si>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</si>
  <si>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</si>
  <si>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</si>
  <si>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</si>
  <si>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</si>
  <si>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</si>
  <si>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</si>
  <si>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</si>
  <si>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</si>
  <si>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</si>
  <si>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</si>
  <si>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</si>
  <si>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</si>
  <si>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</si>
  <si>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</si>
  <si>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</si>
  <si>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</si>
  <si>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</si>
  <si>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</si>
  <si>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</si>
  <si>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</si>
  <si>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</si>
  <si>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</si>
  <si>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</si>
  <si>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</si>
  <si>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</si>
  <si>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</si>
  <si>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</si>
  <si>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</si>
  <si>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</si>
  <si>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</si>
  <si>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</si>
  <si>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</si>
  <si>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</si>
  <si>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</si>
  <si>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</si>
  <si>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</si>
  <si>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</si>
  <si>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</si>
  <si>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</si>
  <si>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</si>
  <si>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</si>
  <si>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</si>
  <si>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</si>
  <si>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</si>
  <si>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</si>
  <si>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</si>
  <si>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</si>
  <si>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</si>
  <si>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</si>
  <si>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</si>
  <si>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</si>
  <si>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</si>
  <si>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</si>
  <si>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</si>
  <si>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</si>
  <si>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</si>
  <si>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</si>
  <si>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</si>
  <si>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</si>
  <si>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</si>
  <si>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</si>
  <si>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</si>
  <si>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</si>
  <si>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</si>
  <si>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</si>
  <si>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</si>
  <si>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</si>
  <si>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</si>
  <si>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</si>
  <si>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</si>
  <si>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</si>
  <si>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</si>
  <si>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</si>
  <si>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</si>
  <si>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</si>
  <si>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</si>
  <si>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</si>
  <si>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</si>
  <si>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</si>
  <si>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</si>
  <si>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</si>
  <si>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</si>
  <si>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</si>
  <si>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</si>
  <si>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</si>
  <si>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</si>
  <si>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</si>
  <si>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</si>
  <si>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</si>
  <si>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</si>
  <si>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</si>
  <si>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</si>
  <si>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</si>
  <si>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</si>
  <si>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</si>
  <si>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</si>
  <si>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</si>
  <si>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</si>
  <si>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</si>
  <si>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</si>
  <si>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</si>
  <si>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</si>
  <si>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</si>
  <si>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</si>
  <si>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</si>
  <si>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</si>
  <si>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</si>
  <si>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</si>
  <si>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</si>
  <si>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</si>
  <si>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</si>
  <si>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</si>
  <si>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</si>
  <si>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</si>
  <si>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</si>
  <si>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</si>
  <si>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</si>
  <si>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</si>
  <si>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</si>
  <si>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</si>
  <si>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</si>
  <si>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</si>
  <si>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</si>
  <si>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</si>
  <si>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</si>
  <si>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</si>
  <si>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</si>
  <si>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</si>
  <si>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</si>
  <si>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</si>
  <si>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</si>
  <si>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</si>
  <si>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</si>
  <si>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</si>
  <si>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</si>
  <si>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</si>
  <si>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</si>
  <si>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</si>
  <si>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</si>
  <si>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</si>
  <si>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</si>
  <si>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</si>
  <si>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</si>
  <si>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</si>
  <si>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</si>
  <si>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</si>
  <si>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</si>
  <si>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</si>
  <si>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</si>
  <si>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</si>
  <si>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</si>
  <si>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</si>
  <si>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</si>
  <si>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</si>
  <si>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</si>
  <si>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</si>
  <si>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</si>
  <si>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</si>
  <si>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</si>
  <si>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</si>
  <si>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</si>
  <si>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</si>
  <si>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</si>
  <si>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</si>
  <si>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</si>
  <si>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</si>
  <si>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</si>
  <si>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</si>
  <si>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</si>
  <si>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</si>
  <si>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</si>
  <si>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</si>
  <si>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</si>
  <si>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</si>
  <si>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</si>
  <si>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</si>
  <si>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</si>
  <si>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</si>
  <si>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</si>
  <si>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</si>
  <si>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</si>
  <si>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</si>
  <si>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</si>
  <si>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</si>
  <si>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</si>
  <si>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</si>
  <si>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</si>
  <si>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</si>
  <si>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</si>
  <si>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</si>
  <si>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</si>
  <si>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</si>
  <si>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</si>
  <si>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</si>
  <si>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</si>
  <si>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</si>
  <si>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</si>
  <si>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</si>
  <si>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</si>
  <si>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</si>
  <si>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</si>
  <si>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</si>
  <si>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</si>
  <si>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</si>
  <si>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</si>
  <si>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</si>
  <si>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</si>
  <si>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</si>
  <si>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</si>
  <si>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</si>
  <si>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</si>
  <si>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</si>
  <si>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</si>
  <si>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</si>
  <si>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</si>
  <si>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</si>
  <si>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</si>
  <si>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</si>
  <si>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</si>
  <si>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</si>
  <si>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</si>
  <si>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</si>
  <si>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</si>
  <si>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</si>
  <si>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</si>
  <si>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</si>
  <si>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</si>
  <si>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</si>
  <si>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</si>
  <si>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</si>
  <si>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</si>
  <si>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</si>
  <si>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</si>
  <si>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</si>
  <si>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</si>
  <si>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</si>
  <si>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</si>
  <si>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</si>
  <si>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</si>
  <si>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</si>
  <si>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</si>
  <si>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</si>
  <si>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</si>
  <si>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</si>
  <si>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</si>
  <si>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</si>
  <si>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</si>
  <si>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</si>
  <si>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</si>
  <si>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</si>
  <si>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</si>
  <si>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</si>
  <si>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</si>
  <si>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</si>
  <si>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</si>
  <si>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</si>
  <si>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</si>
  <si>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</si>
  <si>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</si>
  <si>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</si>
  <si>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</si>
  <si>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</si>
  <si>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</si>
  <si>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</si>
  <si>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</si>
  <si>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</si>
  <si>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</si>
  <si>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</si>
  <si>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</si>
  <si>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</si>
  <si>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</si>
  <si>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</si>
  <si>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</si>
  <si>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</si>
  <si>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</si>
  <si>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</si>
  <si>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</si>
  <si>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</si>
  <si>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</si>
  <si>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</si>
  <si>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</si>
  <si>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</si>
  <si>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</si>
  <si>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</si>
  <si>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</si>
  <si>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</si>
  <si>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</si>
  <si>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</si>
  <si>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</si>
  <si>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</si>
  <si>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</si>
  <si>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</si>
  <si>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</si>
  <si>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</si>
  <si>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</si>
  <si>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</si>
  <si>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</si>
  <si>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</si>
  <si>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</si>
  <si>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</si>
  <si>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</si>
  <si>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</si>
  <si>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</si>
  <si>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</si>
  <si>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</si>
  <si>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</si>
  <si>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</si>
  <si>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</si>
  <si>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</si>
  <si>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</si>
  <si>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</si>
  <si>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</si>
  <si>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</si>
  <si>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</si>
  <si>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</si>
  <si>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</si>
  <si>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</si>
  <si>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</si>
  <si>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</si>
  <si>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</si>
  <si>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</si>
  <si>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</si>
  <si>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</si>
  <si>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</si>
  <si>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</si>
  <si>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</si>
  <si>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</si>
  <si>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</si>
  <si>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</si>
  <si>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</si>
  <si>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</si>
  <si>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</si>
  <si>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</si>
  <si>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</si>
  <si>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</si>
  <si>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</si>
  <si>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</si>
  <si>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</si>
  <si>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</si>
  <si>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</si>
  <si>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</si>
  <si>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</si>
  <si>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</si>
  <si>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</si>
  <si>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</si>
  <si>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</si>
  <si>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</si>
  <si>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</si>
  <si>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</si>
  <si>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</si>
  <si>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</si>
  <si>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</si>
  <si>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</si>
  <si>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</si>
  <si>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</si>
  <si>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</si>
  <si>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</si>
  <si>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</si>
  <si>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</si>
  <si>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</si>
  <si>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</si>
  <si>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</si>
  <si>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</si>
  <si>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</si>
  <si>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</si>
  <si>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</si>
  <si>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</si>
  <si>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</si>
  <si>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</si>
  <si>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</si>
  <si>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</si>
  <si>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</si>
  <si>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</si>
  <si>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</si>
  <si>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</si>
  <si>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</si>
  <si>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</si>
  <si>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</si>
  <si>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</si>
  <si>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</si>
  <si>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</si>
  <si>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</si>
  <si>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</si>
  <si>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</si>
  <si>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</si>
  <si>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</si>
  <si>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</si>
  <si>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</si>
  <si>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</si>
  <si>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</si>
  <si>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</si>
  <si>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</si>
  <si>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</si>
  <si>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</si>
  <si>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</si>
  <si>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</si>
  <si>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</si>
  <si>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</si>
  <si>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</si>
  <si>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</si>
  <si>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</si>
  <si>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</si>
  <si>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</si>
  <si>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</si>
  <si>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</si>
  <si>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</si>
  <si>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</si>
  <si>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</si>
  <si>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</si>
  <si>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</si>
  <si>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</si>
  <si>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</si>
  <si>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</si>
  <si>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</si>
  <si>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</si>
  <si>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</si>
  <si>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</si>
  <si>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</si>
  <si>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</si>
  <si>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</si>
  <si>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</si>
  <si>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</si>
  <si>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</si>
  <si>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</si>
  <si>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</si>
  <si>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</si>
  <si>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</si>
  <si>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</si>
  <si>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</si>
  <si>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</si>
  <si>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</si>
  <si>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</si>
  <si>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</si>
  <si>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</si>
  <si>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</si>
  <si>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</si>
  <si>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</si>
  <si>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</si>
  <si>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</si>
  <si>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</si>
  <si>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</si>
  <si>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</si>
  <si>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</si>
  <si>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</si>
  <si>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</si>
  <si>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</si>
  <si>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</si>
  <si>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</si>
  <si>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</si>
  <si>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</si>
  <si>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</si>
  <si>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</si>
  <si>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</si>
  <si>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</si>
  <si>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</si>
  <si>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</si>
  <si>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</si>
  <si>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</si>
  <si>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</si>
  <si>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</si>
  <si>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</si>
  <si>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</si>
  <si>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</si>
  <si>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</si>
  <si>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</si>
  <si>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</si>
  <si>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</si>
  <si>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</si>
  <si>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</si>
  <si>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</si>
  <si>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</si>
  <si>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</si>
  <si>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</si>
  <si>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</si>
  <si>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</si>
  <si>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</si>
  <si>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</si>
  <si>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</si>
  <si>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</si>
  <si>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</si>
  <si>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</si>
  <si>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</si>
  <si>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</si>
  <si>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</si>
  <si>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</si>
  <si>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</si>
  <si>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</si>
  <si>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</si>
  <si>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</si>
  <si>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</si>
  <si>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</si>
  <si>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</si>
  <si>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</si>
  <si>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</si>
  <si>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</si>
  <si>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</si>
  <si>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</si>
  <si>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</si>
  <si>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</si>
  <si>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</si>
  <si>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</si>
  <si>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</si>
  <si>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</si>
  <si>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</si>
  <si>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</si>
  <si>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</si>
  <si>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</si>
  <si>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</si>
  <si>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</si>
  <si>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</si>
  <si>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</si>
  <si>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</si>
  <si>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</si>
  <si>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</si>
  <si>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</si>
  <si>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</si>
  <si>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</si>
  <si>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</si>
  <si>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</si>
  <si>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</si>
  <si>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</si>
  <si>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</si>
  <si>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</si>
  <si>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</si>
  <si>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</si>
  <si>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</si>
  <si>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</si>
  <si>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</si>
  <si>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</si>
  <si>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</si>
  <si>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</si>
  <si>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</si>
  <si>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</si>
  <si>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</si>
  <si>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</si>
  <si>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</si>
  <si>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</si>
  <si>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</si>
  <si>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</si>
  <si>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</si>
  <si>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</si>
  <si>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</si>
  <si>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</si>
  <si>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</si>
  <si>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</si>
  <si>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</si>
  <si>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</si>
  <si>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</si>
  <si>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</si>
  <si>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</si>
  <si>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</si>
  <si>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</si>
  <si>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</si>
  <si>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</si>
  <si>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</si>
  <si>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</si>
  <si>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</si>
  <si>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</si>
  <si>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</si>
  <si>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</si>
  <si>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</si>
  <si>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</si>
  <si>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</si>
  <si>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</si>
  <si>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</si>
  <si>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</si>
  <si>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</si>
  <si>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</si>
  <si>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</si>
  <si>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</si>
  <si>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</si>
  <si>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</si>
  <si>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</si>
  <si>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</si>
  <si>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</si>
  <si>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</si>
  <si>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</si>
  <si>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</si>
  <si>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</si>
  <si>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</si>
  <si>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</si>
  <si>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</si>
  <si>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</si>
  <si>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</si>
  <si>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</si>
  <si>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</si>
  <si>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</si>
  <si>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</si>
  <si>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</si>
  <si>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</si>
  <si>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</si>
  <si>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</si>
  <si>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</si>
  <si>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</si>
  <si>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</si>
  <si>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</si>
  <si>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</si>
  <si>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</si>
  <si>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</si>
  <si>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</si>
  <si>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</si>
  <si>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</si>
  <si>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</si>
  <si>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</si>
  <si>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</si>
  <si>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</si>
  <si>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</si>
  <si>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</si>
  <si>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</si>
  <si>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</si>
  <si>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</si>
  <si>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</si>
  <si>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</si>
  <si>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</si>
  <si>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</si>
  <si>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</si>
  <si>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</si>
  <si>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</si>
  <si>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</si>
  <si>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</si>
  <si>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</si>
  <si>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</si>
  <si>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</si>
  <si>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</si>
  <si>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</si>
  <si>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</si>
  <si>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</si>
  <si>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</si>
  <si>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</si>
  <si>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</si>
  <si>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</si>
  <si>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</si>
  <si>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</si>
  <si>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</si>
  <si>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</si>
  <si>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</si>
  <si>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</si>
  <si>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</si>
  <si>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</si>
  <si>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</si>
  <si>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</si>
  <si>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</si>
  <si>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</si>
  <si>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</si>
  <si>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</si>
  <si>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</si>
  <si>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</si>
  <si>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</si>
  <si>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</si>
  <si>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</si>
  <si>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</si>
  <si>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</si>
  <si>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</si>
  <si>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</si>
  <si>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</si>
  <si>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</si>
  <si>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</si>
  <si>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</si>
  <si>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</si>
  <si>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</si>
  <si>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</si>
  <si>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</si>
  <si>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</si>
  <si>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</si>
  <si>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</si>
  <si>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</si>
  <si>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</si>
  <si>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</si>
  <si>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</si>
  <si>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</si>
  <si>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</si>
  <si>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</si>
  <si>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</si>
  <si>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</si>
  <si>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</si>
  <si>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</si>
  <si>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</si>
  <si>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</si>
  <si>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</si>
  <si>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</si>
  <si>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</si>
  <si>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</si>
  <si>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</si>
  <si>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</si>
  <si>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</si>
  <si>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</si>
  <si>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</si>
  <si>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</si>
  <si>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</si>
  <si>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</si>
  <si>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</si>
  <si>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</si>
  <si>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</si>
  <si>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</si>
  <si>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</si>
  <si>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</si>
  <si>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</si>
  <si>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</si>
  <si>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</si>
  <si>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</si>
  <si>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</si>
  <si>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</si>
  <si>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</si>
  <si>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</si>
  <si>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</si>
  <si>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</si>
  <si>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</si>
  <si>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</si>
  <si>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</si>
  <si>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</si>
  <si>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</si>
  <si>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</si>
  <si>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</si>
  <si>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</si>
  <si>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</si>
  <si>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</si>
  <si>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</si>
  <si>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</si>
  <si>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</si>
  <si>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</si>
  <si>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</si>
  <si>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</si>
  <si>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</si>
  <si>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</si>
  <si>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</si>
  <si>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</si>
  <si>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</si>
  <si>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</si>
  <si>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</si>
  <si>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</si>
  <si>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</si>
  <si>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</si>
  <si>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</si>
  <si>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</si>
  <si>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</si>
  <si>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</si>
  <si>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</si>
  <si>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</si>
  <si>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</si>
  <si>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</si>
  <si>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</si>
  <si>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</si>
  <si>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</si>
  <si>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</si>
  <si>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</si>
  <si>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</si>
  <si>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</si>
  <si>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</si>
  <si>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</si>
  <si>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</si>
  <si>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</si>
  <si>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</si>
  <si>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</si>
  <si>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</si>
  <si>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</si>
  <si>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</si>
  <si>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</si>
  <si>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</si>
  <si>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</si>
  <si>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</si>
  <si>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</si>
  <si>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</si>
  <si>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</si>
  <si>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</si>
  <si>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</si>
  <si>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</si>
  <si>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</si>
  <si>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</si>
  <si>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</si>
  <si>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</si>
  <si>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</si>
  <si>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</si>
  <si>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</si>
  <si>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</si>
  <si>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</si>
  <si>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</si>
  <si>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</si>
  <si>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</si>
  <si>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</si>
  <si>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</si>
  <si>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</si>
  <si>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</si>
  <si>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</si>
  <si>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</si>
  <si>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</si>
  <si>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</si>
  <si>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</si>
  <si>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</si>
  <si>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</si>
  <si>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</si>
  <si>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</si>
  <si>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</si>
  <si>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</si>
  <si>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</si>
  <si>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</si>
  <si>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</si>
  <si>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</si>
  <si>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</si>
  <si>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</si>
  <si>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</si>
  <si>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</si>
  <si>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</si>
  <si>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</si>
  <si>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</si>
  <si>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</si>
  <si>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</si>
  <si>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</si>
  <si>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</si>
  <si>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</si>
  <si>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</si>
  <si>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</si>
  <si>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</si>
  <si>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</si>
  <si>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</si>
  <si>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</si>
  <si>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</si>
  <si>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</si>
  <si>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</si>
  <si>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</si>
  <si>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</si>
  <si>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</si>
  <si>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</si>
  <si>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</si>
  <si>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</si>
  <si>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</si>
  <si>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</si>
  <si>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</si>
  <si>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</si>
  <si>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</si>
  <si>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</si>
  <si>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</si>
  <si>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</si>
  <si>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</si>
  <si>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</si>
  <si>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</si>
  <si>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</si>
  <si>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</si>
  <si>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</si>
  <si>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</si>
  <si>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</si>
  <si>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</si>
  <si>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</si>
  <si>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</si>
  <si>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</si>
  <si>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</si>
  <si>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</si>
  <si>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</si>
  <si>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</si>
  <si>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</si>
  <si>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</si>
  <si>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</si>
  <si>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</si>
  <si>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</si>
  <si>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</si>
  <si>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</si>
  <si>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</si>
  <si>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</si>
  <si>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</si>
  <si>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</si>
  <si>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</si>
  <si>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</si>
  <si>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</si>
  <si>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</si>
  <si>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</si>
  <si>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</si>
  <si>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</si>
  <si>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</si>
  <si>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</si>
  <si>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</si>
  <si>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</si>
  <si>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</si>
  <si>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</si>
  <si>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</si>
  <si>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</si>
  <si>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</si>
  <si>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</si>
  <si>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</si>
  <si>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</si>
  <si>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</si>
  <si>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</si>
  <si>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</si>
  <si>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</si>
  <si>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</si>
  <si>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</si>
  <si>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</si>
  <si>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</si>
  <si>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</si>
  <si>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</si>
  <si>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</si>
  <si>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</si>
  <si>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</si>
  <si>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</si>
  <si>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</si>
  <si>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</si>
  <si>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</si>
  <si>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</si>
  <si>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</si>
  <si>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</si>
  <si>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</si>
  <si>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</si>
  <si>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</si>
  <si>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</si>
  <si>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</si>
  <si>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</si>
  <si>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</si>
  <si>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</si>
  <si>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</si>
  <si>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</si>
  <si>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</si>
  <si>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</si>
  <si>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</si>
  <si>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</si>
  <si>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</si>
  <si>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</si>
  <si>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</si>
  <si>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</si>
  <si>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</si>
  <si>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</si>
  <si>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</si>
  <si>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</si>
  <si>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</si>
  <si>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</si>
  <si>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</si>
  <si>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</si>
  <si>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</si>
  <si>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</si>
  <si>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</si>
  <si>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</si>
  <si>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</si>
  <si>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</si>
  <si>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</si>
  <si>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</si>
  <si>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</si>
  <si>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</si>
  <si>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</si>
  <si>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</si>
  <si>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</si>
  <si>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</si>
  <si>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</si>
  <si>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</si>
  <si>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</si>
  <si>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</si>
  <si>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</si>
  <si>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</si>
  <si>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</si>
  <si>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</si>
  <si>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</si>
  <si>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</si>
  <si>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</si>
  <si>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</si>
  <si>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</si>
  <si>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</si>
  <si>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</si>
  <si>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</si>
  <si>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</si>
  <si>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</si>
  <si>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</si>
  <si>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</si>
  <si>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</si>
  <si>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</si>
  <si>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</si>
  <si>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</si>
  <si>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</si>
  <si>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</si>
  <si>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</si>
  <si>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</si>
  <si>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</si>
  <si>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</si>
  <si>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</si>
  <si>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</si>
  <si>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</si>
  <si>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</si>
  <si>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</si>
  <si>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</si>
  <si>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</si>
  <si>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</si>
  <si>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</si>
  <si>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</si>
  <si>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</si>
  <si>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</si>
  <si>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</si>
  <si>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</si>
  <si>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</si>
  <si>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</si>
  <si>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</si>
  <si>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</si>
  <si>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</si>
  <si>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</si>
  <si>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</si>
  <si>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</si>
  <si>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</si>
  <si>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</si>
  <si>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</si>
  <si>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</si>
  <si>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</si>
  <si>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</si>
  <si>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</si>
  <si>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</si>
  <si>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</si>
  <si>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</si>
  <si>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</si>
  <si>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</si>
  <si>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</si>
  <si>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</si>
  <si>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</si>
  <si>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</si>
  <si>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</si>
  <si>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</si>
  <si>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</si>
  <si>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</si>
  <si>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</si>
  <si>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</si>
  <si>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</si>
  <si>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</si>
  <si>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</si>
  <si>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</si>
  <si>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</si>
  <si>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</si>
  <si>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</si>
  <si>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</si>
  <si>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</si>
  <si>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</si>
  <si>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</si>
  <si>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</si>
  <si>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</si>
  <si>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</si>
  <si>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</si>
  <si>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</si>
  <si>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</si>
  <si>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</si>
  <si>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</si>
  <si>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</si>
  <si>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</si>
  <si>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</si>
  <si>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</si>
  <si>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</si>
  <si>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</si>
  <si>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</si>
  <si>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</si>
  <si>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</si>
  <si>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</si>
  <si>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</si>
  <si>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</si>
  <si>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</si>
  <si>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</si>
  <si>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</si>
  <si>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</si>
  <si>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</si>
  <si>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</si>
  <si>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</si>
  <si>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</si>
  <si>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</si>
  <si>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</si>
  <si>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</si>
  <si>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</si>
  <si>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</si>
  <si>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</si>
  <si>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</si>
  <si>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</si>
  <si>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</si>
  <si>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</si>
  <si>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</si>
  <si>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</si>
  <si>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</si>
  <si>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</si>
  <si>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</si>
  <si>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</si>
  <si>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</si>
  <si>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</si>
  <si>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</si>
  <si>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</si>
  <si>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</si>
  <si>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</si>
  <si>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</si>
  <si>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</si>
  <si>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</si>
  <si>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</si>
  <si>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</si>
  <si>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</si>
  <si>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</si>
  <si>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</si>
  <si>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</si>
  <si>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</si>
  <si>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</si>
  <si>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</si>
  <si>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</si>
  <si>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</si>
  <si>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</si>
  <si>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</si>
  <si>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</si>
  <si>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</si>
  <si>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</si>
  <si>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</si>
  <si>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</si>
  <si>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</si>
  <si>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</si>
  <si>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</si>
  <si>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</si>
  <si>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</si>
  <si>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</si>
  <si>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</si>
  <si>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</si>
  <si>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</si>
  <si>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</si>
  <si>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</si>
  <si>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</si>
  <si>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</si>
  <si>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</si>
  <si>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</si>
  <si>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</si>
  <si>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</si>
  <si>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</si>
  <si>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</si>
  <si>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</si>
  <si>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</si>
  <si>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</si>
  <si>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</si>
  <si>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</si>
  <si>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</si>
  <si>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</si>
  <si>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</si>
  <si>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</si>
  <si>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</si>
  <si>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</si>
  <si>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</si>
  <si>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</si>
  <si>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</si>
  <si>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</si>
  <si>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</si>
  <si>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</si>
  <si>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</si>
  <si>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</si>
  <si>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</si>
  <si>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</si>
  <si>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</si>
  <si>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</si>
  <si>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</si>
  <si>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</si>
  <si>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</si>
  <si>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</si>
  <si>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</si>
  <si>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</si>
  <si>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</si>
  <si>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</si>
  <si>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</si>
  <si>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</si>
  <si>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</si>
  <si>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</si>
  <si>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</si>
  <si>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</si>
  <si>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</si>
  <si>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</si>
  <si>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</si>
  <si>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</si>
  <si>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</si>
  <si>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</si>
  <si>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</si>
  <si>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</si>
  <si>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</si>
  <si>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</si>
  <si>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</si>
  <si>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</si>
  <si>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</si>
  <si>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</si>
  <si>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</si>
  <si>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</si>
  <si>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</si>
  <si>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</si>
  <si>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</si>
  <si>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</si>
  <si>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</si>
  <si>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</si>
  <si>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</si>
  <si>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</si>
  <si>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</si>
  <si>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</si>
  <si>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</si>
  <si>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</si>
  <si>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</si>
  <si>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</si>
  <si>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</si>
  <si>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</si>
  <si>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</si>
  <si>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</si>
  <si>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</si>
  <si>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</si>
  <si>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</si>
  <si>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</si>
  <si>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</si>
  <si>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</si>
  <si>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</si>
  <si>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</si>
  <si>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</si>
  <si>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</si>
  <si>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</si>
  <si>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</si>
  <si>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</si>
  <si>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</si>
  <si>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</si>
  <si>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</si>
  <si>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</si>
  <si>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</si>
  <si>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</si>
  <si>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</si>
  <si>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</si>
  <si>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</si>
  <si>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</si>
  <si>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</si>
  <si>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</si>
  <si>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</si>
  <si>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</si>
  <si>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</si>
  <si>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</si>
  <si>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</si>
  <si>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</si>
  <si>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</si>
  <si>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</si>
  <si>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</si>
  <si>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</si>
  <si>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</si>
  <si>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</si>
  <si>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</si>
  <si>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</si>
  <si>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</si>
  <si>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</si>
  <si>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</si>
  <si>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</si>
  <si>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</si>
  <si>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</si>
  <si>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</si>
  <si>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</si>
  <si>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</si>
  <si>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</si>
  <si>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</si>
  <si>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</si>
  <si>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</si>
  <si>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</si>
  <si>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</si>
  <si>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</si>
  <si>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</si>
  <si>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</si>
  <si>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</si>
  <si>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</si>
  <si>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</si>
  <si>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</si>
  <si>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</si>
  <si>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</si>
  <si>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</si>
  <si>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</si>
  <si>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</si>
  <si>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</si>
  <si>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</si>
  <si>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</si>
  <si>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</si>
  <si>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</si>
  <si>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</si>
  <si>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</si>
  <si>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</si>
  <si>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</si>
  <si>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</si>
  <si>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</si>
  <si>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</si>
  <si>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</si>
  <si>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</si>
  <si>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</si>
  <si>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</si>
  <si>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</si>
  <si>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</si>
  <si>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</si>
  <si>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</si>
  <si>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</si>
  <si>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</si>
  <si>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</si>
  <si>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</si>
  <si>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</si>
  <si>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</si>
  <si>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</si>
  <si>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</si>
  <si>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</si>
  <si>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</si>
  <si>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</si>
  <si>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</si>
  <si>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</si>
  <si>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</si>
  <si>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</si>
  <si>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</si>
  <si>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</si>
  <si>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</si>
  <si>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</si>
  <si>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</si>
  <si>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</si>
  <si>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</si>
  <si>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</si>
  <si>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</si>
  <si>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</si>
  <si>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</si>
  <si>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</si>
  <si>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</si>
  <si>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</si>
  <si>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</si>
  <si>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</si>
  <si>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</si>
  <si>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</si>
  <si>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</si>
  <si>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</si>
  <si>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</si>
  <si>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</si>
  <si>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</si>
  <si>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</si>
  <si>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</si>
  <si>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</si>
  <si>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</si>
  <si>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</si>
  <si>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</si>
  <si>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</si>
  <si>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</si>
  <si>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</si>
  <si>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</si>
  <si>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</si>
  <si>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</si>
  <si>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</si>
  <si>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</si>
  <si>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</si>
  <si>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</si>
  <si>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</si>
  <si>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</si>
  <si>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</si>
  <si>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</si>
  <si>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</si>
  <si>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</si>
  <si>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</si>
  <si>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</si>
  <si>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</si>
  <si>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</si>
  <si>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</si>
  <si>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</si>
  <si>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</si>
  <si>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</si>
  <si>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</si>
  <si>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</si>
  <si>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</si>
  <si>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</si>
  <si>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</si>
  <si>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</si>
  <si>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</si>
  <si>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</si>
  <si>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</si>
  <si>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</si>
  <si>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</si>
  <si>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</si>
  <si>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</si>
  <si>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</si>
  <si>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</si>
  <si>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</si>
  <si>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</si>
  <si>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</si>
  <si>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</si>
  <si>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</si>
  <si>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</si>
  <si>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</si>
  <si>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</si>
  <si>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</si>
  <si>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</si>
  <si>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</si>
  <si>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</si>
  <si>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</si>
  <si>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</si>
  <si>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</si>
  <si>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</si>
  <si>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</si>
  <si>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</si>
  <si>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</si>
  <si>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</si>
  <si>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</si>
  <si>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</si>
  <si>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</si>
  <si>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</si>
  <si>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</si>
  <si>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</si>
  <si>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</si>
  <si>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</si>
  <si>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</si>
  <si>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</si>
  <si>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</si>
  <si>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</si>
  <si>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</si>
  <si>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</si>
  <si>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</si>
  <si>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</si>
  <si>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</si>
  <si>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</si>
  <si>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</si>
  <si>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</si>
  <si>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</si>
  <si>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</si>
  <si>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</si>
  <si>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</si>
  <si>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</si>
  <si>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</si>
  <si>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</si>
  <si>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</si>
  <si>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</si>
  <si>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</si>
  <si>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</si>
  <si>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</si>
  <si>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</si>
  <si>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</si>
  <si>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</si>
  <si>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</si>
  <si>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</si>
  <si>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</si>
  <si>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</si>
  <si>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</si>
  <si>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</si>
  <si>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</si>
  <si>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</si>
  <si>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</si>
  <si>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</si>
  <si>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</si>
  <si>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</si>
  <si>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</si>
  <si>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</si>
  <si>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</si>
  <si>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</si>
  <si>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</si>
  <si>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</si>
  <si>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</si>
  <si>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</si>
  <si>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</si>
  <si>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</si>
  <si>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</si>
  <si>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</si>
  <si>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</si>
  <si>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</si>
  <si>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</si>
  <si>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</si>
  <si>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</si>
  <si>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</si>
  <si>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</si>
  <si>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</si>
  <si>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</si>
  <si>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</si>
  <si>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</si>
  <si>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</si>
  <si>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</si>
  <si>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</si>
  <si>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</si>
  <si>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</si>
  <si>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</si>
  <si>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</si>
  <si>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</si>
  <si>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</si>
  <si>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</si>
  <si>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</si>
  <si>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</si>
  <si>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</si>
  <si>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</si>
  <si>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</si>
  <si>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</si>
  <si>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</si>
  <si>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</si>
  <si>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</si>
  <si>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</si>
  <si>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</si>
  <si>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</si>
  <si>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</si>
  <si>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</si>
  <si>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</si>
  <si>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</si>
  <si>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</si>
  <si>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</si>
  <si>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</si>
  <si>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</si>
  <si>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</si>
  <si>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</si>
  <si>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</si>
  <si>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</si>
  <si>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</si>
  <si>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</si>
  <si>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</si>
  <si>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</si>
  <si>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</si>
  <si>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</si>
  <si>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</si>
  <si>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</si>
  <si>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</si>
  <si>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</si>
  <si>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</si>
  <si>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</si>
  <si>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</si>
  <si>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</si>
  <si>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</si>
  <si>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</si>
  <si>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</si>
  <si>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</si>
  <si>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</si>
  <si>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</si>
  <si>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</si>
  <si>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</si>
  <si>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</si>
  <si>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</si>
  <si>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</si>
  <si>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</si>
  <si>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</si>
  <si>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</si>
  <si>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</si>
  <si>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</si>
  <si>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</si>
  <si>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</si>
  <si>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</si>
  <si>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</si>
  <si>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</si>
  <si>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</si>
  <si>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</si>
  <si>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</si>
  <si>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</si>
  <si>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</si>
  <si>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</si>
  <si>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</si>
  <si>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</si>
  <si>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</si>
  <si>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</si>
  <si>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</si>
  <si>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</si>
  <si>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</si>
  <si>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</si>
  <si>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</si>
  <si>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</si>
  <si>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</si>
  <si>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</si>
  <si>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</si>
  <si>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</si>
  <si>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</si>
  <si>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</si>
  <si>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</si>
  <si>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</si>
  <si>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</si>
  <si>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</si>
  <si>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</si>
  <si>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</si>
  <si>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</si>
  <si>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</si>
  <si>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</si>
  <si>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</si>
  <si>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</si>
  <si>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</si>
  <si>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</si>
  <si>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</si>
  <si>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</si>
  <si>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</si>
  <si>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</si>
  <si>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</si>
  <si>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</si>
  <si>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</si>
  <si>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</si>
  <si>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</si>
  <si>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</si>
  <si>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</si>
  <si>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</si>
  <si>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</si>
  <si>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</si>
  <si>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</si>
  <si>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</si>
  <si>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</si>
  <si>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</si>
  <si>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</si>
  <si>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</si>
  <si>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</si>
  <si>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</si>
  <si>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</si>
  <si>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</si>
  <si>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</si>
  <si>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</si>
  <si>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</si>
  <si>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</si>
  <si>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</si>
  <si>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</si>
  <si>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</si>
  <si>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</si>
  <si>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</si>
  <si>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</si>
  <si>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</si>
  <si>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</si>
  <si>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</si>
  <si>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</si>
  <si>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</si>
  <si>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</si>
  <si>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</si>
  <si>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</si>
  <si>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</si>
  <si>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</si>
  <si>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</si>
  <si>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</si>
  <si>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</si>
  <si>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</si>
  <si>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</si>
  <si>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</si>
  <si>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</si>
  <si>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</si>
  <si>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</si>
  <si>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</si>
  <si>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</si>
  <si>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</si>
  <si>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</si>
  <si>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</si>
  <si>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</si>
  <si>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</si>
  <si>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</si>
  <si>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</si>
  <si>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</si>
  <si>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</si>
  <si>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</si>
  <si>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</si>
  <si>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</si>
  <si>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</si>
  <si>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</si>
  <si>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</si>
  <si>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</si>
  <si>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</si>
  <si>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</si>
  <si>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</si>
  <si>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</si>
  <si>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</si>
  <si>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</si>
  <si>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</si>
  <si>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</si>
  <si>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</si>
  <si>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</si>
  <si>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</si>
  <si>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</si>
  <si>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</si>
  <si>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</si>
  <si>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</si>
  <si>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</si>
  <si>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</si>
  <si>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</si>
  <si>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</si>
  <si>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</si>
  <si>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</si>
  <si>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</si>
  <si>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</si>
  <si>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</si>
  <si>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</si>
  <si>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</si>
  <si>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</si>
  <si>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</si>
  <si>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</si>
  <si>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</si>
  <si>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</si>
  <si>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</si>
  <si>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</si>
  <si>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</si>
  <si>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</si>
  <si>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</si>
  <si>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</si>
  <si>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</si>
  <si>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</si>
  <si>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</si>
  <si>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</si>
  <si>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</si>
  <si>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</si>
  <si>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</si>
  <si>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</si>
  <si>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</si>
  <si>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</si>
  <si>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</si>
  <si>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</si>
  <si>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</si>
  <si>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</si>
  <si>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</si>
  <si>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</si>
  <si>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</si>
  <si>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</si>
  <si>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</si>
  <si>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</si>
  <si>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</si>
  <si>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</si>
  <si>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</si>
  <si>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</si>
  <si>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</si>
  <si>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</si>
  <si>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</si>
  <si>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</si>
  <si>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</si>
  <si>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</si>
  <si>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</si>
  <si>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</si>
  <si>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</si>
  <si>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</si>
  <si>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</si>
  <si>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</si>
  <si>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</si>
  <si>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</si>
  <si>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</si>
  <si>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</si>
  <si>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</si>
  <si>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</si>
  <si>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</si>
  <si>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</si>
  <si>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</si>
  <si>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</si>
  <si>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</si>
  <si>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</si>
  <si>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</si>
  <si>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</si>
  <si>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</si>
  <si>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</si>
  <si>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</si>
  <si>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</si>
  <si>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</si>
  <si>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</si>
  <si>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</si>
  <si>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</si>
  <si>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</si>
  <si>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</si>
  <si>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</si>
  <si>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</si>
  <si>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</si>
  <si>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</si>
  <si>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</si>
  <si>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</si>
  <si>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</si>
  <si>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</si>
  <si>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</si>
  <si>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</si>
  <si>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</si>
  <si>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</si>
  <si>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</si>
  <si>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</si>
  <si>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</si>
  <si>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</si>
  <si>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</si>
  <si>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</si>
  <si>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</si>
  <si>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</si>
  <si>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</si>
  <si>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</si>
  <si>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</si>
  <si>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</si>
  <si>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</si>
  <si>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</si>
  <si>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</si>
  <si>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</si>
  <si>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</si>
  <si>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</si>
  <si>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</si>
  <si>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</si>
  <si>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</si>
  <si>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</si>
  <si>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</si>
  <si>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</si>
  <si>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</si>
  <si>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</si>
  <si>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</si>
  <si>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</si>
  <si>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</si>
  <si>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</si>
  <si>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</si>
  <si>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</si>
  <si>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</si>
  <si>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</si>
  <si>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</si>
  <si>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</si>
  <si>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</si>
  <si>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</si>
  <si>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</si>
  <si>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</si>
  <si>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</si>
  <si>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</si>
  <si>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</si>
  <si>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</si>
  <si>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</si>
  <si>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</si>
  <si>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</si>
  <si>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</si>
  <si>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</si>
  <si>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</si>
  <si>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</si>
  <si>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</si>
  <si>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</si>
  <si>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</si>
  <si>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</si>
  <si>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</si>
  <si>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</si>
  <si>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</si>
  <si>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</si>
  <si>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</si>
  <si>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</si>
  <si>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</si>
  <si>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</si>
  <si>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</si>
  <si>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</si>
  <si>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</si>
  <si>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</si>
  <si>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</si>
  <si>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</si>
  <si>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</si>
  <si>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</si>
  <si>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</si>
  <si>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</si>
  <si>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</si>
  <si>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</si>
  <si>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</si>
  <si>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</si>
  <si>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</si>
  <si>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</si>
  <si>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</si>
  <si>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</si>
  <si>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</si>
  <si>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</si>
  <si>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</si>
  <si>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</si>
  <si>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</si>
  <si>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</si>
  <si>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</si>
  <si>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</si>
  <si>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</si>
  <si>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</si>
  <si>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</si>
  <si>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</si>
  <si>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</si>
  <si>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</si>
  <si>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</si>
  <si>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</si>
  <si>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</si>
  <si>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</si>
  <si>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</si>
  <si>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</si>
  <si>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</si>
  <si>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</si>
  <si>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</si>
  <si>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</si>
  <si>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</si>
  <si>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</si>
  <si>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</si>
  <si>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</si>
  <si>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</si>
  <si>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</si>
  <si>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</si>
  <si>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</si>
  <si>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</si>
  <si>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</si>
  <si>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</si>
  <si>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</si>
  <si>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</si>
  <si>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</si>
  <si>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</si>
  <si>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</si>
  <si>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</si>
  <si>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</si>
  <si>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</si>
  <si>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</si>
  <si>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</si>
  <si>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</si>
  <si>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</si>
  <si>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</si>
  <si>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</si>
  <si>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</si>
  <si>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</si>
  <si>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</si>
  <si>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</si>
  <si>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</si>
  <si>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</si>
  <si>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</si>
  <si>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</si>
  <si>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</si>
  <si>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</si>
  <si>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</si>
  <si>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</si>
  <si>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</si>
  <si>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</si>
  <si>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</si>
  <si>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</si>
  <si>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</si>
  <si>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</si>
  <si>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</si>
  <si>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</si>
  <si>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</si>
  <si>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</si>
  <si>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</si>
  <si>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</si>
  <si>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</si>
  <si>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</si>
  <si>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</si>
  <si>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</si>
  <si>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</si>
  <si>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</si>
  <si>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</si>
  <si>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</si>
  <si>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</si>
  <si>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</si>
  <si>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</si>
  <si>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</si>
  <si>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</si>
  <si>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</si>
  <si>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</si>
  <si>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</si>
  <si>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</si>
  <si>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</si>
  <si>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</si>
  <si>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</si>
  <si>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</si>
  <si>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</si>
  <si>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</si>
  <si>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</si>
  <si>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</si>
  <si>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</si>
  <si>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</si>
  <si>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</si>
  <si>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</si>
  <si>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</si>
  <si>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</si>
  <si>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</si>
  <si>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</si>
  <si>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</si>
  <si>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</si>
  <si>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</si>
  <si>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</si>
  <si>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</si>
  <si>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</si>
  <si>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</si>
  <si>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</si>
  <si>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</si>
  <si>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</si>
  <si>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</si>
  <si>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</si>
  <si>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</si>
  <si>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</si>
  <si>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</si>
  <si>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</si>
  <si>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</si>
  <si>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</si>
  <si>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</si>
  <si>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</si>
  <si>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</si>
  <si>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</si>
  <si>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</si>
  <si>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</si>
  <si>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</si>
  <si>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</si>
  <si>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</si>
  <si>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</si>
  <si>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</si>
  <si>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</si>
  <si>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</si>
  <si>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</si>
  <si>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</si>
  <si>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</si>
  <si>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</si>
  <si>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</si>
  <si>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</si>
  <si>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</si>
  <si>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</si>
  <si>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</si>
  <si>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</si>
  <si>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</si>
  <si>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</si>
  <si>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</si>
  <si>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</si>
  <si>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</si>
  <si>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</si>
  <si>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</si>
  <si>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</si>
  <si>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</si>
  <si>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</si>
  <si>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</si>
  <si>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</si>
  <si>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</si>
  <si>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</si>
  <si>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</si>
  <si>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</si>
  <si>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</si>
  <si>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</si>
  <si>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</si>
  <si>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</si>
  <si>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</si>
  <si>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</si>
  <si>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</si>
  <si>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</si>
  <si>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</si>
  <si>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</si>
  <si>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</si>
  <si>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</si>
  <si>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</si>
  <si>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</si>
  <si>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</si>
  <si>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</si>
  <si>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</si>
  <si>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</si>
  <si>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</si>
  <si>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</si>
  <si>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</si>
  <si>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</si>
  <si>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</si>
  <si>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</si>
  <si>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</si>
  <si>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</si>
  <si>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</si>
  <si>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</si>
  <si>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</si>
  <si>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</si>
  <si>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</si>
  <si>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</si>
  <si>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</si>
  <si>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</si>
  <si>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</si>
  <si>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</si>
  <si>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</si>
  <si>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</si>
  <si>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</si>
  <si>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</si>
  <si>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</si>
  <si>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</si>
  <si>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</si>
  <si>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</si>
  <si>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</si>
  <si>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</si>
  <si>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</si>
  <si>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</si>
  <si>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</si>
  <si>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</si>
  <si>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</si>
  <si>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</si>
  <si>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</si>
  <si>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</si>
  <si>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</si>
  <si>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</si>
  <si>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</si>
  <si>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</si>
  <si>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</si>
  <si>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</si>
  <si>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</si>
  <si>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</si>
  <si>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</si>
  <si>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</si>
  <si>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</si>
  <si>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</si>
  <si>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</si>
  <si>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</si>
  <si>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</si>
  <si>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</si>
  <si>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</si>
  <si>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</si>
  <si>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</si>
  <si>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</si>
  <si>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</si>
  <si>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</si>
  <si>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</si>
  <si>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</si>
  <si>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</si>
  <si>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</si>
  <si>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</si>
  <si>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</si>
  <si>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</si>
  <si>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</si>
  <si>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</si>
  <si>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</si>
  <si>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</si>
  <si>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</si>
  <si>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</si>
  <si>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</si>
  <si>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</si>
  <si>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</si>
  <si>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</si>
  <si>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</si>
  <si>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</si>
  <si>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</si>
  <si>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</si>
  <si>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</si>
  <si>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</si>
  <si>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</si>
  <si>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</si>
  <si>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</si>
  <si>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</si>
  <si>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</si>
  <si>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</si>
  <si>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</si>
  <si>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</si>
  <si>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</si>
  <si>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</si>
  <si>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</si>
  <si>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</si>
  <si>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</si>
  <si>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</si>
  <si>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</si>
  <si>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</si>
  <si>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</si>
  <si>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</si>
  <si>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</si>
  <si>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</si>
  <si>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</si>
  <si>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</si>
  <si>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</si>
  <si>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</si>
  <si>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</si>
  <si>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</si>
  <si>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</si>
  <si>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</si>
  <si>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</si>
  <si>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</si>
  <si>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</si>
  <si>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</si>
  <si>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</si>
  <si>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</si>
  <si>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</si>
  <si>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</si>
  <si>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</si>
  <si>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</si>
  <si>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</si>
  <si>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</si>
  <si>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</si>
  <si>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</si>
  <si>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</si>
  <si>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</si>
  <si>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</si>
  <si>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</si>
  <si>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</si>
  <si>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</si>
  <si>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</si>
  <si>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</si>
  <si>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</si>
  <si>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</si>
  <si>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</si>
  <si>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</si>
  <si>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</si>
  <si>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</si>
  <si>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</si>
  <si>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</si>
  <si>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</si>
  <si>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</si>
  <si>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</si>
  <si>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</si>
  <si>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</si>
  <si>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</si>
  <si>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</si>
  <si>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</si>
  <si>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</si>
  <si>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</si>
  <si>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</si>
  <si>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</si>
  <si>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</si>
  <si>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</si>
  <si>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</si>
  <si>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</si>
  <si>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</si>
  <si>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</si>
  <si>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</si>
  <si>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</si>
  <si>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</si>
  <si>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</si>
  <si>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</si>
  <si>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</si>
  <si>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</si>
  <si>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</si>
  <si>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</si>
  <si>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</si>
  <si>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</si>
  <si>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</si>
  <si>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</si>
  <si>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</si>
  <si>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</si>
  <si>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</si>
  <si>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</si>
  <si>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</si>
  <si>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</si>
  <si>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</si>
  <si>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</si>
  <si>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</si>
  <si>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</si>
  <si>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</si>
  <si>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</si>
  <si>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</si>
  <si>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</si>
  <si>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</si>
  <si>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</si>
  <si>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</si>
  <si>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</si>
  <si>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</si>
  <si>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</si>
  <si>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</si>
  <si>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</si>
  <si>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</si>
  <si>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</si>
  <si>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</si>
  <si>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</si>
  <si>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</si>
  <si>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</si>
  <si>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</si>
  <si>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</si>
  <si>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</si>
  <si>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</si>
  <si>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</si>
  <si>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</si>
  <si>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</si>
  <si>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</si>
  <si>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</si>
  <si>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</si>
  <si>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</si>
  <si>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</si>
  <si>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</si>
  <si>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</si>
  <si>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</si>
  <si>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</si>
  <si>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</si>
  <si>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</si>
  <si>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</si>
  <si>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</si>
  <si>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</si>
  <si>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</si>
  <si>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</si>
  <si>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</si>
  <si>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</si>
  <si>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</si>
  <si>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</si>
  <si>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</si>
  <si>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</si>
  <si>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</si>
  <si>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</si>
  <si>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</si>
  <si>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</si>
  <si>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</si>
  <si>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</si>
  <si>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</si>
  <si>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</si>
  <si>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</si>
  <si>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</si>
  <si>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</si>
  <si>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</si>
  <si>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</si>
  <si>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</si>
  <si>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</si>
  <si>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</si>
  <si>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</si>
  <si>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</si>
  <si>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</si>
  <si>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</si>
  <si>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</si>
  <si>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</si>
  <si>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</si>
  <si>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</si>
  <si>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</si>
  <si>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</si>
  <si>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</si>
  <si>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</si>
  <si>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</si>
  <si>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</si>
  <si>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</si>
  <si>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</si>
  <si>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</si>
  <si>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</si>
  <si>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</si>
  <si>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</si>
  <si>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</si>
  <si>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</si>
  <si>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</si>
  <si>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</si>
  <si>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</si>
  <si>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</si>
  <si>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</si>
  <si>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</si>
  <si>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</si>
  <si>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</si>
  <si>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</si>
  <si>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</si>
  <si>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</si>
  <si>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</si>
  <si>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</si>
  <si>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</si>
  <si>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</si>
  <si>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</si>
  <si>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</si>
  <si>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</si>
  <si>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</si>
  <si>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</si>
  <si>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</si>
  <si>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</si>
  <si>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</si>
  <si>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</si>
  <si>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</si>
  <si>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</si>
  <si>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</si>
  <si>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</si>
  <si>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</si>
  <si>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</si>
  <si>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</si>
  <si>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</si>
  <si>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</si>
  <si>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</si>
  <si>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</si>
  <si>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</si>
  <si>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</si>
  <si>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</si>
  <si>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</si>
  <si>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</si>
  <si>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</si>
  <si>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</si>
  <si>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</si>
  <si>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</si>
  <si>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</si>
  <si>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</si>
  <si>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</si>
  <si>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</si>
  <si>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</si>
  <si>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</si>
  <si>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</si>
  <si>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</si>
  <si>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</si>
  <si>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</si>
  <si>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</si>
  <si>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</si>
  <si>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</si>
  <si>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</si>
  <si>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</si>
  <si>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</si>
  <si>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</si>
  <si>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</si>
  <si>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</si>
  <si>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</si>
  <si>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</si>
  <si>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</si>
  <si>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</si>
  <si>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</si>
  <si>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</si>
  <si>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</si>
  <si>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</si>
  <si>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</si>
  <si>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</si>
  <si>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</si>
  <si>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</si>
  <si>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</si>
  <si>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</si>
  <si>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</si>
  <si>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</si>
  <si>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</si>
  <si>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</si>
  <si>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</si>
  <si>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</si>
  <si>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</si>
  <si>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</si>
  <si>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</si>
  <si>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</si>
  <si>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</si>
  <si>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</si>
  <si>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</si>
  <si>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</si>
  <si>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</si>
  <si>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</si>
  <si>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</si>
  <si>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</si>
  <si>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</si>
  <si>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</si>
  <si>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</si>
  <si>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</si>
  <si>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</si>
  <si>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</si>
  <si>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</si>
  <si>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</si>
  <si>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</si>
  <si>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</si>
  <si>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</si>
  <si>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</si>
  <si>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</si>
  <si>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</si>
  <si>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</si>
  <si>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</si>
  <si>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</si>
  <si>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</si>
  <si>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</si>
  <si>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</si>
  <si>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</si>
  <si>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</si>
  <si>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</si>
  <si>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</si>
  <si>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</si>
  <si>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</si>
  <si>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</si>
  <si>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</si>
  <si>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</si>
  <si>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</si>
  <si>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</si>
  <si>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</si>
  <si>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</si>
  <si>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</si>
  <si>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</si>
  <si>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</si>
  <si>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</si>
  <si>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</si>
  <si>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</si>
  <si>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</si>
  <si>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</si>
  <si>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</si>
  <si>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</si>
  <si>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</si>
  <si>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</si>
  <si>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</si>
  <si>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</si>
  <si>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</si>
  <si>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</si>
  <si>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</si>
  <si>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</si>
  <si>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</si>
  <si>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</si>
  <si>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</si>
  <si>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</si>
  <si>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</si>
  <si>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</si>
  <si>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</si>
  <si>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</si>
  <si>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</si>
  <si>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</si>
  <si>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</si>
  <si>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</si>
  <si>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</si>
  <si>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</si>
  <si>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</si>
  <si>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</si>
  <si>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</si>
  <si>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</si>
  <si>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</si>
  <si>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</si>
  <si>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</si>
  <si>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</si>
  <si>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</si>
  <si>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</si>
  <si>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</si>
  <si>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</si>
  <si>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</si>
  <si>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</si>
  <si>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</si>
  <si>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</si>
  <si>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</si>
  <si>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</si>
  <si>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</si>
  <si>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</si>
  <si>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</si>
  <si>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</si>
  <si>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</si>
  <si>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</si>
  <si>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</si>
  <si>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</si>
  <si>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</si>
  <si>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</si>
  <si>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</si>
  <si>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</si>
  <si>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</si>
  <si>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</si>
  <si>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</si>
  <si>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</si>
  <si>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</si>
  <si>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</si>
  <si>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</si>
  <si>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</si>
  <si>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</si>
  <si>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</si>
  <si>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</si>
  <si>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</si>
  <si>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</si>
  <si>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</si>
  <si>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</si>
  <si>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</si>
  <si>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</si>
  <si>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</si>
  <si>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</si>
  <si>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</si>
  <si>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</si>
  <si>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</si>
  <si>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</si>
  <si>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</si>
  <si>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</si>
  <si>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</si>
  <si>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</si>
  <si>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</si>
  <si>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</si>
  <si>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</si>
  <si>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</si>
  <si>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</si>
  <si>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</si>
  <si>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</si>
  <si>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</si>
  <si>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</si>
  <si>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</si>
  <si>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</si>
  <si>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</si>
  <si>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</si>
  <si>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</si>
  <si>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</si>
  <si>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</si>
  <si>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</si>
  <si>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</si>
  <si>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</si>
  <si>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</si>
  <si>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</si>
  <si>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</si>
  <si>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</si>
  <si>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</si>
  <si>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</si>
  <si>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</si>
  <si>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</si>
  <si>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</si>
  <si>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</si>
  <si>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</si>
  <si>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</si>
  <si>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</si>
  <si>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</si>
  <si>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</si>
  <si>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</si>
  <si>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</si>
  <si>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</si>
  <si>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</si>
  <si>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</si>
  <si>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</si>
  <si>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</si>
  <si>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</si>
  <si>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</si>
  <si>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</si>
  <si>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</si>
  <si>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</si>
  <si>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</si>
  <si>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</si>
  <si>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</si>
  <si>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</si>
  <si>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</si>
  <si>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</si>
  <si>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</si>
  <si>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</si>
  <si>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</si>
  <si>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</si>
  <si>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</si>
  <si>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</si>
  <si>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</si>
  <si>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</si>
  <si>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</si>
  <si>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</si>
  <si>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</si>
  <si>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</si>
  <si>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</si>
  <si>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</si>
  <si>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</si>
  <si>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</si>
  <si>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</si>
  <si>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</si>
  <si>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</si>
  <si>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</si>
  <si>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</si>
  <si>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</si>
  <si>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</si>
  <si>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</si>
  <si>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</si>
  <si>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</si>
  <si>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</si>
  <si>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</si>
  <si>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</si>
  <si>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</si>
  <si>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</si>
  <si>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</si>
  <si>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</si>
  <si>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</si>
  <si>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</si>
  <si>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</si>
  <si>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</si>
  <si>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</si>
  <si>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</si>
  <si>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</si>
  <si>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</si>
  <si>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</si>
  <si>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</si>
  <si>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</si>
  <si>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</si>
  <si>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</si>
  <si>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</si>
  <si>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</si>
  <si>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</si>
  <si>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</si>
  <si>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</si>
  <si>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</si>
  <si>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</si>
  <si>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</si>
  <si>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</si>
  <si>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</si>
  <si>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</si>
  <si>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</si>
  <si>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</si>
  <si>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</si>
  <si>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</si>
  <si>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</si>
  <si>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</si>
  <si>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</si>
  <si>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</si>
  <si>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</si>
  <si>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</si>
  <si>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</si>
  <si>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</si>
  <si>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</si>
  <si>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</si>
  <si>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</si>
  <si>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</si>
  <si>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</si>
  <si>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</si>
  <si>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</si>
  <si>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</si>
  <si>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</si>
  <si>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</si>
  <si>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</si>
  <si>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</si>
  <si>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</si>
  <si>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</si>
  <si>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</si>
  <si>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</si>
  <si>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</si>
  <si>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</si>
  <si>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</si>
  <si>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</si>
  <si>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</si>
  <si>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</si>
  <si>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</si>
  <si>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</si>
  <si>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</si>
  <si>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</si>
  <si>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</si>
  <si>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</si>
  <si>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</si>
  <si>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</si>
  <si>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</si>
  <si>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</si>
  <si>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</si>
  <si>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</si>
  <si>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</si>
  <si>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</si>
  <si>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</si>
  <si>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</si>
  <si>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</si>
  <si>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</si>
  <si>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</si>
  <si>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</si>
  <si>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</si>
  <si>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</si>
  <si>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</si>
  <si>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</si>
  <si>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</si>
  <si>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</si>
  <si>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</si>
  <si>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</si>
  <si>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</si>
  <si>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</si>
  <si>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</si>
  <si>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</si>
  <si>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</si>
  <si>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</si>
  <si>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</si>
  <si>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</si>
  <si>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</si>
  <si>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</si>
  <si>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</si>
  <si>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</si>
  <si>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</si>
  <si>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</si>
  <si>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</si>
  <si>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</si>
  <si>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</si>
  <si>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</si>
  <si>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</si>
  <si>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</si>
  <si>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</si>
  <si>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</si>
  <si>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</si>
  <si>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</si>
  <si>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</si>
  <si>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</si>
  <si>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</si>
  <si>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</si>
  <si>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</si>
  <si>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</si>
  <si>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</si>
  <si>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</si>
  <si>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</si>
  <si>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</si>
  <si>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</si>
  <si>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</si>
  <si>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</si>
  <si>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</si>
  <si>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</si>
  <si>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</si>
  <si>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</si>
  <si>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</si>
  <si>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</si>
  <si>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</si>
  <si>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</si>
  <si>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</si>
  <si>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</si>
  <si>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</si>
  <si>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</si>
  <si>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</si>
  <si>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</si>
  <si>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</si>
  <si>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</si>
  <si>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</si>
  <si>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</si>
  <si>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</si>
  <si>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</si>
  <si>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</si>
  <si>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</si>
  <si>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</si>
  <si>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</si>
  <si>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</si>
  <si>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</si>
  <si>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</si>
  <si>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</si>
  <si>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</si>
  <si>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</si>
  <si>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</si>
  <si>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</si>
  <si>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</si>
  <si>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</si>
  <si>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</si>
  <si>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</si>
  <si>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</si>
  <si>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</si>
  <si>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</si>
  <si>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</si>
  <si>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</si>
  <si>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</si>
  <si>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</si>
  <si>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</si>
  <si>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</si>
  <si>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</si>
  <si>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</si>
  <si>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</si>
  <si>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</si>
  <si>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</si>
  <si>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</si>
  <si>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</si>
  <si>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</si>
  <si>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</si>
  <si>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</si>
  <si>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</si>
  <si>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</si>
  <si>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</si>
  <si>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</si>
  <si>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</si>
  <si>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</si>
  <si>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</si>
  <si>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</si>
  <si>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</si>
  <si>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</si>
  <si>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</si>
  <si>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</si>
  <si>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</si>
  <si>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</si>
  <si>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</si>
  <si>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</si>
  <si>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</si>
  <si>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</si>
  <si>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</si>
  <si>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</si>
  <si>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</si>
  <si>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</si>
  <si>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</si>
  <si>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</si>
  <si>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</si>
  <si>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</si>
  <si>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</si>
  <si>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</si>
  <si>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</si>
  <si>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</si>
  <si>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</si>
  <si>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</si>
  <si>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</si>
  <si>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</si>
  <si>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</si>
  <si>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</si>
  <si>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</si>
  <si>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</si>
  <si>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</si>
  <si>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</si>
  <si>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</si>
  <si>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</si>
  <si>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</si>
  <si>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</si>
  <si>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</si>
  <si>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</si>
  <si>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</si>
  <si>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</si>
  <si>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</si>
  <si>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</si>
  <si>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</si>
  <si>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</si>
  <si>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</si>
  <si>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</si>
  <si>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</si>
  <si>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</si>
  <si>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</si>
  <si>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</si>
  <si>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</si>
  <si>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</si>
  <si>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</si>
  <si>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</si>
  <si>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</si>
  <si>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</si>
  <si>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</si>
  <si>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</si>
  <si>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</si>
  <si>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</si>
  <si>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</si>
  <si>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</si>
  <si>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</si>
  <si>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</si>
  <si>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</si>
  <si>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</si>
  <si>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</si>
  <si>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</si>
  <si>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</si>
  <si>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</si>
  <si>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</si>
  <si>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</si>
  <si>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</si>
  <si>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</si>
  <si>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</si>
  <si>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</si>
  <si>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</si>
  <si>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</si>
  <si>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</si>
  <si>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</si>
  <si>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</si>
  <si>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</si>
  <si>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</si>
  <si>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</si>
  <si>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</si>
  <si>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</si>
  <si>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</si>
  <si>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</si>
  <si>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</si>
  <si>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</si>
  <si>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</si>
  <si>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</si>
  <si>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</si>
  <si>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</si>
  <si>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</si>
  <si>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</si>
  <si>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</si>
  <si>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</si>
  <si>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</si>
  <si>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</si>
  <si>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</si>
  <si>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</si>
  <si>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</si>
  <si>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</si>
  <si>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</si>
  <si>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</si>
  <si>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</si>
  <si>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</si>
  <si>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</si>
  <si>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</si>
  <si>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</si>
  <si>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</si>
  <si>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</si>
  <si>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</si>
  <si>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</si>
  <si>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</si>
  <si>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</si>
  <si>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</si>
  <si>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</si>
  <si>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</si>
  <si>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</si>
  <si>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</si>
  <si>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</si>
  <si>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</si>
  <si>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</si>
  <si>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</si>
  <si>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</si>
  <si>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</si>
  <si>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</si>
  <si>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</si>
  <si>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</si>
  <si>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</si>
  <si>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</si>
  <si>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</si>
  <si>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</si>
  <si>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</si>
  <si>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</si>
  <si>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</si>
  <si>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</si>
  <si>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</si>
  <si>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</si>
  <si>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</si>
  <si>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</si>
  <si>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</si>
  <si>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</si>
  <si>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</si>
  <si>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</si>
  <si>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</si>
  <si>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</si>
  <si>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</si>
  <si>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</si>
  <si>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</si>
  <si>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</si>
  <si>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</si>
  <si>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</si>
  <si>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</si>
  <si>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</si>
  <si>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</si>
  <si>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</si>
  <si>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</si>
  <si>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</si>
  <si>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</si>
  <si>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</si>
  <si>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</si>
  <si>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</si>
  <si>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</si>
  <si>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</si>
  <si>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</si>
  <si>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</si>
  <si>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</si>
  <si>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</si>
  <si>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</si>
  <si>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</si>
  <si>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</si>
  <si>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</si>
  <si>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</si>
  <si>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</si>
  <si>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</si>
  <si>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</si>
  <si>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</si>
  <si>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</si>
  <si>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</si>
  <si>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</si>
  <si>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</si>
  <si>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</si>
  <si>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</si>
  <si>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</si>
  <si>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</si>
  <si>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</si>
  <si>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</si>
  <si>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</si>
  <si>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</si>
  <si>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</si>
  <si>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</si>
  <si>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</si>
  <si>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</si>
  <si>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</si>
  <si>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</si>
  <si>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</si>
  <si>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</si>
  <si>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</si>
  <si>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</si>
  <si>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</si>
  <si>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</si>
  <si>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</si>
  <si>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</si>
  <si>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</si>
  <si>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</si>
  <si>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</si>
  <si>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</si>
  <si>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</si>
  <si>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</si>
  <si>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</si>
  <si>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</si>
  <si>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</si>
  <si>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</si>
  <si>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</si>
  <si>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</si>
  <si>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</si>
  <si>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</si>
  <si>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</si>
  <si>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</si>
  <si>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</si>
  <si>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</si>
  <si>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</si>
  <si>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</si>
  <si>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</si>
  <si>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</si>
  <si>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</si>
  <si>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</si>
  <si>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</si>
  <si>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</si>
  <si>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</si>
  <si>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</si>
  <si>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</si>
  <si>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</si>
  <si>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</si>
  <si>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</si>
  <si>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</si>
  <si>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</si>
  <si>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</si>
  <si>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</si>
  <si>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</si>
  <si>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</si>
  <si>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</si>
  <si>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</si>
  <si>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</si>
  <si>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</si>
  <si>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</si>
  <si>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</si>
  <si>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</si>
  <si>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</si>
  <si>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</si>
  <si>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</si>
  <si>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</si>
  <si>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</si>
  <si>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</si>
  <si>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</si>
  <si>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</si>
  <si>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</si>
  <si>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</si>
  <si>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</si>
  <si>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</si>
  <si>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</si>
  <si>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</si>
  <si>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</si>
  <si>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</si>
  <si>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</si>
  <si>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</si>
  <si>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</si>
  <si>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</si>
  <si>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</si>
  <si>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</si>
  <si>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</si>
  <si>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</si>
  <si>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</si>
  <si>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</si>
  <si>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</si>
  <si>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</si>
  <si>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</si>
  <si>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</si>
  <si>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</si>
  <si>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</si>
  <si>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</si>
  <si>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</si>
  <si>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</si>
  <si>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</si>
  <si>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</si>
  <si>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</si>
  <si>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</si>
  <si>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</si>
  <si>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</si>
  <si>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</si>
  <si>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</si>
  <si>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</si>
  <si>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</si>
  <si>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</si>
  <si>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</si>
  <si>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</si>
  <si>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</si>
  <si>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</si>
  <si>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</si>
  <si>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</si>
  <si>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</si>
  <si>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</si>
  <si>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</si>
  <si>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</si>
  <si>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</si>
  <si>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</si>
  <si>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</si>
  <si>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</si>
  <si>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</si>
  <si>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</si>
  <si>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</si>
  <si>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</si>
  <si>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</si>
  <si>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</si>
  <si>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</si>
  <si>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</si>
  <si>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</si>
  <si>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</si>
  <si>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</si>
  <si>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</si>
  <si>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</si>
  <si>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</si>
  <si>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</si>
  <si>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</si>
  <si>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</si>
  <si>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</si>
  <si>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</si>
  <si>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</si>
  <si>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</si>
  <si>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</si>
  <si>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</si>
  <si>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</si>
  <si>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</si>
  <si>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</si>
  <si>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</si>
  <si>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</si>
  <si>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</si>
  <si>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</si>
  <si>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</si>
  <si>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</si>
  <si>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</si>
  <si>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</si>
  <si>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</si>
  <si>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</si>
  <si>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</si>
  <si>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</si>
  <si>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</si>
  <si>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</si>
  <si>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</si>
  <si>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</si>
  <si>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</si>
  <si>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</si>
  <si>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</si>
  <si>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</si>
  <si>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</si>
  <si>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</si>
  <si>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</si>
  <si>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</si>
  <si>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</si>
  <si>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</si>
  <si>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</si>
  <si>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</si>
  <si>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</si>
  <si>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</si>
  <si>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</si>
  <si>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</si>
  <si>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</si>
  <si>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</si>
  <si>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</si>
  <si>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</si>
  <si>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</si>
  <si>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</si>
  <si>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</si>
  <si>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</si>
  <si>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</si>
  <si>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</si>
  <si>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</si>
  <si>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</si>
  <si>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</si>
  <si>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</si>
  <si>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</si>
  <si>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</si>
  <si>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</si>
  <si>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</si>
  <si>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</si>
  <si>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</si>
  <si>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</si>
  <si>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</si>
  <si>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</si>
  <si>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</si>
  <si>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</si>
  <si>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</si>
  <si>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</si>
  <si>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</si>
  <si>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</si>
  <si>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</si>
  <si>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</si>
  <si>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</si>
  <si>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</si>
  <si>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</si>
  <si>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</si>
  <si>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</si>
  <si>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</si>
  <si>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</si>
  <si>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</si>
  <si>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</si>
  <si>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</si>
  <si>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</si>
  <si>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</si>
  <si>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</si>
  <si>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</si>
  <si>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</si>
  <si>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</si>
  <si>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</si>
  <si>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</si>
  <si>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</si>
  <si>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</si>
  <si>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</si>
  <si>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</si>
  <si>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</si>
  <si>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</si>
  <si>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</si>
  <si>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</si>
  <si>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</si>
  <si>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</si>
  <si>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</si>
  <si>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</si>
  <si>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</si>
  <si>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</si>
  <si>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</si>
  <si>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</si>
  <si>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</si>
  <si>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</si>
  <si>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</si>
  <si>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</si>
  <si>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</si>
  <si>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</si>
  <si>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</si>
  <si>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</si>
  <si>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</si>
  <si>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</si>
  <si>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</si>
  <si>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</si>
  <si>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</si>
  <si>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</si>
  <si>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</si>
  <si>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</si>
  <si>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</si>
  <si>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</si>
  <si>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</si>
  <si>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</si>
  <si>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</si>
  <si>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</si>
  <si>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</si>
  <si>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</si>
  <si>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</si>
  <si>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</si>
  <si>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</si>
  <si>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</si>
  <si>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</si>
  <si>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</si>
  <si>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</si>
  <si>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</si>
  <si>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</si>
  <si>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</si>
  <si>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</si>
  <si>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</si>
  <si>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</si>
  <si>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</si>
  <si>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</si>
  <si>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</si>
  <si>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</si>
  <si>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</si>
  <si>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</si>
  <si>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</si>
  <si>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</si>
  <si>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</si>
  <si>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</si>
  <si>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</si>
  <si>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</si>
  <si>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</si>
  <si>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</si>
  <si>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</si>
  <si>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</si>
  <si>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</si>
  <si>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</si>
  <si>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</si>
  <si>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</si>
  <si>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</si>
  <si>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</si>
  <si>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</si>
  <si>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</si>
  <si>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</si>
  <si>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</si>
  <si>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</si>
  <si>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</si>
  <si>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</si>
  <si>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</si>
  <si>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</si>
  <si>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</si>
  <si>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</si>
  <si>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</si>
  <si>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</si>
  <si>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</si>
  <si>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</si>
  <si>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</si>
  <si>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</si>
  <si>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</si>
  <si>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</si>
  <si>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</si>
  <si>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</si>
  <si>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</si>
  <si>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</si>
  <si>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</si>
  <si>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</si>
  <si>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</si>
  <si>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</si>
  <si>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</si>
  <si>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</si>
  <si>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</si>
  <si>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</si>
  <si>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</si>
  <si>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</si>
  <si>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</si>
  <si>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</si>
  <si>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</si>
  <si>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</si>
  <si>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</si>
  <si>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</si>
  <si>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</si>
  <si>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</si>
  <si>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</si>
  <si>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</si>
  <si>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</si>
  <si>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</si>
  <si>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</si>
  <si>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</si>
  <si>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</si>
  <si>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</si>
  <si>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</si>
  <si>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</si>
  <si>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</si>
  <si>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</si>
  <si>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</si>
  <si>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</si>
  <si>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</si>
  <si>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</si>
  <si>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</si>
  <si>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</si>
  <si>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</si>
  <si>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</si>
  <si>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</si>
  <si>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</si>
  <si>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</si>
  <si>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</si>
  <si>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</si>
  <si>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</si>
  <si>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</si>
  <si>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</si>
  <si>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</si>
  <si>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</si>
  <si>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</si>
  <si>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</si>
  <si>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</si>
  <si>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</si>
  <si>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</si>
  <si>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</si>
  <si>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</si>
  <si>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</si>
  <si>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</si>
  <si>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</si>
  <si>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</si>
  <si>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</si>
  <si>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</si>
  <si>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</si>
  <si>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</si>
  <si>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</si>
  <si>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</si>
  <si>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</si>
  <si>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</si>
  <si>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</si>
  <si>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</si>
  <si>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</si>
  <si>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</si>
  <si>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</si>
  <si>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</si>
  <si>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</si>
  <si>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</si>
  <si>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</si>
  <si>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</si>
  <si>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</si>
  <si>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</si>
  <si>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</si>
  <si>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</si>
  <si>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</si>
  <si>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</si>
  <si>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</si>
  <si>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</si>
  <si>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</si>
  <si>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</si>
  <si>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</si>
  <si>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</si>
  <si>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</si>
  <si>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</si>
  <si>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</si>
  <si>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</si>
  <si>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</si>
  <si>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</si>
  <si>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</si>
  <si>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</si>
  <si>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</si>
  <si>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</si>
  <si>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</si>
  <si>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</si>
  <si>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</si>
  <si>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</si>
  <si>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</si>
  <si>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</si>
  <si>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</si>
  <si>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</si>
  <si>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</si>
  <si>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</si>
  <si>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</si>
  <si>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</si>
  <si>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</si>
  <si>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</si>
  <si>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</si>
  <si>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</si>
  <si>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</si>
  <si>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</si>
  <si>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</si>
  <si>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</si>
  <si>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</si>
  <si>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</si>
  <si>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</si>
  <si>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</si>
  <si>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</si>
  <si>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</si>
  <si>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</si>
  <si>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</si>
  <si>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</si>
  <si>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</si>
  <si>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</si>
  <si>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</si>
  <si>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</si>
  <si>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</si>
  <si>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</si>
  <si>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</si>
  <si>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</si>
  <si>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</si>
  <si>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</si>
  <si>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</si>
  <si>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</si>
  <si>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</si>
  <si>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</si>
  <si>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</si>
  <si>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</si>
  <si>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</si>
  <si>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</si>
  <si>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</si>
  <si>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</si>
  <si>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</si>
  <si>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</si>
  <si>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</si>
  <si>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</si>
  <si>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</si>
  <si>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</si>
  <si>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</si>
  <si>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</si>
  <si>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</si>
  <si>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</si>
  <si>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</si>
  <si>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</si>
  <si>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</si>
  <si>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</si>
  <si>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</si>
  <si>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</si>
  <si>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</si>
  <si>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</si>
  <si>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</si>
  <si>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</si>
  <si>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</si>
  <si>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</si>
  <si>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</si>
  <si>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</si>
  <si>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</si>
  <si>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</si>
  <si>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</si>
  <si>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</si>
  <si>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</si>
  <si>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</si>
  <si>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</si>
  <si>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</si>
  <si>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</si>
  <si>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</si>
  <si>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</si>
  <si>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</si>
  <si>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</si>
  <si>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</si>
  <si>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</si>
  <si>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</si>
  <si>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</si>
  <si>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</si>
  <si>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</si>
  <si>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</si>
  <si>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</si>
  <si>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</si>
  <si>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</si>
  <si>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</si>
  <si>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</si>
  <si>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</si>
  <si>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</si>
  <si>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</si>
  <si>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</si>
  <si>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</si>
  <si>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</si>
  <si>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</si>
  <si>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</si>
  <si>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</si>
  <si>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</si>
  <si>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</si>
  <si>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</si>
  <si>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</si>
  <si>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</si>
  <si>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</si>
  <si>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</si>
  <si>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</si>
  <si>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</si>
  <si>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</si>
  <si>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</si>
  <si>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</si>
  <si>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</si>
  <si>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</si>
  <si>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</si>
  <si>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</si>
  <si>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</si>
  <si>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</si>
  <si>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</si>
  <si>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</si>
  <si>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</si>
  <si>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</si>
  <si>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</si>
  <si>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</si>
  <si>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</si>
  <si>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</si>
  <si>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</si>
  <si>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</si>
  <si>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</si>
  <si>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</si>
  <si>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</si>
  <si>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</si>
  <si>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</si>
  <si>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</si>
  <si>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</si>
  <si>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</si>
  <si>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</si>
  <si>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</si>
  <si>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</si>
  <si>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</si>
  <si>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</si>
  <si>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</si>
  <si>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</si>
  <si>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</si>
  <si>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</si>
  <si>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</si>
  <si>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</si>
  <si>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</si>
  <si>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</si>
  <si>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</si>
  <si>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</si>
  <si>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</si>
  <si>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</si>
  <si>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</si>
  <si>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</si>
  <si>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</si>
  <si>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</si>
  <si>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</si>
  <si>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</si>
  <si>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</si>
  <si>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</si>
  <si>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</si>
  <si>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</si>
  <si>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</si>
  <si>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</si>
  <si>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</si>
  <si>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</si>
  <si>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</si>
  <si>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</si>
  <si>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</si>
  <si>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</si>
  <si>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</si>
  <si>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</si>
  <si>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</si>
  <si>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</si>
  <si>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</si>
  <si>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</si>
  <si>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</si>
  <si>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</si>
  <si>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</si>
  <si>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</si>
  <si>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</si>
  <si>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</si>
  <si>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</si>
  <si>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</si>
  <si>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</si>
  <si>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</si>
  <si>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</si>
  <si>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</si>
  <si>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</si>
  <si>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</si>
  <si>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</si>
  <si>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</si>
  <si>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</si>
  <si>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</si>
  <si>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</si>
  <si>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</si>
  <si>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</si>
  <si>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</si>
  <si>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</si>
  <si>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</si>
  <si>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</si>
  <si>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</si>
  <si>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</si>
  <si>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</si>
  <si>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</si>
  <si>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</si>
  <si>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</si>
  <si>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</si>
  <si>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</si>
  <si>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</si>
  <si>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</si>
  <si>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</si>
  <si>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</si>
  <si>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</si>
  <si>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</si>
  <si>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</si>
  <si>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</si>
  <si>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</si>
  <si>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</si>
  <si>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</si>
  <si>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</si>
  <si>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</si>
  <si>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</si>
  <si>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</si>
  <si>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</si>
  <si>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</si>
  <si>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</si>
  <si>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</si>
  <si>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</si>
  <si>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</si>
  <si>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</si>
  <si>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</si>
  <si>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</si>
  <si>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</si>
  <si>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</si>
  <si>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</si>
  <si>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</si>
  <si>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</si>
  <si>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</si>
  <si>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</si>
  <si>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</si>
  <si>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</si>
  <si>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</si>
  <si>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</si>
  <si>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</si>
  <si>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</si>
  <si>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</si>
  <si>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</si>
  <si>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</si>
  <si>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</si>
  <si>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</si>
  <si>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</si>
  <si>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</si>
  <si>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</si>
  <si>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</si>
  <si>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</si>
  <si>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</si>
  <si>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</si>
  <si>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</si>
  <si>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</si>
  <si>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</si>
  <si>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</si>
  <si>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</si>
  <si>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</si>
  <si>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</si>
  <si>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</si>
  <si>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</si>
  <si>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</si>
  <si>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</si>
  <si>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</si>
  <si>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</si>
  <si>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</si>
  <si>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</si>
  <si>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</si>
  <si>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</si>
  <si>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</si>
  <si>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</si>
  <si>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</si>
  <si>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</si>
  <si>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</si>
  <si>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</si>
  <si>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</si>
  <si>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</si>
  <si>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</si>
  <si>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</si>
  <si>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</si>
  <si>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</si>
  <si>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</si>
  <si>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</si>
  <si>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</si>
  <si>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</si>
  <si>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</si>
  <si>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</si>
  <si>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</si>
  <si>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</si>
  <si>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</si>
  <si>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</si>
  <si>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</si>
  <si>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</si>
  <si>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</si>
  <si>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</si>
  <si>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</si>
  <si>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</si>
  <si>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</si>
  <si>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</si>
  <si>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</si>
  <si>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</si>
  <si>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</si>
  <si>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</si>
  <si>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</si>
  <si>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</si>
  <si>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</si>
  <si>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</si>
  <si>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</si>
  <si>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</si>
  <si>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</si>
  <si>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</si>
  <si>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</si>
  <si>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</si>
  <si>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</si>
  <si>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</si>
  <si>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</si>
  <si>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</si>
  <si>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</si>
  <si>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</si>
  <si>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</si>
  <si>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</si>
  <si>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</si>
  <si>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</si>
  <si>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</si>
  <si>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</si>
  <si>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</si>
  <si>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</si>
  <si>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</si>
  <si>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</si>
  <si>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</si>
  <si>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</si>
  <si>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</si>
  <si>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</si>
  <si>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</si>
  <si>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</si>
  <si>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</si>
  <si>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</si>
  <si>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</si>
  <si>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</si>
  <si>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</si>
  <si>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</si>
  <si>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</si>
  <si>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</si>
  <si>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</si>
  <si>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</si>
  <si>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</si>
  <si>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</si>
  <si>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</si>
  <si>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</si>
  <si>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</si>
  <si>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</si>
  <si>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</si>
  <si>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</si>
  <si>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</si>
  <si>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</si>
  <si>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</si>
  <si>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</si>
  <si>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</si>
  <si>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</si>
  <si>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</si>
  <si>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</si>
  <si>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</si>
  <si>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</si>
  <si>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</si>
  <si>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</si>
  <si>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</si>
  <si>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</si>
  <si>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</si>
  <si>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</si>
  <si>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</si>
  <si>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</si>
  <si>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</si>
  <si>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</si>
  <si>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</si>
  <si>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</si>
  <si>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</si>
  <si>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</si>
  <si>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</si>
  <si>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</si>
  <si>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</si>
  <si>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</si>
  <si>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</si>
  <si>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</si>
  <si>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</si>
  <si>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</si>
  <si>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</si>
  <si>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</si>
  <si>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</si>
  <si>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</si>
  <si>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</si>
  <si>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</si>
  <si>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</si>
  <si>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</si>
  <si>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</si>
  <si>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</si>
  <si>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</si>
  <si>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</si>
  <si>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</si>
  <si>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</si>
  <si>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</si>
  <si>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</si>
  <si>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</si>
  <si>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</si>
  <si>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</si>
  <si>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</si>
  <si>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</si>
  <si>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</si>
  <si>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</si>
  <si>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</si>
  <si>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</si>
  <si>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</si>
  <si>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</si>
  <si>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</si>
  <si>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</si>
  <si>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</si>
  <si>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</si>
  <si>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</si>
  <si>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</si>
  <si>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</si>
  <si>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</si>
  <si>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</si>
  <si>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</si>
  <si>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</si>
  <si>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</si>
  <si>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</si>
  <si>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</si>
  <si>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</si>
  <si>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</si>
  <si>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</si>
  <si>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</si>
  <si>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</si>
  <si>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</si>
  <si>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</si>
  <si>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</si>
  <si>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</si>
  <si>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</si>
  <si>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</si>
  <si>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</si>
  <si>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</si>
  <si>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</si>
  <si>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</si>
  <si>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</si>
  <si>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</si>
  <si>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</si>
  <si>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</si>
  <si>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</si>
  <si>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</si>
  <si>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</si>
  <si>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</si>
  <si>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</si>
  <si>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</si>
  <si>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</si>
  <si>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</si>
  <si>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</si>
  <si>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</si>
  <si>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</si>
  <si>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</si>
  <si>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</si>
  <si>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</si>
  <si>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</si>
  <si>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</si>
  <si>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</si>
  <si>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</si>
  <si>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</si>
  <si>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</si>
  <si>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</si>
  <si>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</si>
  <si>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</si>
  <si>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</si>
  <si>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</si>
  <si>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</si>
  <si>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</si>
  <si>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</si>
  <si>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</si>
  <si>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</si>
  <si>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</si>
  <si>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</si>
  <si>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</si>
  <si>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</si>
  <si>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</si>
  <si>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</si>
  <si>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</si>
  <si>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</si>
  <si>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</si>
  <si>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</si>
  <si>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</si>
  <si>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</si>
  <si>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</si>
  <si>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</si>
  <si>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</si>
  <si>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</si>
  <si>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</si>
  <si>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</si>
  <si>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</si>
  <si>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</si>
  <si>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</si>
  <si>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</si>
  <si>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</si>
  <si>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</si>
  <si>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</si>
  <si>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</si>
  <si>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</si>
  <si>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</si>
  <si>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</si>
  <si>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</si>
  <si>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</si>
  <si>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</si>
  <si>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</si>
  <si>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</si>
  <si>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</si>
  <si>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</si>
  <si>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</si>
  <si>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</si>
  <si>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</si>
  <si>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</si>
  <si>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</si>
  <si>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</si>
  <si>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</si>
  <si>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</si>
  <si>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</si>
  <si>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</si>
  <si>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</si>
  <si>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</si>
  <si>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</si>
  <si>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</si>
  <si>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</si>
  <si>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</si>
  <si>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</si>
  <si>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</si>
  <si>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</si>
  <si>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</si>
  <si>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</si>
  <si>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</si>
  <si>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</si>
  <si>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</si>
  <si>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</si>
  <si>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</si>
  <si>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</si>
  <si>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</si>
  <si>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</si>
  <si>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</si>
  <si>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</si>
  <si>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</si>
  <si>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</si>
  <si>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</si>
  <si>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</si>
  <si>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</si>
  <si>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</si>
  <si>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</si>
  <si>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</si>
  <si>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</si>
  <si>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</si>
  <si>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</si>
  <si>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</si>
  <si>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</si>
  <si>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</si>
  <si>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</si>
  <si>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</si>
  <si>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</si>
  <si>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</si>
  <si>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</si>
  <si>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</si>
  <si>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</si>
  <si>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</si>
  <si>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</si>
  <si>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</si>
  <si>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</si>
  <si>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</si>
  <si>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</si>
  <si>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</si>
  <si>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</si>
  <si>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</si>
  <si>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</si>
  <si>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</si>
  <si>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</si>
  <si>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</si>
  <si>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</si>
  <si>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</si>
  <si>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</si>
  <si>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</si>
  <si>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</si>
  <si>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</si>
  <si>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</si>
  <si>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</si>
  <si>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</si>
  <si>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</si>
  <si>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</si>
  <si>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</si>
  <si>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</si>
  <si>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</si>
  <si>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</si>
  <si>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</si>
  <si>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</si>
  <si>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</si>
  <si>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</si>
  <si>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</si>
  <si>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</si>
  <si>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</si>
  <si>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</si>
  <si>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</si>
  <si>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</si>
  <si>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</si>
  <si>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</si>
  <si>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</si>
  <si>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</si>
  <si>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</si>
  <si>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</si>
  <si>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</si>
  <si>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</si>
  <si>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</si>
  <si>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</si>
  <si>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</si>
  <si>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</si>
  <si>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</si>
  <si>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</si>
  <si>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</si>
  <si>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</si>
  <si>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</si>
  <si>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</si>
  <si>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</si>
  <si>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</si>
  <si>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</si>
  <si>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</si>
  <si>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</si>
  <si>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</si>
  <si>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</si>
  <si>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</si>
  <si>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</si>
  <si>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</si>
  <si>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</si>
  <si>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</si>
  <si>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</si>
  <si>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</si>
  <si>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</si>
  <si>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</si>
  <si>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</si>
  <si>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</si>
  <si>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</si>
  <si>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</si>
  <si>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</si>
  <si>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</si>
  <si>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</si>
  <si>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</si>
  <si>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</si>
  <si>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</si>
  <si>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</si>
  <si>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</si>
  <si>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</si>
  <si>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</si>
  <si>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</si>
  <si>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</si>
  <si>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</si>
  <si>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</si>
  <si>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</si>
  <si>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</si>
  <si>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</si>
  <si>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</si>
  <si>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</si>
  <si>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</si>
  <si>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</si>
  <si>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</si>
  <si>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</si>
  <si>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</si>
  <si>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</si>
  <si>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</si>
  <si>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</si>
  <si>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</si>
  <si>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</si>
  <si>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</si>
  <si>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</si>
  <si>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</si>
  <si>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</si>
  <si>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</si>
  <si>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</si>
  <si>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</si>
  <si>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</si>
  <si>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</si>
  <si>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</si>
  <si>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</si>
  <si>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</si>
  <si>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</si>
  <si>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</si>
  <si>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</si>
  <si>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</si>
  <si>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</si>
  <si>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</si>
  <si>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</si>
  <si>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</si>
  <si>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</si>
  <si>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</si>
  <si>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</si>
  <si>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</si>
  <si>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</si>
  <si>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</si>
  <si>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</si>
  <si>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</si>
  <si>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</si>
  <si>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</si>
  <si>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</si>
  <si>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</si>
  <si>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</si>
  <si>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</si>
  <si>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</si>
  <si>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</si>
  <si>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</si>
  <si>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</si>
  <si>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</si>
  <si>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</si>
  <si>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</si>
  <si>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</si>
  <si>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</si>
  <si>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</si>
  <si>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</si>
  <si>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</si>
  <si>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</si>
  <si>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</si>
  <si>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</si>
  <si>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</si>
  <si>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</si>
  <si>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</si>
  <si>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</si>
  <si>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</si>
  <si>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</si>
  <si>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</si>
  <si>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</si>
  <si>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</si>
  <si>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</si>
  <si>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</si>
  <si>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</si>
  <si>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</si>
  <si>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</si>
  <si>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</si>
  <si>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</si>
  <si>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</si>
  <si>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</si>
  <si>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</si>
  <si>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</si>
  <si>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</si>
  <si>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</si>
  <si>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</si>
  <si>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</si>
  <si>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</si>
  <si>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</si>
  <si>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</si>
  <si>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</si>
  <si>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</si>
  <si>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</si>
  <si>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</si>
  <si>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</si>
  <si>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</si>
  <si>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</si>
  <si>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</si>
  <si>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</si>
  <si>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</si>
  <si>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</si>
  <si>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</si>
  <si>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</si>
  <si>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</si>
  <si>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</si>
  <si>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</si>
  <si>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</si>
  <si>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</si>
  <si>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</si>
  <si>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</si>
  <si>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</si>
  <si>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</si>
  <si>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</si>
  <si>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</si>
  <si>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</si>
  <si>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</si>
  <si>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</si>
  <si>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</si>
  <si>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</si>
  <si>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</si>
  <si>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</si>
  <si>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</si>
  <si>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</si>
  <si>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</si>
  <si>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</si>
  <si>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</si>
  <si>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</si>
  <si>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</si>
  <si>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</si>
  <si>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</si>
  <si>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</si>
  <si>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</si>
  <si>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</si>
  <si>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</si>
  <si>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</si>
  <si>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</si>
  <si>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</si>
  <si>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</si>
  <si>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</si>
  <si>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</si>
  <si>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</si>
  <si>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</si>
  <si>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</si>
  <si>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</si>
  <si>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</si>
  <si>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</si>
  <si>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</si>
  <si>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</si>
  <si>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</si>
  <si>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</si>
  <si>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</si>
  <si>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</si>
  <si>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</si>
  <si>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</si>
  <si>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</si>
  <si>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</si>
  <si>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</si>
  <si>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</si>
  <si>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</si>
  <si>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</si>
  <si>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</si>
  <si>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</si>
  <si>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</si>
  <si>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</si>
  <si>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</si>
  <si>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</si>
  <si>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</si>
  <si>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</si>
  <si>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</si>
  <si>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</si>
  <si>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</si>
  <si>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</si>
  <si>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</si>
  <si>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</si>
  <si>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</si>
  <si>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</si>
  <si>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</si>
  <si>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</si>
  <si>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</si>
  <si>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</si>
  <si>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</si>
  <si>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</si>
  <si>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</si>
  <si>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</si>
  <si>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</si>
  <si>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</si>
  <si>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</si>
  <si>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</si>
  <si>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</si>
  <si>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</si>
  <si>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</si>
  <si>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</si>
  <si>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</si>
  <si>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</si>
  <si>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</si>
  <si>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</si>
  <si>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</si>
  <si>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</si>
  <si>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</si>
  <si>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</si>
  <si>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</si>
  <si>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</si>
  <si>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</si>
  <si>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</si>
  <si>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</si>
  <si>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</si>
  <si>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</si>
  <si>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</si>
  <si>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</si>
  <si>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</si>
  <si>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</si>
  <si>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</si>
  <si>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</si>
  <si>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</si>
  <si>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</si>
  <si>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</si>
  <si>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</si>
  <si>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</si>
  <si>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</si>
  <si>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</si>
  <si>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</si>
  <si>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</si>
  <si>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</si>
  <si>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</si>
  <si>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</si>
  <si>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</si>
  <si>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</si>
  <si>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</si>
  <si>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</si>
  <si>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</si>
  <si>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</si>
  <si>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</si>
  <si>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</si>
  <si>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</si>
  <si>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</si>
  <si>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</si>
  <si>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</si>
  <si>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</si>
  <si>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</si>
  <si>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</si>
  <si>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</si>
  <si>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</si>
  <si>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</si>
  <si>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</si>
  <si>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</si>
  <si>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</si>
  <si>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</si>
  <si>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</si>
  <si>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</si>
  <si>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</si>
  <si>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</si>
  <si>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</si>
  <si>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</si>
  <si>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</si>
  <si>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</si>
  <si>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</si>
  <si>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</si>
  <si>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</si>
  <si>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</si>
  <si>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</si>
  <si>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</si>
  <si>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</si>
  <si>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</si>
  <si>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</si>
  <si>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</si>
  <si>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</si>
  <si>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</si>
  <si>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</si>
  <si>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</si>
  <si>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</si>
  <si>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</si>
  <si>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</si>
  <si>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</si>
  <si>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</si>
  <si>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</si>
  <si>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</si>
  <si>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</si>
  <si>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</si>
  <si>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</si>
  <si>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</si>
  <si>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</si>
  <si>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</si>
  <si>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</si>
  <si>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</si>
  <si>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</si>
  <si>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</si>
  <si>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</si>
  <si>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</si>
  <si>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</si>
  <si>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</si>
  <si>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</si>
  <si>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</si>
  <si>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</si>
  <si>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</si>
  <si>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</si>
  <si>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</si>
  <si>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</si>
  <si>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</si>
  <si>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</si>
  <si>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</si>
  <si>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</si>
  <si>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</si>
  <si>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</si>
  <si>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</si>
  <si>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</si>
  <si>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</si>
  <si>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</si>
  <si>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</si>
  <si>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</si>
  <si>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</si>
  <si>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</si>
  <si>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</si>
  <si>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</si>
  <si>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</si>
  <si>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</si>
  <si>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</si>
  <si>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</si>
  <si>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</si>
  <si>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</si>
  <si>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</si>
  <si>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</si>
  <si>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</si>
  <si>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</si>
  <si>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</si>
  <si>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</si>
  <si>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</si>
  <si>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</si>
  <si>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</si>
  <si>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</si>
  <si>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</si>
  <si>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</si>
  <si>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</si>
  <si>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</si>
  <si>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</si>
  <si>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</si>
  <si>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</si>
  <si>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</si>
  <si>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</si>
  <si>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</si>
  <si>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</si>
  <si>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</si>
  <si>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</si>
  <si>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</si>
  <si>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</si>
  <si>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</si>
  <si>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</si>
  <si>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</si>
  <si>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</si>
  <si>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</si>
  <si>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</si>
  <si>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</si>
  <si>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</si>
  <si>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</si>
  <si>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</si>
  <si>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</si>
  <si>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</si>
  <si>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</si>
  <si>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</si>
  <si>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</si>
  <si>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</si>
  <si>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</si>
  <si>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</si>
  <si>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</si>
  <si>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</si>
  <si>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</si>
  <si>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</si>
  <si>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</si>
  <si>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</si>
  <si>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</si>
  <si>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</si>
  <si>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</si>
  <si>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</si>
  <si>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</si>
  <si>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</si>
  <si>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</si>
  <si>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</si>
  <si>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</si>
  <si>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</si>
  <si>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</si>
  <si>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</si>
  <si>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</si>
  <si>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</si>
  <si>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</si>
  <si>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</si>
  <si>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</si>
  <si>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</si>
  <si>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</si>
  <si>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</si>
  <si>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</si>
  <si>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</si>
  <si>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</si>
  <si>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</si>
  <si>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</si>
  <si>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</si>
  <si>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</si>
  <si>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</si>
  <si>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</si>
  <si>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</si>
  <si>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</si>
  <si>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</si>
  <si>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</si>
  <si>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</si>
  <si>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</si>
  <si>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</si>
  <si>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</si>
  <si>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</si>
  <si>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</si>
  <si>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</si>
  <si>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</si>
  <si>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</si>
  <si>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</si>
  <si>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</si>
  <si>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</si>
  <si>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</si>
  <si>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</si>
  <si>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</si>
  <si>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</si>
  <si>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</si>
  <si>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</si>
  <si>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</si>
  <si>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</si>
  <si>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</si>
  <si>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</si>
  <si>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</si>
  <si>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</si>
  <si>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</si>
  <si>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</si>
  <si>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</si>
  <si>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</si>
  <si>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</si>
  <si>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</si>
  <si>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</si>
  <si>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</si>
  <si>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</si>
  <si>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</si>
  <si>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</si>
  <si>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</si>
  <si>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</si>
  <si>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</si>
  <si>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</si>
  <si>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</si>
  <si>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</si>
  <si>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</si>
  <si>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</si>
  <si>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</si>
  <si>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</si>
  <si>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</si>
  <si>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</si>
  <si>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</si>
  <si>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</si>
  <si>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</si>
  <si>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</si>
  <si>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</si>
  <si>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</si>
  <si>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</si>
  <si>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</si>
  <si>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</si>
  <si>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</si>
  <si>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</si>
  <si>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</si>
  <si>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</si>
  <si>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</si>
  <si>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</si>
  <si>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</si>
  <si>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</si>
  <si>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</si>
  <si>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</si>
  <si>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</si>
  <si>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</si>
  <si>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</si>
  <si>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</si>
  <si>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</si>
  <si>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</si>
  <si>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</si>
  <si>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</si>
  <si>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</si>
  <si>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</si>
  <si>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</si>
  <si>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</si>
  <si>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</si>
  <si>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</si>
  <si>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</si>
  <si>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</si>
  <si>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</si>
  <si>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</si>
  <si>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</si>
  <si>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</si>
  <si>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</si>
  <si>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</si>
  <si>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</si>
  <si>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</si>
  <si>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</si>
  <si>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</si>
  <si>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</si>
  <si>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</si>
  <si>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</si>
  <si>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</si>
  <si>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</si>
  <si>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</si>
  <si>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</si>
  <si>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</si>
  <si>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</si>
  <si>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</si>
  <si>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</si>
  <si>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</si>
  <si>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</si>
  <si>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</si>
  <si>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</si>
  <si>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</si>
  <si>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</si>
  <si>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</si>
  <si>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</si>
  <si>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</si>
  <si>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</si>
  <si>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</si>
  <si>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</si>
  <si>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</si>
  <si>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</si>
  <si>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</si>
  <si>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</si>
  <si>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</si>
  <si>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</si>
  <si>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</si>
  <si>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</si>
  <si>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</si>
  <si>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</si>
  <si>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</si>
  <si>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</si>
  <si>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</si>
  <si>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</si>
  <si>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</si>
  <si>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</si>
  <si>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</si>
  <si>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</si>
  <si>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</si>
  <si>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</si>
  <si>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</si>
  <si>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</si>
  <si>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</si>
  <si>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</si>
  <si>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</si>
  <si>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</si>
  <si>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</si>
  <si>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</si>
  <si>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</si>
  <si>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</si>
  <si>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</si>
  <si>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</si>
  <si>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</si>
  <si>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</si>
  <si>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</si>
  <si>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</si>
  <si>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</si>
  <si>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</si>
  <si>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</si>
  <si>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</si>
  <si>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</si>
  <si>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</si>
  <si>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</si>
  <si>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</si>
  <si>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</si>
  <si>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</si>
  <si>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</si>
  <si>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</si>
  <si>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</si>
  <si>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</si>
  <si>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</si>
  <si>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</si>
  <si>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</si>
  <si>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</si>
  <si>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</si>
  <si>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</si>
  <si>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</si>
  <si>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</si>
  <si>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</si>
  <si>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</si>
  <si>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</si>
  <si>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</si>
  <si>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</si>
  <si>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</si>
  <si>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</si>
  <si>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</si>
  <si>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</si>
  <si>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</si>
  <si>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</si>
  <si>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</si>
  <si>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</si>
  <si>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</si>
  <si>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</si>
  <si>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</si>
  <si>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</si>
  <si>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</si>
  <si>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</si>
  <si>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</si>
  <si>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</si>
  <si>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</si>
  <si>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</si>
  <si>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</si>
  <si>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</si>
  <si>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</si>
  <si>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</si>
  <si>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</si>
  <si>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</si>
  <si>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</si>
  <si>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</si>
  <si>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</si>
  <si>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</si>
  <si>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</si>
  <si>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</si>
  <si>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</si>
  <si>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</si>
  <si>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</si>
  <si>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</si>
  <si>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</si>
  <si>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</si>
  <si>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</si>
  <si>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</si>
  <si>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</si>
  <si>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</si>
  <si>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</si>
  <si>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</si>
  <si>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</si>
  <si>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</si>
  <si>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</si>
  <si>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</si>
  <si>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</si>
  <si>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</si>
  <si>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</si>
  <si>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</si>
  <si>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</si>
  <si>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</si>
  <si>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</si>
  <si>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</si>
  <si>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</si>
  <si>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</si>
  <si>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</si>
  <si>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</si>
  <si>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</si>
  <si>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</si>
  <si>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</si>
  <si>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</si>
  <si>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</si>
  <si>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</si>
  <si>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</si>
  <si>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</si>
  <si>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</si>
  <si>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</si>
  <si>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</si>
  <si>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</si>
  <si>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</si>
  <si>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</si>
  <si>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</si>
  <si>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</si>
  <si>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</si>
  <si>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</si>
  <si>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</si>
  <si>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</si>
  <si>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</si>
  <si>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</si>
  <si>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</si>
  <si>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</si>
  <si>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</si>
  <si>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</si>
  <si>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</si>
  <si>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</si>
  <si>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</si>
  <si>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</si>
  <si>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</si>
  <si>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</si>
  <si>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</si>
  <si>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</si>
  <si>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</si>
  <si>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</si>
  <si>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</si>
  <si>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</si>
  <si>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</si>
  <si>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</si>
  <si>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</si>
  <si>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</si>
  <si>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</si>
  <si>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</si>
  <si>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</si>
  <si>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</si>
  <si>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</si>
  <si>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</si>
  <si>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</si>
  <si>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</si>
  <si>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</si>
  <si>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</si>
  <si>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</si>
  <si>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</si>
  <si>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</si>
  <si>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</si>
  <si>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</si>
  <si>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</si>
  <si>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</si>
  <si>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</si>
  <si>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</si>
  <si>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</si>
  <si>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</si>
  <si>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</si>
  <si>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</si>
  <si>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</si>
  <si>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</si>
  <si>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</si>
  <si>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</si>
  <si>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</si>
  <si>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</si>
  <si>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</si>
  <si>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</si>
  <si>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</si>
  <si>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</si>
  <si>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</si>
  <si>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</si>
  <si>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</si>
  <si>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</si>
  <si>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</si>
  <si>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</si>
  <si>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</si>
  <si>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</si>
  <si>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</si>
  <si>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</si>
  <si>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</si>
  <si>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</si>
  <si>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</si>
  <si>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</si>
  <si>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</si>
  <si>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</si>
  <si>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</si>
  <si>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</si>
  <si>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</si>
  <si>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</si>
  <si>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</si>
  <si>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</si>
  <si>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</si>
  <si>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</si>
  <si>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</si>
  <si>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</si>
  <si>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</si>
  <si>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</si>
  <si>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</si>
  <si>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</si>
  <si>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</si>
  <si>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</si>
  <si>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</si>
  <si>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</si>
  <si>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</si>
  <si>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</si>
  <si>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</si>
  <si>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</si>
  <si>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</si>
  <si>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</si>
  <si>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</si>
  <si>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</si>
  <si>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</si>
  <si>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</si>
  <si>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</si>
  <si>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</si>
  <si>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</si>
  <si>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</si>
  <si>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</si>
  <si>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</si>
  <si>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</si>
  <si>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</si>
  <si>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</si>
  <si>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</si>
  <si>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</si>
  <si>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</si>
  <si>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</si>
  <si>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</si>
  <si>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</si>
  <si>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</si>
  <si>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</si>
  <si>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</si>
  <si>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</si>
  <si>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</si>
  <si>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</si>
  <si>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</si>
  <si>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</si>
  <si>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</si>
  <si>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</si>
  <si>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</si>
  <si>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</si>
  <si>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</si>
  <si>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</si>
  <si>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</si>
  <si>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</si>
  <si>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</si>
  <si>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</si>
  <si>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</si>
  <si>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</si>
  <si>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</si>
  <si>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</si>
  <si>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</si>
  <si>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</si>
  <si>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</si>
  <si>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</si>
  <si>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</si>
  <si>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</si>
  <si>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</si>
  <si>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</si>
  <si>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</si>
  <si>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</si>
  <si>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</si>
  <si>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</si>
  <si>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</si>
  <si>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</si>
  <si>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</si>
  <si>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</si>
  <si>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</si>
  <si>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</si>
  <si>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</si>
  <si>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</si>
  <si>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</si>
  <si>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</si>
  <si>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</si>
  <si>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</si>
  <si>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</si>
  <si>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</si>
  <si>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</si>
  <si>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</si>
  <si>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</si>
  <si>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</si>
  <si>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</si>
  <si>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</si>
  <si>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</si>
  <si>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</si>
  <si>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</si>
  <si>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</si>
  <si>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</si>
  <si>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</si>
  <si>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</si>
  <si>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</si>
  <si>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</si>
  <si>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</si>
  <si>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</si>
  <si>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</si>
  <si>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</si>
  <si>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</si>
  <si>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</si>
  <si>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</si>
  <si>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</si>
  <si>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</si>
  <si>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</si>
  <si>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</si>
  <si>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</si>
  <si>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</si>
  <si>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</si>
  <si>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</si>
  <si>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</si>
  <si>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</si>
  <si>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</si>
  <si>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</si>
  <si>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</si>
  <si>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</si>
  <si>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</si>
  <si>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</si>
  <si>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</si>
  <si>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</si>
  <si>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</si>
  <si>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</si>
  <si>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</si>
  <si>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</si>
  <si>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</si>
  <si>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</si>
  <si>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</si>
  <si>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</si>
  <si>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</si>
  <si>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</si>
  <si>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</si>
  <si>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</si>
  <si>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</si>
  <si>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</si>
  <si>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</si>
  <si>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</si>
  <si>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</si>
  <si>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</si>
  <si>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</si>
  <si>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</si>
  <si>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</si>
  <si>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</si>
  <si>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</si>
  <si>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</si>
  <si>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</si>
  <si>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</si>
  <si>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</si>
  <si>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</si>
  <si>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</si>
  <si>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</si>
  <si>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</si>
  <si>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</si>
  <si>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</si>
  <si>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</si>
  <si>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</si>
  <si>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</si>
  <si>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</si>
  <si>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</si>
  <si>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</si>
  <si>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</si>
  <si>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</si>
  <si>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</si>
  <si>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</si>
  <si>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</si>
  <si>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</si>
  <si>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</si>
  <si>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</si>
  <si>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</si>
  <si>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</si>
  <si>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</si>
  <si>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</si>
  <si>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</si>
  <si>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</si>
  <si>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</si>
  <si>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</si>
  <si>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</si>
  <si>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</si>
  <si>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</si>
  <si>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</si>
  <si>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</si>
  <si>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</si>
  <si>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</si>
  <si>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</si>
  <si>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</si>
  <si>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</si>
  <si>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</si>
  <si>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</si>
  <si>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</si>
  <si>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</si>
  <si>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</si>
  <si>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</si>
  <si>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</si>
  <si>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</si>
  <si>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</si>
  <si>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</si>
  <si>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</si>
  <si>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</si>
  <si>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</si>
  <si>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</si>
  <si>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</si>
  <si>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</si>
  <si>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</si>
  <si>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</si>
  <si>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</si>
  <si>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</si>
  <si>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</si>
  <si>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</si>
  <si>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</si>
  <si>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</si>
  <si>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</si>
  <si>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</si>
  <si>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</si>
  <si>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</si>
  <si>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</si>
  <si>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</si>
  <si>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</si>
  <si>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</si>
  <si>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</si>
  <si>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</si>
  <si>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</si>
  <si>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</si>
  <si>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</si>
  <si>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</si>
  <si>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</si>
  <si>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</si>
  <si>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</si>
  <si>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</si>
  <si>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</si>
  <si>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</si>
  <si>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</si>
  <si>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</si>
  <si>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</si>
  <si>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</si>
  <si>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</si>
  <si>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</si>
  <si>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</si>
  <si>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</si>
  <si>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</si>
  <si>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</si>
  <si>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</si>
  <si>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</si>
  <si>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</si>
  <si>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</si>
  <si>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</si>
  <si>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</si>
  <si>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</si>
  <si>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</si>
  <si>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</si>
  <si>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</si>
  <si>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</si>
  <si>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</si>
  <si>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</si>
  <si>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</si>
  <si>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</si>
  <si>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</si>
  <si>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</si>
  <si>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</si>
  <si>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</si>
  <si>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</si>
  <si>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</si>
  <si>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</si>
  <si>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</si>
  <si>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</si>
  <si>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</si>
  <si>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</si>
  <si>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</si>
  <si>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</si>
  <si>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</si>
  <si>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</si>
  <si>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</si>
  <si>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</si>
  <si>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</si>
  <si>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</si>
  <si>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</si>
  <si>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</si>
  <si>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</si>
  <si>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</si>
  <si>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</si>
  <si>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</si>
  <si>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</si>
  <si>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</si>
  <si>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</si>
  <si>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</si>
  <si>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</si>
  <si>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</si>
  <si>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</si>
  <si>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</si>
  <si>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</si>
  <si>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</si>
  <si>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</si>
  <si>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</si>
  <si>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</si>
  <si>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</si>
  <si>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</si>
  <si>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</si>
  <si>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</si>
  <si>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</si>
  <si>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</si>
  <si>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</si>
  <si>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</si>
  <si>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</si>
  <si>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</si>
  <si>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</si>
  <si>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</si>
  <si>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</si>
  <si>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</si>
  <si>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</si>
  <si>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</si>
  <si>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</si>
  <si>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</si>
  <si>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</si>
  <si>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</si>
  <si>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</si>
  <si>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</si>
  <si>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</si>
  <si>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</si>
  <si>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</si>
  <si>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</si>
  <si>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</si>
  <si>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</si>
  <si>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</si>
  <si>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</si>
  <si>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</si>
  <si>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</si>
  <si>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</si>
  <si>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</si>
  <si>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</si>
  <si>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</si>
  <si>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</si>
  <si>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</si>
  <si>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</si>
  <si>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</si>
  <si>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</si>
  <si>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</si>
  <si>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</si>
  <si>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</si>
  <si>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</si>
  <si>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</si>
  <si>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</si>
  <si>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</si>
  <si>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</si>
  <si>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</si>
  <si>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</si>
  <si>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</si>
  <si>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</si>
  <si>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</si>
  <si>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</si>
  <si>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</si>
  <si>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</si>
  <si>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</si>
  <si>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</si>
  <si>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</si>
  <si>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</si>
  <si>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</si>
  <si>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</si>
  <si>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</si>
  <si>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</si>
  <si>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</si>
  <si>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</si>
  <si>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</si>
  <si>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</si>
  <si>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</si>
  <si>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</si>
  <si>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</si>
  <si>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</si>
  <si>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</si>
  <si>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</si>
  <si>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</si>
  <si>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</si>
  <si>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</si>
  <si>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</si>
  <si>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</si>
  <si>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</si>
  <si>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</si>
  <si>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</si>
  <si>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</si>
  <si>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</si>
  <si>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</si>
  <si>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</si>
  <si>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</si>
  <si>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</si>
  <si>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</si>
  <si>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</si>
  <si>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</si>
  <si>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</si>
  <si>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</si>
  <si>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</si>
  <si>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</si>
  <si>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</si>
  <si>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</si>
  <si>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</si>
  <si>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</si>
  <si>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</si>
  <si>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</si>
  <si>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</si>
  <si>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</si>
  <si>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</si>
  <si>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</si>
  <si>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</si>
  <si>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</si>
  <si>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</si>
  <si>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</si>
  <si>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</si>
  <si>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</si>
  <si>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</si>
  <si>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</si>
  <si>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</si>
  <si>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</si>
  <si>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</si>
  <si>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</si>
  <si>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</si>
  <si>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</si>
  <si>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</si>
  <si>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</si>
  <si>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</si>
  <si>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</si>
  <si>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</si>
  <si>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</si>
  <si>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</si>
  <si>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</si>
  <si>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</si>
  <si>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</si>
  <si>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</si>
  <si>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</si>
  <si>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</si>
  <si>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</si>
  <si>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</si>
  <si>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</si>
  <si>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</si>
  <si>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</si>
  <si>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</si>
  <si>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</si>
  <si>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</si>
  <si>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</si>
  <si>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</si>
  <si>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</si>
  <si>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</si>
  <si>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</si>
  <si>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</si>
  <si>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</si>
  <si>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</si>
  <si>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</si>
  <si>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</si>
  <si>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</si>
  <si>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</si>
  <si>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</si>
  <si>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</si>
  <si>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</si>
  <si>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</si>
  <si>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</si>
  <si>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</si>
  <si>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</si>
  <si>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</si>
  <si>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</si>
  <si>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</si>
  <si>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</si>
  <si>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</si>
  <si>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</si>
  <si>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</si>
  <si>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</si>
  <si>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</si>
  <si>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</si>
  <si>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</si>
  <si>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</si>
  <si>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</si>
  <si>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</si>
  <si>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</si>
  <si>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</si>
  <si>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</si>
  <si>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</si>
  <si>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</si>
  <si>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</si>
  <si>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</si>
  <si>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</si>
  <si>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</si>
  <si>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</si>
  <si>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</si>
  <si>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</si>
  <si>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</si>
  <si>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</si>
  <si>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</si>
  <si>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</si>
  <si>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</si>
  <si>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</si>
  <si>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</si>
  <si>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</si>
  <si>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</si>
  <si>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</si>
  <si>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</si>
  <si>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</si>
  <si>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</si>
  <si>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</si>
  <si>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</si>
  <si>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</si>
  <si>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</si>
  <si>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</si>
  <si>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</si>
  <si>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</si>
  <si>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</si>
  <si>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</si>
  <si>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</si>
  <si>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</si>
  <si>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</si>
  <si>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</si>
  <si>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</si>
  <si>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</si>
  <si>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</si>
  <si>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</si>
  <si>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</si>
  <si>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</si>
  <si>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</si>
  <si>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</si>
  <si>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</si>
  <si>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</si>
  <si>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</si>
  <si>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</si>
  <si>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</si>
  <si>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</si>
  <si>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</si>
  <si>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</si>
  <si>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</si>
  <si>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</si>
  <si>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</si>
  <si>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</si>
  <si>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</si>
  <si>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</si>
  <si>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</si>
  <si>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</si>
  <si>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</si>
  <si>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</si>
  <si>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</si>
  <si>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</si>
  <si>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</si>
  <si>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</si>
  <si>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</si>
  <si>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</si>
  <si>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</si>
  <si>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</si>
  <si>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</si>
  <si>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</si>
  <si>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</si>
  <si>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</si>
  <si>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</si>
  <si>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</si>
  <si>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</si>
  <si>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</si>
  <si>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</si>
  <si>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</si>
  <si>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</si>
  <si>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</si>
  <si>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</si>
  <si>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</si>
  <si>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</si>
  <si>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</si>
  <si>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</si>
  <si>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</si>
  <si>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</si>
  <si>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</si>
  <si>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</si>
  <si>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</si>
  <si>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</si>
  <si>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</si>
  <si>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</si>
  <si>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</si>
  <si>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</si>
  <si>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</si>
  <si>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</si>
  <si>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</si>
  <si>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</si>
  <si>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</si>
  <si>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</si>
  <si>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</si>
  <si>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</si>
  <si>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</si>
  <si>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</si>
  <si>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</si>
  <si>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</si>
  <si>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</si>
  <si>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</si>
  <si>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</si>
  <si>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</si>
  <si>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</si>
  <si>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</si>
  <si>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</si>
  <si>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</si>
  <si>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</si>
  <si>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</si>
  <si>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</si>
  <si>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</si>
  <si>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</si>
  <si>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</si>
  <si>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</si>
  <si>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</si>
  <si>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</si>
  <si>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</si>
  <si>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</si>
  <si>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</si>
  <si>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</si>
  <si>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</si>
  <si>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</si>
  <si>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</si>
  <si>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</si>
  <si>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</si>
  <si>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</si>
  <si>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</si>
  <si>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</si>
  <si>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</si>
  <si>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</si>
  <si>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</si>
  <si>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</si>
  <si>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</si>
  <si>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</si>
  <si>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</si>
  <si>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</si>
  <si>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</si>
  <si>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</si>
  <si>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</si>
  <si>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</si>
  <si>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</si>
  <si>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</si>
  <si>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</si>
  <si>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</si>
  <si>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</si>
  <si>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</si>
  <si>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</si>
  <si>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</si>
  <si>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</si>
  <si>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</si>
  <si>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</si>
  <si>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</si>
  <si>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</si>
  <si>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</si>
  <si>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</si>
  <si>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</si>
  <si>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</si>
  <si>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</si>
  <si>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</si>
  <si>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</si>
  <si>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</si>
  <si>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</si>
  <si>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</si>
  <si>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</si>
  <si>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</si>
  <si>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</si>
  <si>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</si>
  <si>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</si>
  <si>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</si>
  <si>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</si>
  <si>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</si>
  <si>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</si>
  <si>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</si>
  <si>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</si>
  <si>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</si>
  <si>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</si>
  <si>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</si>
  <si>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</si>
  <si>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</si>
  <si>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</si>
  <si>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</si>
  <si>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</si>
  <si>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</si>
  <si>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</si>
  <si>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</si>
  <si>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</si>
  <si>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</si>
  <si>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</si>
  <si>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</si>
  <si>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</si>
  <si>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</si>
  <si>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</si>
  <si>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</si>
  <si>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</si>
  <si>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</si>
  <si>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</si>
  <si>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</si>
  <si>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</si>
  <si>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</si>
  <si>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</si>
  <si>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</si>
  <si>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</si>
  <si>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</si>
  <si>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</si>
  <si>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</si>
  <si>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</si>
  <si>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</si>
  <si>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</si>
  <si>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</si>
  <si>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</si>
  <si>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</si>
  <si>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</si>
  <si>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</si>
  <si>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</si>
  <si>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</si>
  <si>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</si>
  <si>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</si>
  <si>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</si>
  <si>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</si>
  <si>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</si>
  <si>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</si>
  <si>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</si>
  <si>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</si>
  <si>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</si>
  <si>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</si>
  <si>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</si>
  <si>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</si>
  <si>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</si>
  <si>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</si>
  <si>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</si>
  <si>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</si>
  <si>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</si>
  <si>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</si>
  <si>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</si>
  <si>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</si>
  <si>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</si>
  <si>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</si>
  <si>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</si>
  <si>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</si>
  <si>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</si>
  <si>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</si>
  <si>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</si>
  <si>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</si>
  <si>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</si>
  <si>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</si>
  <si>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</si>
  <si>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</si>
  <si>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</si>
  <si>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</si>
  <si>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</si>
  <si>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</si>
  <si>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</si>
  <si>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</si>
  <si>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</si>
  <si>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</si>
  <si>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</si>
  <si>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</si>
  <si>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</si>
  <si>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</si>
  <si>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</si>
  <si>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</si>
  <si>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</si>
  <si>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</si>
  <si>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</si>
  <si>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</si>
  <si>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</si>
  <si>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</si>
  <si>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</si>
  <si>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</si>
  <si>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</si>
  <si>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</si>
  <si>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</si>
  <si>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</si>
  <si>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</si>
  <si>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</si>
  <si>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</si>
  <si>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</si>
  <si>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</si>
  <si>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</si>
  <si>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</si>
  <si>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</si>
  <si>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</si>
  <si>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</si>
  <si>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</si>
  <si>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</si>
  <si>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</si>
  <si>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</si>
  <si>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</si>
  <si>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</si>
  <si>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</si>
  <si>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</si>
  <si>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</si>
  <si>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</si>
  <si>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</si>
  <si>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</si>
  <si>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</si>
  <si>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</si>
  <si>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</si>
  <si>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</si>
  <si>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</si>
  <si>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</si>
  <si>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</si>
  <si>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</si>
  <si>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</si>
  <si>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</si>
  <si>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</si>
  <si>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</si>
  <si>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</si>
  <si>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</si>
  <si>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</si>
  <si>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</si>
  <si>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</si>
  <si>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</si>
  <si>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</si>
  <si>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</si>
  <si>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</si>
  <si>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</si>
  <si>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</si>
  <si>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</si>
  <si>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</si>
  <si>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</si>
  <si>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</si>
  <si>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</si>
  <si>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</si>
  <si>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</si>
  <si>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</si>
  <si>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</si>
  <si>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</si>
  <si>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</si>
  <si>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</si>
  <si>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</si>
  <si>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</si>
  <si>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</si>
  <si>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</si>
  <si>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</si>
  <si>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</si>
  <si>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</si>
  <si>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</si>
  <si>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</si>
  <si>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</si>
  <si>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</si>
  <si>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</si>
  <si>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</si>
  <si>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</si>
  <si>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</si>
  <si>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</si>
  <si>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</si>
  <si>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</si>
  <si>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</si>
  <si>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</si>
  <si>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</si>
  <si>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</si>
  <si>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</si>
  <si>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</si>
  <si>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</si>
  <si>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</si>
  <si>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</si>
  <si>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</si>
  <si>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</si>
  <si>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</si>
  <si>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</si>
  <si>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</si>
  <si>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</si>
  <si>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</si>
  <si>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</si>
  <si>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</si>
  <si>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</si>
  <si>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</si>
  <si>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</si>
  <si>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</si>
  <si>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</si>
  <si>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</si>
  <si>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</si>
  <si>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</si>
  <si>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</si>
  <si>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</si>
  <si>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</si>
  <si>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</si>
  <si>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</si>
  <si>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</si>
  <si>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</si>
  <si>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</si>
  <si>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</si>
  <si>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</si>
  <si>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</si>
  <si>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</si>
  <si>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</si>
  <si>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</si>
  <si>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</si>
  <si>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</si>
  <si>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</si>
  <si>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</si>
  <si>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</si>
  <si>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</si>
  <si>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</si>
  <si>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</si>
  <si>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</si>
  <si>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</si>
  <si>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</si>
  <si>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</si>
  <si>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</si>
  <si>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</si>
  <si>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</si>
  <si>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</si>
  <si>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</si>
  <si>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</si>
  <si>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</si>
  <si>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</si>
  <si>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</si>
  <si>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</si>
  <si>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</si>
  <si>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</si>
  <si>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</si>
  <si>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</si>
  <si>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</si>
  <si>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</si>
  <si>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</si>
  <si>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</si>
  <si>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</si>
  <si>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</si>
  <si>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</si>
  <si>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</si>
  <si>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</si>
  <si>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</si>
  <si>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</si>
  <si>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</si>
  <si>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</si>
  <si>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</si>
  <si>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</si>
  <si>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</si>
  <si>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</si>
  <si>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</si>
  <si>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</si>
  <si>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</si>
  <si>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</si>
  <si>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</si>
  <si>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</si>
  <si>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</si>
  <si>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</si>
  <si>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</si>
  <si>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</si>
  <si>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</si>
  <si>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</si>
  <si>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</si>
  <si>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</si>
  <si>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</si>
  <si>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</si>
  <si>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</si>
  <si>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</si>
  <si>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</si>
  <si>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</si>
  <si>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</si>
  <si>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</si>
  <si>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</si>
  <si>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</si>
  <si>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</si>
  <si>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</si>
  <si>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</si>
  <si>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</si>
  <si>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</si>
  <si>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</si>
  <si>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</si>
  <si>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</si>
  <si>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</si>
  <si>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</si>
  <si>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</si>
  <si>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</si>
  <si>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</si>
  <si>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</si>
  <si>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</si>
  <si>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</si>
  <si>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</si>
  <si>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</si>
  <si>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</si>
  <si>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</si>
  <si>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</si>
  <si>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</si>
  <si>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</si>
  <si>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</si>
  <si>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</si>
  <si>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</si>
  <si>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</si>
  <si>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</si>
  <si>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</si>
  <si>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</si>
  <si>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</si>
  <si>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</si>
  <si>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</si>
  <si>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</si>
  <si>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</si>
  <si>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</si>
  <si>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</si>
  <si>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</si>
  <si>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</si>
  <si>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</si>
  <si>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</si>
  <si>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</si>
  <si>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</si>
  <si>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</si>
  <si>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</si>
  <si>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</si>
  <si>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</si>
  <si>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</si>
  <si>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</si>
  <si>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</si>
  <si>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</si>
  <si>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</si>
  <si>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</si>
  <si>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</si>
  <si>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</si>
  <si>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</si>
  <si>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</si>
  <si>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</si>
  <si>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</si>
  <si>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</si>
  <si>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</si>
  <si>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</si>
  <si>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</si>
  <si>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</si>
  <si>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</si>
  <si>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</si>
  <si>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</si>
  <si>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</si>
  <si>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</si>
  <si>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</si>
  <si>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</si>
  <si>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</si>
  <si>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</si>
  <si>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</si>
  <si>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</si>
  <si>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</si>
  <si>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</si>
  <si>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</si>
  <si>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</si>
  <si>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</si>
  <si>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</si>
  <si>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</si>
  <si>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</si>
  <si>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</si>
  <si>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</si>
  <si>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</si>
  <si>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</si>
  <si>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</si>
  <si>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</si>
  <si>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</si>
  <si>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</si>
  <si>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</si>
  <si>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</si>
  <si>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</si>
  <si>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</si>
  <si>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</si>
  <si>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</si>
  <si>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</si>
  <si>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</si>
  <si>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</si>
  <si>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</si>
  <si>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</si>
  <si>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</si>
  <si>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</si>
  <si>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</si>
  <si>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</si>
  <si>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</si>
  <si>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</si>
  <si>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</si>
  <si>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</si>
  <si>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</si>
  <si>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</si>
  <si>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</si>
  <si>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</si>
  <si>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</si>
  <si>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</si>
  <si>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</si>
  <si>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</si>
  <si>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</si>
  <si>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</si>
  <si>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</si>
  <si>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</si>
  <si>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</si>
  <si>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</si>
  <si>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</si>
  <si>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</si>
  <si>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</si>
  <si>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</si>
  <si>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</si>
  <si>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</si>
  <si>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</si>
  <si>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</si>
  <si>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</si>
  <si>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</si>
  <si>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</si>
  <si>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</si>
  <si>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</si>
  <si>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</si>
  <si>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</si>
  <si>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</si>
  <si>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</si>
  <si>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</si>
  <si>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</si>
  <si>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</si>
  <si>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</si>
  <si>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</si>
  <si>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</si>
  <si>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</si>
  <si>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</si>
  <si>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</si>
  <si>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</si>
  <si>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</si>
  <si>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</si>
  <si>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</si>
  <si>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</si>
  <si>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</si>
  <si>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</si>
  <si>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</si>
  <si>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</si>
  <si>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</si>
  <si>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</si>
  <si>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</si>
  <si>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</si>
  <si>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</si>
  <si>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</si>
  <si>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</si>
  <si>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</si>
  <si>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</si>
  <si>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</si>
  <si>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</si>
  <si>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</si>
  <si>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</si>
  <si>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</si>
  <si>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</si>
  <si>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</si>
  <si>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</si>
  <si>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</si>
  <si>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</si>
  <si>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</si>
  <si>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</si>
  <si>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</si>
  <si>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</si>
  <si>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</si>
  <si>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</si>
  <si>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</si>
  <si>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</si>
  <si>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</si>
  <si>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</si>
  <si>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</si>
  <si>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</si>
  <si>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</si>
  <si>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</si>
  <si>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</si>
  <si>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</si>
  <si>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</si>
  <si>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</si>
  <si>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</si>
  <si>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</si>
  <si>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</si>
  <si>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</si>
  <si>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</si>
  <si>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</si>
  <si>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</si>
  <si>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</si>
  <si>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</si>
  <si>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</si>
  <si>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</si>
  <si>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</si>
  <si>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</si>
  <si>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</si>
  <si>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</si>
  <si>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</si>
  <si>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</si>
  <si>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</si>
  <si>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</si>
  <si>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</si>
  <si>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</si>
  <si>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</si>
  <si>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</si>
  <si>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</si>
  <si>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</si>
  <si>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</si>
  <si>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</si>
  <si>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</si>
  <si>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</si>
  <si>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</si>
  <si>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</si>
  <si>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</si>
  <si>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</si>
  <si>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</si>
  <si>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</si>
  <si>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</si>
  <si>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</si>
  <si>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</si>
  <si>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</si>
  <si>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</si>
  <si>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</si>
  <si>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</si>
  <si>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</si>
  <si>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</si>
  <si>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</si>
  <si>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</si>
  <si>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</si>
  <si>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</si>
  <si>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</si>
  <si>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</si>
  <si>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</si>
  <si>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</si>
  <si>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</si>
  <si>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</si>
  <si>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</si>
  <si>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</si>
  <si>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</si>
  <si>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</si>
  <si>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</si>
  <si>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</si>
  <si>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</si>
  <si>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</si>
  <si>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</si>
  <si>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</si>
  <si>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</si>
  <si>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</si>
  <si>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</si>
  <si>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</si>
  <si>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</si>
  <si>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</si>
  <si>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</si>
  <si>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</si>
  <si>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</si>
  <si>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</si>
  <si>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</si>
  <si>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</si>
  <si>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</si>
  <si>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</si>
  <si>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</si>
  <si>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</si>
  <si>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</si>
  <si>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</si>
  <si>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</si>
  <si>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</si>
  <si>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</si>
  <si>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</si>
  <si>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</si>
  <si>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</si>
  <si>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</si>
  <si>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</si>
  <si>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</si>
  <si>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</si>
  <si>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</si>
  <si>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</si>
  <si>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</si>
  <si>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</si>
  <si>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</si>
  <si>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</si>
  <si>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</si>
  <si>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</si>
  <si>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</si>
  <si>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</si>
  <si>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</si>
  <si>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</si>
  <si>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</si>
  <si>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</si>
  <si>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</si>
  <si>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</si>
  <si>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</si>
  <si>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</si>
  <si>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</si>
  <si>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</si>
  <si>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</si>
  <si>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</si>
  <si>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</si>
  <si>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</si>
  <si>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</si>
  <si>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</si>
  <si>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</si>
  <si>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</si>
  <si>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</si>
  <si>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</si>
  <si>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</si>
  <si>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</si>
  <si>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</si>
  <si>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</si>
  <si>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</si>
  <si>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</si>
  <si>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</si>
  <si>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</si>
  <si>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</si>
  <si>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</si>
  <si>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</si>
  <si>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</si>
  <si>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</si>
  <si>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</si>
  <si>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</si>
  <si>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</si>
  <si>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</si>
  <si>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</si>
  <si>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</si>
  <si>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</si>
  <si>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</si>
  <si>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</si>
  <si>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</si>
  <si>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</si>
  <si>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</si>
  <si>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</si>
  <si>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</si>
  <si>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</si>
  <si>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</si>
  <si>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</si>
  <si>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</si>
  <si>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</si>
  <si>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</si>
  <si>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</si>
  <si>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</si>
  <si>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</si>
  <si>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</si>
  <si>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</si>
  <si>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</si>
  <si>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</si>
  <si>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</si>
  <si>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</si>
  <si>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</si>
  <si>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</si>
  <si>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</si>
  <si>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</si>
  <si>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</si>
  <si>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</si>
  <si>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</si>
  <si>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</si>
  <si>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</si>
  <si>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</si>
  <si>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</si>
  <si>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</si>
  <si>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</si>
  <si>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</si>
  <si>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</si>
  <si>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</si>
  <si>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</si>
  <si>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</si>
  <si>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</si>
  <si>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</si>
  <si>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</si>
  <si>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</si>
  <si>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</si>
  <si>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</si>
  <si>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</si>
  <si>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</si>
  <si>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</si>
  <si>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</si>
  <si>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</si>
  <si>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</si>
  <si>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</si>
  <si>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</si>
  <si>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</si>
  <si>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</si>
  <si>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</si>
  <si>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</si>
  <si>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</si>
  <si>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</si>
  <si>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</si>
  <si>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</si>
  <si>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</si>
  <si>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</si>
  <si>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</si>
  <si>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</si>
  <si>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</si>
  <si>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</si>
  <si>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</si>
  <si>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</si>
  <si>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</si>
  <si>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</si>
  <si>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</si>
  <si>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</si>
  <si>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</si>
  <si>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</si>
  <si>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</si>
  <si>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</si>
  <si>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</si>
  <si>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</si>
  <si>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</si>
  <si>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</si>
  <si>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</si>
  <si>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</si>
  <si>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</si>
  <si>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</si>
  <si>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</si>
  <si>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</si>
  <si>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</si>
  <si>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</si>
  <si>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</si>
  <si>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</si>
  <si>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</si>
  <si>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</si>
  <si>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</si>
  <si>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</si>
  <si>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</si>
  <si>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</si>
  <si>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</si>
  <si>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</si>
  <si>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</si>
  <si>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</si>
  <si>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</si>
  <si>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</si>
  <si>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</si>
  <si>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</si>
  <si>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</si>
  <si>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</si>
  <si>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</si>
  <si>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</si>
  <si>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</si>
  <si>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</si>
  <si>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</si>
  <si>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</si>
  <si>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</si>
  <si>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</si>
  <si>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</si>
  <si>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</si>
  <si>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</si>
  <si>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</si>
  <si>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</si>
  <si>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</si>
  <si>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</si>
  <si>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</si>
  <si>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</si>
  <si>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</si>
  <si>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</si>
  <si>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</si>
  <si>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</si>
  <si>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</si>
  <si>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</si>
  <si>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</si>
  <si>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</si>
  <si>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</si>
  <si>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</si>
  <si>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</si>
  <si>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</si>
  <si>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</si>
  <si>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</si>
  <si>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</si>
  <si>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</si>
  <si>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</si>
  <si>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</si>
  <si>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</si>
  <si>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</si>
  <si>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</si>
  <si>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</si>
  <si>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</si>
  <si>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</si>
  <si>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</si>
  <si>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</si>
  <si>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</si>
  <si>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</si>
  <si>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</si>
  <si>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</si>
  <si>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</si>
  <si>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</si>
  <si>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</si>
  <si>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</si>
  <si>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</si>
  <si>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</si>
  <si>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</si>
  <si>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</si>
  <si>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</si>
  <si>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</si>
  <si>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</si>
  <si>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</si>
  <si>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</si>
  <si>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</si>
  <si>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</si>
  <si>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</si>
  <si>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</si>
  <si>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</si>
  <si>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</si>
  <si>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</si>
  <si>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</si>
  <si>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</si>
  <si>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</si>
  <si>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</si>
  <si>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</si>
  <si>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</si>
  <si>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</si>
  <si>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</si>
  <si>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</si>
  <si>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</si>
  <si>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</si>
  <si>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</si>
  <si>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</si>
  <si>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</si>
  <si>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</si>
  <si>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</si>
  <si>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</si>
  <si>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</si>
  <si>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</si>
  <si>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</si>
  <si>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</si>
  <si>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</si>
  <si>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</si>
  <si>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</si>
  <si>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</si>
  <si>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</si>
  <si>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</si>
  <si>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</si>
  <si>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</si>
  <si>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</si>
  <si>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</si>
  <si>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</si>
  <si>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</si>
  <si>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</si>
  <si>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</si>
  <si>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</si>
  <si>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</si>
  <si>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</si>
  <si>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</si>
  <si>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</si>
  <si>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</si>
  <si>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</si>
  <si>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</si>
  <si>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</si>
  <si>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</si>
  <si>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</si>
  <si>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</si>
  <si>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</si>
  <si>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</si>
  <si>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</si>
  <si>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</si>
  <si>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</si>
  <si>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</si>
  <si>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</si>
  <si>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</si>
  <si>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</si>
  <si>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</si>
  <si>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</si>
  <si>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</si>
  <si>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</si>
  <si>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</si>
  <si>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</si>
  <si>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</si>
  <si>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</si>
  <si>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</si>
  <si>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</si>
  <si>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</si>
  <si>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</si>
  <si>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</si>
  <si>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</si>
  <si>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</si>
  <si>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</si>
  <si>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</si>
  <si>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</si>
  <si>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</si>
  <si>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</si>
  <si>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</si>
  <si>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</si>
  <si>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</si>
  <si>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</si>
  <si>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</si>
  <si>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</si>
  <si>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</si>
  <si>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</si>
  <si>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</si>
  <si>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</si>
  <si>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</si>
  <si>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</si>
  <si>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</si>
  <si>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</si>
  <si>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</si>
  <si>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</si>
  <si>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</si>
  <si>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</si>
  <si>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</si>
  <si>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</si>
  <si>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</si>
  <si>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</si>
  <si>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</si>
  <si>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</si>
  <si>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</si>
  <si>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</si>
  <si>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</si>
  <si>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</si>
  <si>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</si>
  <si>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</si>
  <si>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</si>
  <si>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</si>
  <si>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</si>
  <si>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</si>
  <si>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</si>
  <si>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</si>
  <si>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</si>
  <si>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</si>
  <si>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</si>
  <si>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</si>
  <si>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</si>
  <si>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</si>
  <si>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</si>
  <si>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</si>
  <si>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</si>
  <si>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</si>
  <si>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</si>
  <si>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</si>
  <si>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</si>
  <si>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</si>
  <si>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</si>
  <si>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</si>
  <si>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</si>
  <si>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</si>
  <si>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</si>
  <si>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</si>
  <si>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</si>
  <si>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</si>
  <si>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</si>
  <si>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</si>
  <si>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</si>
  <si>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</si>
  <si>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</si>
  <si>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</si>
  <si>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</si>
  <si>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</si>
  <si>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</si>
  <si>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</si>
  <si>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</si>
  <si>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</si>
  <si>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</si>
  <si>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</si>
  <si>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</si>
  <si>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</si>
  <si>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</si>
  <si>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</si>
  <si>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</si>
  <si>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</si>
  <si>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</si>
  <si>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</si>
  <si>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</si>
  <si>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</si>
  <si>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</si>
  <si>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</si>
  <si>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</si>
  <si>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</si>
  <si>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</si>
  <si>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</si>
  <si>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</si>
  <si>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</si>
  <si>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</si>
  <si>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</si>
  <si>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</si>
  <si>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</si>
  <si>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</si>
  <si>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</si>
  <si>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</si>
  <si>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</si>
  <si>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</si>
  <si>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</si>
  <si>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</si>
  <si>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</si>
  <si>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</si>
  <si>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</si>
  <si>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</si>
  <si>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</si>
  <si>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</si>
  <si>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</si>
  <si>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</si>
  <si>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</si>
  <si>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</si>
  <si>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</si>
  <si>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</si>
  <si>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</si>
  <si>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</si>
  <si>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</si>
  <si>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</si>
  <si>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</si>
  <si>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</si>
  <si>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</si>
  <si>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</si>
  <si>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</si>
  <si>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</si>
  <si>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</si>
  <si>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</si>
  <si>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</si>
  <si>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</si>
  <si>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</si>
  <si>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</si>
  <si>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</si>
  <si>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</si>
  <si>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</si>
  <si>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</si>
  <si>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</si>
  <si>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</si>
  <si>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</si>
  <si>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</si>
  <si>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</si>
  <si>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</si>
  <si>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</si>
  <si>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</si>
  <si>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</si>
  <si>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</si>
  <si>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</si>
  <si>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</si>
  <si>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</si>
  <si>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</si>
  <si>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</si>
  <si>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</si>
  <si>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</si>
  <si>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</si>
  <si>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</si>
  <si>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</si>
  <si>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</si>
  <si>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</si>
  <si>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</si>
  <si>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</si>
  <si>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</si>
  <si>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</si>
  <si>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</si>
  <si>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</si>
  <si>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</si>
  <si>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</si>
  <si>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</si>
  <si>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</si>
  <si>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</si>
  <si>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</si>
  <si>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</si>
  <si>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</si>
  <si>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</si>
  <si>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</si>
  <si>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</si>
  <si>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</si>
  <si>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</si>
  <si>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</si>
  <si>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</si>
  <si>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</si>
  <si>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</si>
  <si>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</si>
  <si>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</si>
  <si>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</si>
  <si>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</si>
  <si>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</si>
  <si>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</si>
  <si>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</si>
  <si>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</si>
  <si>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</si>
  <si>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</si>
  <si>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</si>
  <si>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</si>
  <si>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</si>
  <si>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</si>
  <si>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</si>
  <si>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</si>
  <si>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</si>
  <si>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</si>
  <si>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</si>
  <si>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</si>
  <si>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</si>
  <si>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</si>
  <si>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</si>
  <si>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</si>
  <si>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</si>
  <si>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</si>
  <si>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</si>
  <si>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</si>
  <si>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</si>
  <si>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</si>
  <si>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</si>
  <si>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</si>
  <si>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</si>
  <si>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</si>
  <si>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</si>
  <si>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</si>
  <si>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</si>
  <si>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</si>
  <si>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</si>
  <si>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</si>
  <si>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</si>
  <si>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</si>
  <si>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</si>
  <si>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</si>
  <si>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</si>
  <si>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</si>
  <si>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</si>
  <si>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</si>
  <si>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</si>
  <si>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</si>
  <si>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</si>
  <si>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</si>
  <si>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</si>
  <si>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</si>
  <si>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</si>
  <si>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</si>
  <si>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</si>
  <si>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</si>
  <si>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</si>
  <si>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</si>
  <si>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</si>
  <si>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</si>
  <si>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</si>
  <si>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</si>
  <si>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</si>
  <si>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</si>
  <si>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</si>
  <si>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</si>
  <si>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</si>
  <si>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</si>
  <si>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</si>
  <si>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</si>
  <si>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</si>
  <si>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</si>
  <si>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</si>
  <si>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</si>
  <si>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</si>
  <si>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</si>
  <si>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</si>
  <si>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</si>
  <si>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</si>
  <si>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</si>
  <si>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</si>
  <si>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</si>
  <si>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</si>
  <si>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</si>
  <si>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</si>
  <si>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</si>
  <si>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</si>
  <si>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</si>
  <si>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</si>
  <si>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</si>
  <si>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</si>
  <si>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</si>
  <si>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</si>
  <si>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</si>
  <si>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</si>
  <si>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</si>
  <si>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</si>
  <si>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</si>
  <si>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</si>
  <si>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</si>
  <si>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</si>
  <si>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</si>
  <si>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</si>
  <si>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</si>
  <si>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</si>
  <si>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</si>
  <si>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</si>
  <si>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</si>
  <si>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</si>
  <si>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</si>
  <si>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</si>
  <si>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</si>
  <si>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</si>
  <si>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</si>
  <si>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</si>
  <si>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</si>
  <si>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</si>
  <si>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</si>
  <si>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</si>
  <si>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</si>
  <si>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</si>
  <si>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</si>
  <si>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</si>
  <si>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</si>
  <si>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</si>
  <si>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</si>
  <si>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</si>
  <si>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</si>
  <si>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</si>
  <si>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</si>
  <si>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</si>
  <si>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</si>
  <si>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</si>
  <si>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</si>
  <si>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</si>
  <si>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</si>
  <si>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</si>
  <si>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</si>
  <si>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</si>
  <si>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</si>
  <si>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</si>
  <si>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</si>
  <si>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</si>
  <si>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</si>
  <si>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</si>
  <si>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</si>
  <si>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</si>
  <si>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</si>
  <si>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</si>
  <si>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</si>
  <si>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</si>
  <si>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</si>
  <si>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</si>
  <si>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</si>
  <si>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</si>
  <si>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</si>
  <si>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</si>
  <si>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</si>
  <si>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</si>
  <si>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</si>
  <si>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</si>
  <si>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</si>
  <si>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</si>
  <si>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</si>
  <si>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</si>
  <si>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</si>
  <si>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</si>
  <si>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</si>
  <si>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</si>
  <si>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</si>
  <si>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</si>
  <si>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</si>
  <si>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</si>
  <si>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</si>
  <si>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</si>
  <si>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</si>
  <si>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</si>
  <si>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</si>
  <si>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</si>
  <si>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</si>
  <si>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</si>
  <si>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</si>
  <si>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</si>
  <si>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</si>
  <si>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</si>
  <si>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</si>
  <si>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</si>
  <si>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</si>
  <si>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</si>
  <si>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</si>
  <si>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</si>
  <si>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</si>
  <si>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</si>
  <si>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</si>
  <si>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</si>
  <si>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</si>
  <si>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</si>
  <si>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</si>
  <si>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</si>
  <si>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</si>
  <si>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</si>
  <si>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</si>
  <si>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</si>
  <si>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</si>
  <si>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</si>
  <si>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</si>
  <si>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</si>
  <si>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</si>
  <si>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</si>
  <si>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</si>
  <si>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</si>
  <si>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</si>
  <si>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</si>
  <si>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</si>
  <si>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</si>
  <si>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</si>
  <si>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</si>
  <si>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</si>
  <si>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</si>
  <si>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</si>
  <si>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</si>
  <si>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</si>
  <si>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</si>
  <si>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</si>
  <si>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</si>
  <si>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</si>
  <si>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</si>
  <si>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</si>
  <si>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</si>
  <si>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</si>
  <si>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</si>
  <si>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</si>
  <si>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</si>
  <si>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</si>
  <si>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</si>
  <si>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</si>
  <si>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</si>
  <si>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</si>
  <si>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</si>
  <si>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</si>
  <si>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</si>
  <si>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</si>
  <si>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</si>
  <si>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</si>
  <si>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</si>
  <si>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</si>
  <si>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</si>
  <si>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</si>
  <si>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</si>
  <si>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</si>
  <si>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</si>
  <si>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</si>
  <si>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</si>
  <si>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</si>
  <si>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</si>
  <si>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</si>
  <si>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</si>
  <si>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</si>
  <si>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</si>
  <si>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</si>
  <si>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</si>
  <si>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</si>
  <si>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</si>
  <si>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</si>
  <si>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</si>
  <si>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</si>
  <si>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</si>
  <si>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</si>
  <si>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</si>
  <si>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</si>
  <si>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</si>
  <si>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</si>
  <si>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</si>
  <si>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</si>
  <si>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</si>
  <si>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</si>
  <si>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</si>
  <si>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</si>
  <si>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</si>
  <si>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</si>
  <si>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</si>
  <si>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</si>
  <si>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</si>
  <si>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</si>
  <si>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</si>
  <si>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</si>
  <si>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</si>
  <si>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</si>
  <si>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</si>
  <si>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</si>
  <si>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</si>
  <si>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</si>
  <si>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</si>
  <si>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</si>
  <si>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</si>
  <si>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</si>
  <si>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</si>
  <si>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</si>
  <si>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</si>
  <si>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</si>
  <si>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</si>
  <si>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</si>
  <si>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</si>
  <si>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</si>
  <si>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</si>
  <si>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</si>
  <si>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</si>
  <si>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</si>
  <si>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</si>
  <si>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</si>
  <si>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</si>
  <si>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</si>
  <si>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</si>
  <si>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</si>
  <si>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</si>
  <si>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</si>
  <si>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</si>
  <si>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</si>
  <si>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</si>
  <si>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</si>
  <si>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</si>
  <si>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</si>
  <si>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</si>
  <si>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</si>
  <si>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</si>
  <si>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</si>
  <si>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</si>
  <si>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</si>
  <si>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</si>
  <si>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</si>
  <si>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</si>
  <si>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</si>
  <si>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</si>
  <si>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</si>
  <si>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</si>
  <si>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</si>
  <si>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</si>
  <si>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</si>
  <si>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</si>
  <si>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</si>
  <si>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</si>
  <si>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</si>
  <si>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</si>
  <si>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</si>
  <si>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</si>
  <si>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</si>
  <si>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</si>
  <si>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</si>
  <si>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</si>
  <si>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</si>
  <si>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</si>
  <si>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</si>
  <si>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</si>
  <si>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</si>
  <si>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</si>
  <si>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</si>
  <si>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</si>
  <si>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</si>
  <si>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</si>
  <si>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</si>
  <si>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</si>
  <si>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</si>
  <si>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</si>
  <si>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</si>
  <si>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</si>
  <si>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</si>
  <si>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</si>
  <si>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</si>
  <si>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</si>
  <si>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</si>
  <si>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</si>
  <si>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</si>
  <si>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</si>
  <si>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</si>
  <si>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</si>
  <si>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</si>
  <si>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</si>
  <si>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</si>
  <si>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</si>
  <si>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</si>
  <si>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</si>
  <si>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</si>
  <si>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</si>
  <si>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</si>
  <si>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</si>
  <si>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</si>
  <si>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</si>
  <si>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</si>
  <si>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</si>
  <si>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</si>
  <si>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</si>
  <si>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</si>
  <si>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</si>
  <si>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</si>
  <si>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</si>
  <si>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</si>
  <si>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</si>
  <si>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</si>
  <si>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</si>
  <si>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</si>
  <si>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</si>
  <si>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</si>
  <si>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</si>
  <si>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</si>
  <si>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</si>
  <si>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</si>
  <si>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</si>
  <si>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</si>
  <si>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</si>
  <si>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</si>
  <si>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</si>
  <si>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</si>
  <si>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</si>
  <si>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</si>
  <si>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</si>
  <si>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</si>
  <si>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</si>
  <si>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</si>
  <si>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</si>
  <si>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</si>
  <si>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</si>
  <si>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</si>
  <si>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</si>
  <si>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</si>
  <si>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</si>
  <si>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</si>
  <si>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</si>
  <si>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</si>
  <si>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</si>
  <si>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</si>
  <si>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</si>
  <si>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</si>
  <si>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</si>
  <si>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</si>
  <si>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</si>
  <si>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</si>
  <si>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</si>
  <si>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</si>
  <si>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</si>
  <si>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</si>
  <si>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</si>
  <si>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</si>
  <si>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</si>
  <si>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</si>
  <si>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</si>
  <si>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</si>
  <si>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</si>
  <si>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</si>
  <si>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</si>
  <si>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</si>
  <si>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</si>
  <si>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</si>
  <si>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</si>
  <si>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</si>
  <si>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</si>
  <si>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</si>
  <si>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</si>
  <si>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</si>
  <si>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</si>
  <si>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</si>
  <si>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</si>
  <si>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</si>
  <si>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</si>
  <si>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</si>
  <si>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</si>
  <si>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</si>
  <si>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</si>
  <si>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</si>
  <si>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</si>
  <si>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</si>
  <si>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</si>
  <si>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</si>
  <si>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</si>
  <si>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</si>
  <si>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</si>
  <si>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</si>
  <si>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</si>
  <si>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</si>
  <si>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</si>
  <si>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</si>
  <si>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</si>
  <si>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</si>
  <si>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</si>
  <si>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</si>
  <si>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</si>
  <si>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</si>
  <si>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</si>
  <si>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</si>
  <si>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</si>
  <si>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</si>
  <si>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</si>
  <si>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</si>
  <si>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</si>
  <si>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</si>
  <si>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</si>
  <si>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</si>
  <si>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</si>
  <si>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</si>
  <si>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</si>
  <si>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</si>
  <si>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</si>
  <si>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</si>
  <si>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</si>
  <si>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</si>
  <si>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</si>
  <si>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</si>
  <si>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</si>
  <si>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</si>
  <si>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</si>
  <si>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</si>
  <si>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</si>
  <si>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</si>
  <si>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</si>
  <si>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</si>
  <si>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</si>
  <si>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</si>
  <si>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</si>
  <si>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</si>
  <si>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</si>
  <si>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</si>
  <si>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</si>
  <si>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</si>
  <si>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</si>
  <si>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</si>
  <si>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</si>
  <si>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</si>
  <si>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</si>
  <si>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</si>
  <si>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</si>
  <si>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</si>
  <si>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</si>
  <si>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</si>
  <si>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</si>
  <si>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</si>
  <si>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</si>
  <si>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</si>
  <si>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</si>
  <si>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</si>
  <si>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</si>
  <si>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</si>
  <si>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</si>
  <si>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</si>
  <si>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</si>
  <si>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</si>
  <si>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</si>
  <si>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</si>
  <si>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</si>
  <si>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</si>
  <si>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</si>
  <si>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</si>
  <si>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</si>
  <si>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</si>
  <si>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</si>
  <si>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</si>
  <si>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</si>
  <si>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</si>
  <si>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</si>
  <si>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</si>
  <si>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</si>
  <si>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</si>
  <si>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</si>
  <si>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</si>
  <si>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</si>
  <si>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</si>
  <si>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</si>
  <si>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</si>
  <si>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</si>
  <si>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</si>
  <si>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</si>
  <si>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</si>
  <si>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</si>
  <si>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</si>
  <si>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</si>
  <si>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</si>
  <si>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</si>
  <si>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</si>
  <si>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</si>
  <si>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</si>
  <si>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</si>
  <si>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</si>
  <si>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</si>
  <si>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</si>
  <si>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</si>
  <si>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</si>
  <si>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</si>
  <si>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</si>
  <si>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</si>
  <si>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</si>
  <si>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</si>
  <si>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</si>
  <si>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</si>
  <si>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</si>
  <si>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</si>
  <si>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</si>
  <si>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</si>
  <si>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</si>
  <si>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</si>
  <si>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</si>
  <si>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</si>
  <si>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</si>
  <si>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</si>
  <si>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</si>
  <si>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</si>
  <si>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</si>
  <si>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</si>
  <si>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</si>
  <si>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</si>
  <si>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</si>
  <si>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</si>
  <si>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</si>
  <si>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</si>
  <si>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</si>
  <si>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</si>
  <si>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</si>
  <si>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</si>
  <si>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</si>
  <si>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</si>
  <si>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</si>
  <si>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</si>
  <si>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</si>
  <si>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</si>
  <si>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</si>
  <si>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</si>
  <si>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</si>
  <si>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</si>
  <si>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</si>
  <si>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</si>
  <si>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</si>
  <si>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</si>
  <si>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</si>
  <si>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</si>
  <si>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</si>
  <si>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</si>
  <si>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</si>
  <si>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</si>
  <si>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</si>
  <si>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</si>
  <si>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</si>
  <si>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</si>
  <si>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</si>
  <si>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</si>
  <si>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</si>
  <si>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</si>
  <si>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</si>
  <si>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</si>
  <si>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</si>
  <si>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</si>
  <si>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</si>
  <si>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</si>
  <si>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</si>
  <si>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</si>
  <si>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</si>
  <si>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</si>
  <si>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</si>
  <si>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</si>
  <si>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</si>
  <si>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</si>
  <si>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</si>
  <si>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</si>
  <si>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</si>
  <si>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</si>
  <si>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</si>
  <si>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</si>
  <si>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</si>
  <si>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</si>
  <si>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</si>
  <si>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</si>
  <si>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</si>
  <si>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</si>
  <si>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</si>
  <si>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</si>
  <si>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</si>
  <si>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</si>
  <si>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</si>
  <si>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</si>
  <si>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</si>
  <si>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</si>
  <si>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</si>
  <si>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</si>
  <si>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</si>
  <si>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</si>
  <si>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</si>
  <si>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</si>
  <si>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</si>
  <si>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</si>
  <si>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</si>
  <si>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</si>
  <si>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</si>
  <si>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</si>
  <si>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</si>
  <si>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</si>
  <si>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</si>
  <si>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</si>
  <si>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</si>
  <si>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</si>
  <si>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</si>
  <si>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</si>
  <si>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</si>
  <si>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</si>
  <si>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</si>
  <si>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</si>
  <si>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</si>
  <si>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</si>
  <si>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</si>
  <si>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</si>
  <si>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</si>
  <si>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</si>
  <si>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</si>
  <si>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</si>
  <si>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</si>
  <si>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</si>
  <si>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</si>
  <si>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</si>
  <si>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</si>
  <si>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</si>
  <si>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</si>
  <si>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</si>
  <si>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</si>
  <si>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</si>
  <si>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</si>
  <si>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</si>
  <si>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</si>
  <si>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</si>
  <si>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</si>
  <si>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</si>
  <si>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</si>
  <si>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</si>
  <si>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</si>
  <si>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</si>
  <si>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</si>
  <si>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</si>
  <si>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</si>
  <si>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</si>
  <si>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</si>
  <si>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</si>
  <si>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</si>
  <si>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</si>
  <si>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</si>
  <si>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</si>
  <si>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</si>
  <si>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</si>
  <si>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</si>
  <si>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</si>
  <si>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</si>
  <si>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</si>
  <si>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</si>
  <si>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</si>
  <si>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</si>
  <si>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</si>
  <si>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</si>
  <si>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</si>
  <si>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</si>
  <si>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</si>
  <si>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</si>
  <si>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</si>
  <si>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</si>
  <si>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</si>
  <si>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</si>
  <si>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</si>
  <si>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</si>
  <si>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</si>
  <si>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</si>
  <si>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</si>
  <si>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</si>
  <si>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</si>
  <si>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</si>
  <si>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</si>
  <si>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</si>
  <si>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</si>
  <si>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</si>
  <si>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</si>
  <si>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</si>
  <si>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</si>
  <si>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</si>
  <si>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</si>
  <si>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</si>
  <si>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</si>
  <si>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</si>
  <si>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</si>
  <si>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</si>
  <si>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</si>
  <si>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</si>
  <si>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</si>
  <si>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</si>
  <si>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</si>
  <si>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</si>
  <si>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</si>
  <si>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</si>
  <si>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</si>
  <si>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</si>
  <si>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</si>
  <si>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</si>
  <si>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</si>
  <si>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</si>
  <si>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</si>
  <si>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</si>
  <si>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</si>
  <si>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</si>
  <si>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</si>
  <si>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</si>
  <si>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</si>
  <si>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</si>
  <si>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</si>
  <si>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</si>
  <si>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</si>
  <si>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</si>
  <si>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</si>
  <si>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</si>
  <si>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</si>
  <si>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</si>
  <si>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</si>
  <si>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</si>
  <si>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</si>
  <si>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</si>
  <si>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</si>
  <si>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</si>
  <si>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</si>
  <si>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</si>
  <si>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</si>
  <si>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</si>
  <si>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</si>
  <si>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</si>
  <si>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</si>
  <si>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</si>
  <si>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</si>
  <si>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</si>
  <si>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</si>
  <si>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</si>
  <si>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</si>
  <si>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</si>
  <si>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</si>
  <si>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</si>
  <si>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</si>
  <si>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</si>
  <si>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</si>
  <si>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</si>
  <si>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</si>
  <si>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</si>
  <si>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</si>
  <si>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</si>
  <si>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</si>
  <si>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</si>
  <si>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</si>
  <si>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</si>
  <si>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</si>
  <si>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</si>
  <si>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</si>
  <si>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</si>
  <si>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</si>
  <si>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</si>
  <si>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</si>
  <si>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</si>
  <si>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</si>
  <si>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</si>
  <si>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</si>
  <si>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</si>
  <si>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</si>
  <si>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</si>
  <si>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</si>
  <si>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</si>
  <si>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</si>
  <si>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</si>
  <si>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</si>
  <si>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</si>
  <si>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</si>
  <si>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</si>
  <si>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</si>
  <si>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</si>
  <si>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</si>
  <si>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</si>
  <si>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</si>
  <si>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</si>
  <si>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</si>
  <si>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</si>
  <si>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</si>
  <si>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</si>
  <si>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</si>
  <si>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</si>
  <si>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</si>
  <si>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</si>
  <si>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</si>
  <si>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</si>
  <si>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</si>
  <si>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</si>
  <si>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</si>
  <si>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</si>
  <si>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</si>
  <si>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</si>
  <si>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</si>
  <si>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</si>
  <si>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</si>
  <si>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</si>
  <si>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</si>
  <si>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</si>
  <si>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</si>
  <si>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</si>
  <si>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</si>
  <si>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</si>
  <si>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</si>
  <si>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</si>
  <si>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</si>
  <si>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</si>
  <si>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</si>
  <si>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</si>
  <si>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</si>
  <si>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</si>
  <si>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</si>
  <si>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</si>
  <si>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</si>
  <si>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</si>
  <si>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</si>
  <si>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</si>
  <si>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</si>
  <si>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</si>
  <si>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</si>
  <si>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</si>
  <si>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</si>
  <si>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</si>
  <si>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</si>
  <si>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</si>
  <si>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</si>
  <si>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</si>
  <si>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</si>
  <si>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</si>
  <si>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</si>
  <si>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</si>
  <si>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</si>
  <si>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</si>
  <si>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</si>
  <si>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</si>
  <si>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</si>
  <si>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</si>
  <si>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</si>
  <si>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</si>
  <si>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</si>
  <si>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</si>
  <si>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</si>
  <si>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</si>
  <si>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</si>
  <si>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</si>
  <si>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</si>
  <si>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</si>
  <si>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</si>
  <si>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</si>
  <si>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</si>
  <si>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</si>
  <si>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</si>
  <si>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</si>
  <si>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</si>
  <si>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</si>
  <si>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</si>
  <si>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</si>
  <si>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</si>
  <si>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</si>
  <si>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</si>
  <si>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</si>
  <si>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</si>
  <si>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</si>
  <si>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</si>
  <si>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</si>
  <si>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</si>
  <si>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</si>
  <si>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</si>
  <si>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</si>
  <si>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</si>
  <si>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</si>
  <si>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</si>
  <si>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</si>
  <si>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</si>
  <si>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</si>
  <si>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</si>
  <si>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</si>
  <si>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</si>
  <si>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</si>
  <si>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</si>
  <si>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</si>
  <si>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</si>
  <si>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</si>
  <si>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</si>
  <si>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</si>
  <si>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</si>
  <si>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</si>
  <si>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</si>
  <si>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</si>
  <si>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</si>
  <si>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</si>
  <si>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</si>
  <si>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</si>
  <si>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</si>
  <si>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</si>
  <si>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</si>
  <si>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</si>
  <si>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</si>
  <si>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</si>
  <si>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</si>
  <si>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</si>
  <si>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</si>
  <si>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</si>
  <si>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</si>
  <si>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</si>
  <si>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</si>
  <si>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</si>
  <si>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</si>
  <si>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</si>
  <si>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</si>
  <si>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</si>
  <si>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</si>
  <si>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</si>
  <si>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</si>
  <si>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</si>
  <si>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</si>
  <si>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</si>
  <si>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</si>
  <si>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</si>
  <si>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</si>
  <si>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</si>
  <si>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</si>
  <si>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</si>
  <si>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</si>
  <si>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</si>
  <si>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</si>
  <si>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</si>
  <si>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</si>
  <si>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</si>
  <si>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</si>
  <si>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</si>
  <si>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</si>
  <si>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</si>
  <si>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</si>
  <si>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</si>
  <si>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</si>
  <si>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</si>
  <si>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</si>
  <si>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</si>
  <si>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</si>
  <si>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</si>
  <si>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</si>
  <si>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</si>
  <si>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</si>
  <si>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</si>
  <si>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</si>
  <si>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</si>
  <si>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</si>
  <si>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</si>
  <si>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</si>
  <si>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</si>
  <si>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</si>
  <si>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</si>
  <si>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</si>
  <si>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</si>
  <si>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</si>
  <si>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</si>
  <si>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</si>
  <si>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</si>
  <si>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</si>
  <si>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</si>
  <si>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</si>
  <si>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</si>
  <si>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</si>
  <si>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</si>
  <si>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</si>
  <si>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</si>
  <si>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</si>
  <si>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</si>
  <si>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</si>
  <si>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</si>
  <si>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</si>
  <si>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</si>
  <si>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</si>
  <si>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</si>
  <si>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</si>
  <si>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</si>
  <si>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</si>
  <si>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</si>
  <si>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</si>
  <si>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</si>
  <si>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</si>
  <si>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</si>
  <si>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</si>
  <si>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</si>
  <si>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</si>
  <si>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</si>
  <si>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</si>
  <si>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</si>
  <si>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</si>
  <si>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</si>
  <si>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</si>
  <si>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</si>
  <si>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</si>
  <si>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</si>
  <si>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</si>
  <si>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</si>
  <si>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</si>
  <si>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</si>
  <si>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</si>
  <si>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</si>
  <si>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</si>
  <si>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</si>
  <si>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</si>
  <si>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</si>
  <si>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</si>
  <si>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</si>
  <si>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</si>
  <si>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</si>
  <si>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</si>
  <si>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</si>
  <si>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</si>
  <si>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</si>
  <si>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</si>
  <si>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</si>
  <si>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</si>
  <si>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</si>
  <si>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</si>
  <si>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</si>
  <si>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</si>
  <si>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</si>
  <si>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</si>
  <si>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</si>
  <si>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</si>
  <si>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</si>
  <si>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</si>
  <si>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</si>
  <si>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</si>
  <si>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</si>
  <si>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</si>
  <si>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</si>
  <si>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</si>
  <si>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</si>
  <si>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</si>
  <si>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</si>
  <si>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</si>
  <si>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</si>
  <si>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</si>
  <si>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</si>
  <si>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</si>
  <si>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</si>
  <si>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</si>
  <si>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</si>
  <si>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</si>
  <si>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</si>
  <si>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</si>
  <si>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</si>
  <si>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</si>
  <si>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</si>
  <si>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</si>
  <si>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</si>
  <si>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</si>
  <si>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</si>
  <si>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</si>
  <si>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</si>
  <si>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</si>
  <si>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</si>
  <si>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</si>
  <si>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</si>
  <si>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</si>
  <si>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</si>
  <si>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</si>
  <si>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</si>
  <si>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</si>
  <si>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</si>
  <si>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</si>
  <si>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</si>
  <si>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</si>
  <si>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</si>
  <si>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</si>
  <si>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</si>
  <si>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</si>
  <si>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</si>
  <si>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</si>
  <si>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</si>
  <si>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</si>
  <si>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</si>
  <si>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</si>
  <si>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</si>
  <si>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</si>
  <si>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</si>
  <si>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</si>
  <si>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</si>
  <si>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</si>
  <si>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</si>
  <si>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</si>
  <si>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</si>
  <si>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</si>
  <si>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</si>
  <si>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</si>
  <si>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</si>
  <si>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</si>
  <si>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</si>
  <si>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</si>
  <si>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</si>
  <si>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</si>
  <si>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</si>
  <si>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</si>
  <si>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</si>
  <si>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</si>
  <si>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</si>
  <si>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</si>
  <si>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</si>
  <si>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</si>
  <si>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</si>
  <si>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</si>
  <si>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</si>
  <si>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</si>
  <si>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</si>
  <si>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</si>
  <si>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</si>
  <si>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</si>
  <si>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</si>
  <si>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</si>
  <si>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</si>
  <si>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</si>
  <si>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</si>
  <si>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</si>
  <si>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</si>
  <si>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</si>
  <si>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</si>
  <si>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</si>
  <si>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</si>
  <si>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</si>
  <si>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</si>
  <si>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</si>
  <si>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</si>
  <si>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</si>
  <si>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</si>
  <si>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</si>
  <si>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</si>
  <si>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</si>
  <si>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</si>
  <si>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</si>
  <si>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</si>
  <si>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</si>
  <si>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</si>
  <si>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</si>
  <si>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</si>
  <si>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</si>
  <si>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</si>
  <si>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</si>
  <si>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</si>
  <si>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</si>
  <si>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</si>
  <si>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</si>
  <si>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</si>
  <si>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</si>
  <si>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</si>
  <si>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</si>
  <si>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</si>
  <si>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</si>
  <si>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</si>
  <si>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</si>
  <si>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</si>
  <si>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</si>
  <si>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</si>
  <si>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</si>
  <si>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</si>
  <si>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</si>
  <si>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</si>
  <si>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</si>
  <si>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</si>
  <si>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</si>
  <si>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</si>
  <si>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</si>
  <si>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</si>
  <si>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</si>
  <si>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</si>
  <si>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</si>
  <si>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</si>
  <si>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</si>
  <si>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</si>
  <si>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</si>
  <si>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</si>
  <si>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</si>
  <si>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</si>
  <si>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</si>
  <si>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</si>
  <si>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</si>
  <si>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</si>
  <si>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</si>
  <si>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</si>
  <si>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</si>
  <si>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</si>
  <si>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</si>
  <si>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</si>
  <si>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</si>
  <si>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</si>
  <si>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</si>
  <si>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</si>
  <si>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</si>
  <si>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</si>
  <si>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</si>
  <si>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</si>
  <si>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</si>
  <si>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</si>
  <si>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</si>
  <si>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</si>
  <si>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</si>
  <si>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</si>
  <si>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</si>
  <si>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</si>
  <si>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</si>
  <si>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</si>
  <si>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</si>
  <si>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</si>
  <si>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</si>
  <si>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</si>
  <si>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</si>
  <si>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</si>
  <si>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</si>
  <si>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</si>
  <si>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</si>
  <si>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</si>
  <si>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</si>
  <si>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</si>
  <si>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</si>
  <si>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</si>
  <si>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</si>
  <si>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</si>
  <si>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</si>
  <si>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</si>
  <si>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</si>
  <si>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</si>
  <si>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</si>
  <si>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</si>
  <si>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</si>
  <si>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</si>
  <si>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</si>
  <si>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</si>
  <si>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</si>
  <si>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</si>
  <si>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</si>
  <si>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</si>
  <si>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</si>
  <si>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</si>
  <si>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</si>
  <si>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</si>
  <si>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</si>
  <si>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</si>
  <si>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</si>
  <si>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</si>
  <si>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</si>
  <si>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</si>
  <si>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</si>
  <si>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</si>
  <si>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</si>
  <si>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</si>
  <si>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</si>
  <si>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</si>
  <si>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</si>
  <si>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</si>
  <si>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</si>
  <si>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</si>
  <si>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</si>
  <si>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</si>
  <si>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</si>
  <si>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</si>
  <si>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</si>
  <si>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</si>
  <si>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</si>
  <si>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</si>
  <si>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</si>
  <si>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</si>
  <si>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</si>
  <si>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</si>
  <si>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</si>
  <si>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</si>
  <si>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</si>
  <si>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</si>
  <si>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</si>
  <si>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</si>
  <si>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</si>
  <si>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</si>
  <si>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</si>
  <si>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</si>
  <si>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</si>
  <si>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</si>
  <si>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</si>
  <si>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</si>
  <si>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</si>
  <si>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</si>
  <si>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</si>
  <si>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</si>
  <si>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</si>
  <si>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</si>
  <si>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</si>
  <si>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</si>
  <si>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</si>
  <si>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</si>
  <si>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</si>
  <si>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</si>
  <si>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</si>
  <si>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</si>
  <si>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</si>
  <si>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</si>
  <si>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</si>
  <si>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</si>
  <si>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</si>
  <si>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</si>
  <si>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</si>
  <si>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</si>
  <si>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</si>
  <si>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</si>
  <si>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</si>
  <si>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</si>
  <si>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</si>
  <si>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</si>
  <si>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</si>
  <si>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</si>
  <si>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</si>
  <si>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</si>
  <si>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</si>
  <si>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</si>
  <si>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</si>
  <si>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</si>
  <si>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</si>
  <si>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</si>
  <si>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</si>
  <si>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</si>
  <si>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</si>
  <si>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</si>
  <si>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</si>
  <si>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</si>
  <si>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</si>
  <si>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</si>
  <si>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</si>
  <si>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</si>
  <si>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</si>
  <si>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</si>
  <si>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</si>
  <si>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</si>
  <si>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</si>
  <si>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</si>
  <si>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</si>
  <si>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</si>
  <si>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</si>
  <si>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</si>
  <si>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</si>
  <si>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</si>
  <si>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</si>
  <si>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</si>
  <si>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</si>
  <si>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</si>
  <si>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</si>
  <si>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</si>
  <si>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</si>
  <si>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</si>
  <si>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</si>
  <si>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</si>
  <si>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</si>
  <si>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</si>
  <si>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</si>
  <si>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</si>
  <si>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</si>
  <si>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</si>
  <si>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</si>
  <si>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</si>
  <si>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</si>
  <si>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</si>
  <si>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</si>
  <si>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</si>
  <si>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</si>
  <si>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</si>
  <si>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</si>
  <si>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</si>
  <si>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</si>
  <si>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</si>
  <si>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</si>
  <si>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</si>
  <si>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</si>
  <si>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</si>
  <si>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</si>
  <si>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</si>
  <si>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</si>
  <si>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</si>
  <si>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</si>
  <si>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</si>
  <si>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</si>
  <si>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</si>
  <si>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</si>
  <si>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</si>
  <si>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</si>
  <si>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</si>
  <si>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</si>
  <si>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</si>
  <si>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</si>
  <si>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</si>
  <si>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</si>
  <si>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</si>
  <si>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</si>
  <si>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</si>
  <si>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</si>
  <si>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</si>
  <si>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</si>
  <si>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</si>
  <si>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</si>
  <si>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</si>
  <si>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</si>
  <si>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</si>
  <si>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</si>
  <si>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</si>
  <si>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</si>
  <si>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</si>
  <si>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</si>
  <si>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</si>
  <si>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</si>
  <si>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</si>
  <si>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</si>
  <si>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</si>
  <si>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</si>
  <si>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</si>
  <si>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</si>
  <si>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</si>
  <si>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</si>
  <si>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</si>
  <si>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</si>
  <si>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</si>
  <si>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</si>
  <si>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</si>
  <si>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</si>
  <si>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</si>
  <si>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</si>
  <si>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</si>
  <si>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</si>
  <si>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</si>
  <si>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</si>
  <si>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</si>
  <si>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</si>
  <si>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</si>
  <si>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</si>
  <si>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</si>
  <si>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</si>
  <si>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</si>
  <si>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</si>
  <si>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</si>
  <si>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</si>
  <si>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</si>
  <si>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</si>
  <si>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</si>
  <si>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</si>
  <si>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</si>
  <si>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</si>
  <si>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</si>
  <si>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</si>
  <si>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</si>
  <si>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</si>
  <si>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</si>
  <si>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</si>
  <si>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</si>
  <si>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</si>
  <si>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</si>
  <si>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</si>
  <si>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</si>
  <si>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</si>
  <si>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</si>
  <si>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</si>
  <si>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</si>
  <si>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</si>
  <si>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</si>
  <si>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</si>
  <si>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</si>
  <si>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</si>
  <si>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</si>
  <si>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</si>
  <si>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</si>
  <si>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</si>
  <si>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</si>
  <si>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</si>
  <si>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</si>
  <si>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</si>
  <si>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</si>
  <si>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</si>
  <si>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</si>
  <si>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</si>
  <si>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</si>
  <si>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</si>
  <si>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</si>
  <si>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</si>
  <si>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</si>
  <si>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</si>
  <si>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</si>
  <si>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</si>
  <si>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</si>
  <si>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</si>
  <si>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</si>
  <si>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</si>
  <si>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</si>
  <si>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</si>
  <si>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</si>
  <si>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</si>
  <si>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</si>
  <si>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</si>
  <si>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</si>
  <si>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</si>
  <si>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</si>
  <si>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</si>
  <si>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</si>
  <si>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</si>
  <si>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</si>
  <si>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</si>
  <si>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</si>
  <si>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</si>
  <si>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</si>
  <si>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</si>
  <si>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</si>
  <si>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</si>
  <si>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</si>
  <si>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</si>
  <si>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</si>
  <si>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</si>
  <si>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</si>
  <si>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</si>
  <si>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</si>
  <si>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</si>
  <si>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</si>
  <si>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</si>
  <si>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</si>
  <si>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</si>
  <si>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</si>
  <si>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</si>
  <si>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</si>
  <si>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</si>
  <si>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</si>
  <si>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</si>
  <si>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</si>
  <si>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</si>
  <si>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</si>
  <si>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</si>
  <si>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</si>
  <si>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</si>
  <si>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</si>
  <si>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</si>
  <si>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</si>
  <si>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</si>
  <si>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</si>
  <si>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</si>
  <si>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</si>
  <si>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</si>
  <si>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</si>
  <si>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</si>
  <si>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</si>
  <si>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</si>
  <si>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</si>
  <si>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</si>
  <si>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</si>
  <si>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</si>
  <si>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</si>
  <si>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</si>
  <si>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</si>
  <si>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</si>
  <si>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</si>
  <si>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</si>
  <si>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</si>
  <si>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</si>
  <si>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</si>
  <si>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</si>
  <si>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</si>
  <si>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</si>
  <si>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</si>
  <si>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</si>
  <si>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</si>
  <si>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</si>
  <si>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</si>
  <si>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</si>
  <si>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</si>
  <si>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</si>
  <si>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</si>
  <si>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</si>
  <si>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</si>
  <si>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</si>
  <si>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</si>
  <si>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</si>
  <si>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</si>
  <si>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</si>
  <si>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</si>
  <si>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</si>
  <si>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</si>
  <si>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</si>
  <si>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</si>
  <si>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</si>
  <si>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</si>
  <si>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</si>
  <si>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</si>
  <si>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</si>
  <si>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</si>
  <si>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</si>
  <si>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</si>
  <si>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</si>
  <si>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</si>
  <si>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</si>
  <si>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</si>
  <si>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</si>
  <si>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</si>
  <si>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</si>
  <si>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</si>
  <si>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</si>
  <si>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</si>
  <si>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</si>
  <si>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</si>
  <si>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</si>
  <si>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</si>
  <si>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</si>
  <si>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</si>
  <si>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</si>
  <si>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</si>
  <si>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</si>
  <si>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</si>
  <si>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</si>
  <si>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</si>
  <si>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</si>
  <si>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</si>
  <si>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</si>
  <si>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</si>
  <si>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</si>
  <si>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</si>
  <si>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</si>
  <si>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</si>
  <si>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</si>
  <si>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</si>
  <si>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</si>
  <si>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</si>
  <si>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</si>
  <si>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</si>
  <si>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</si>
  <si>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</si>
  <si>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</si>
  <si>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</si>
  <si>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</si>
  <si>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</si>
  <si>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</si>
  <si>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</si>
  <si>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</si>
  <si>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</si>
  <si>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</si>
  <si>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</si>
  <si>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</si>
  <si>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</si>
  <si>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</si>
  <si>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</si>
  <si>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</si>
  <si>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</si>
  <si>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</si>
  <si>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</si>
  <si>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</si>
  <si>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</si>
  <si>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</si>
  <si>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</si>
  <si>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</si>
  <si>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</si>
  <si>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</si>
  <si>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</si>
  <si>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</si>
  <si>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</si>
  <si>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</si>
  <si>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</si>
  <si>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</si>
  <si>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</si>
  <si>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</si>
  <si>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</si>
  <si>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</si>
  <si>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</si>
  <si>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</si>
  <si>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</si>
  <si>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</si>
  <si>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</si>
  <si>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</si>
  <si>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</si>
  <si>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</si>
  <si>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</si>
  <si>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</si>
  <si>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</si>
  <si>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</si>
  <si>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</si>
  <si>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</si>
  <si>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</si>
  <si>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</si>
  <si>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</si>
  <si>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</si>
  <si>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</si>
  <si>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</si>
  <si>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</si>
  <si>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</si>
  <si>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</si>
  <si>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</si>
  <si>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</si>
  <si>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</si>
  <si>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</si>
  <si>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</si>
  <si>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</si>
  <si>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</si>
  <si>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</si>
  <si>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</si>
  <si>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</si>
  <si>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</si>
  <si>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</si>
  <si>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</si>
  <si>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</si>
  <si>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</si>
  <si>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</si>
  <si>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</si>
  <si>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</si>
  <si>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</si>
  <si>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</si>
  <si>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</si>
  <si>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</si>
  <si>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</si>
  <si>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</si>
  <si>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</si>
  <si>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</si>
  <si>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</si>
  <si>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</si>
  <si>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</si>
  <si>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</si>
  <si>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</si>
  <si>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</si>
  <si>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</si>
  <si>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</si>
  <si>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</si>
  <si>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</si>
  <si>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</si>
  <si>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</si>
  <si>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</si>
  <si>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</si>
  <si>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</si>
  <si>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</si>
  <si>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</si>
  <si>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</si>
  <si>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</si>
  <si>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</si>
  <si>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</si>
  <si>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</si>
  <si>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</si>
  <si>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</si>
  <si>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</si>
  <si>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</si>
  <si>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</si>
  <si>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</si>
  <si>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</si>
  <si>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</si>
  <si>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</si>
  <si>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</si>
  <si>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</si>
  <si>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</si>
  <si>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</si>
  <si>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</si>
  <si>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</si>
  <si>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</si>
  <si>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</si>
  <si>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</si>
  <si>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</si>
  <si>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</si>
  <si>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</si>
  <si>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</si>
  <si>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</si>
  <si>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</si>
  <si>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</si>
  <si>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</si>
  <si>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</si>
  <si>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</si>
  <si>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</si>
  <si>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</si>
  <si>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</si>
  <si>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</si>
  <si>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</si>
  <si>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</si>
  <si>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</si>
  <si>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</si>
  <si>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</si>
  <si>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</si>
  <si>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</si>
  <si>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</si>
  <si>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</si>
  <si>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</si>
  <si>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</si>
  <si>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</si>
  <si>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</si>
  <si>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</si>
  <si>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</si>
  <si>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</si>
  <si>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</si>
  <si>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</si>
  <si>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</si>
  <si>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</si>
  <si>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</si>
  <si>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</si>
  <si>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</si>
  <si>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</si>
  <si>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</si>
  <si>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</si>
  <si>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</si>
  <si>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</si>
  <si>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</si>
  <si>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</si>
  <si>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</si>
  <si>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</si>
  <si>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</si>
  <si>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</si>
  <si>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</si>
  <si>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</si>
  <si>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</si>
  <si>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</si>
  <si>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</si>
  <si>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</si>
  <si>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</si>
  <si>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</si>
  <si>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</si>
  <si>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</si>
  <si>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</si>
  <si>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</si>
  <si>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</si>
  <si>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</si>
  <si>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</si>
  <si>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</si>
  <si>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</si>
  <si>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</si>
  <si>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</si>
  <si>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</si>
  <si>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</si>
  <si>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</si>
  <si>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</si>
  <si>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</si>
  <si>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</si>
  <si>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</si>
  <si>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</si>
  <si>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</si>
  <si>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</si>
  <si>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</si>
  <si>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</si>
  <si>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</si>
  <si>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</si>
  <si>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</si>
  <si>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</si>
  <si>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</si>
  <si>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</si>
  <si>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</si>
  <si>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</si>
  <si>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</si>
  <si>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</si>
  <si>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</si>
  <si>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</si>
  <si>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</si>
  <si>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</si>
  <si>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</si>
  <si>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</si>
  <si>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</si>
  <si>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</si>
  <si>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</si>
  <si>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</si>
  <si>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</si>
  <si>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</si>
  <si>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</si>
  <si>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</si>
  <si>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</si>
  <si>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</si>
  <si>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</si>
  <si>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</si>
  <si>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</si>
  <si>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</si>
  <si>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</si>
  <si>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</si>
  <si>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</si>
  <si>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</si>
  <si>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</si>
  <si>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</si>
  <si>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</si>
  <si>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</si>
  <si>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</si>
  <si>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</si>
  <si>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</si>
  <si>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</si>
  <si>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</si>
  <si>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</si>
  <si>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</si>
  <si>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</si>
  <si>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</si>
  <si>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</si>
  <si>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</si>
  <si>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</si>
  <si>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</si>
  <si>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</si>
  <si>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</si>
  <si>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</si>
  <si>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</si>
  <si>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</si>
  <si>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</si>
  <si>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</si>
  <si>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</si>
  <si>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</si>
  <si>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</si>
  <si>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</si>
  <si>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</si>
  <si>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</si>
  <si>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</si>
  <si>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</si>
  <si>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</si>
  <si>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</si>
  <si>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</si>
  <si>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</si>
  <si>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</si>
  <si>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</si>
  <si>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</si>
  <si>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</si>
  <si>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</si>
  <si>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</si>
  <si>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</si>
  <si>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</si>
  <si>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</si>
  <si>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</si>
  <si>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</si>
  <si>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</si>
  <si>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</si>
  <si>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</si>
  <si>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</si>
  <si>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</si>
  <si>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</si>
  <si>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</si>
  <si>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</si>
  <si>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</si>
  <si>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</si>
  <si>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</si>
  <si>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</si>
  <si>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</si>
  <si>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</si>
  <si>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</si>
  <si>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</si>
  <si>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</si>
  <si>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</si>
  <si>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</si>
  <si>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</si>
  <si>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</si>
  <si>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</si>
  <si>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</si>
  <si>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</si>
  <si>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</si>
  <si>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</si>
  <si>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</si>
  <si>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</si>
  <si>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</si>
  <si>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</si>
  <si>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</si>
  <si>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</si>
  <si>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</si>
  <si>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</si>
  <si>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</si>
  <si>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</si>
  <si>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</si>
  <si>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</si>
  <si>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</si>
  <si>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</si>
  <si>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</si>
  <si>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</si>
  <si>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</si>
  <si>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</si>
  <si>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</si>
  <si>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</si>
  <si>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</si>
  <si>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</si>
  <si>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</si>
  <si>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</si>
  <si>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</si>
  <si>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</si>
  <si>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</si>
  <si>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</si>
  <si>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</si>
  <si>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</si>
  <si>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</si>
  <si>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</si>
  <si>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</si>
  <si>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</si>
  <si>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</si>
  <si>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</si>
  <si>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</si>
  <si>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</si>
  <si>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</si>
  <si>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</si>
  <si>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</si>
  <si>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</si>
  <si>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</si>
  <si>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</si>
  <si>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</si>
  <si>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</si>
  <si>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</si>
  <si>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</si>
  <si>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</si>
  <si>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</si>
  <si>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</si>
  <si>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</si>
  <si>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</si>
  <si>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</si>
  <si>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</si>
  <si>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</si>
  <si>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</si>
  <si>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</si>
  <si>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</si>
  <si>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</si>
  <si>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</si>
  <si>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</si>
  <si>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</si>
  <si>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</si>
  <si>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</si>
  <si>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</si>
  <si>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</si>
  <si>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</si>
  <si>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</si>
  <si>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</si>
  <si>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</si>
  <si>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</si>
  <si>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</si>
  <si>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</si>
  <si>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</si>
  <si>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</si>
  <si>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</si>
  <si>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</si>
  <si>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</si>
  <si>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</si>
  <si>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</si>
  <si>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</si>
  <si>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</si>
  <si>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</si>
  <si>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</si>
  <si>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</si>
  <si>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</si>
  <si>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</si>
  <si>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</si>
  <si>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</si>
  <si>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</si>
  <si>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</si>
  <si>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</si>
  <si>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</si>
  <si>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</si>
  <si>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</si>
  <si>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</si>
  <si>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</si>
  <si>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</si>
  <si>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</si>
  <si>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</si>
  <si>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</si>
  <si>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</si>
  <si>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</si>
  <si>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</si>
  <si>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</si>
  <si>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</si>
  <si>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</si>
  <si>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</si>
  <si>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</si>
  <si>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</si>
  <si>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</si>
  <si>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</si>
  <si>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</si>
  <si>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</si>
  <si>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</si>
  <si>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</si>
  <si>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</si>
  <si>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</si>
  <si>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</si>
  <si>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</si>
  <si>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</si>
  <si>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</si>
  <si>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</si>
  <si>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</si>
  <si>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</si>
  <si>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</si>
  <si>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</si>
  <si>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</si>
  <si>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</si>
  <si>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</si>
  <si>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</si>
  <si>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</si>
  <si>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</si>
  <si>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</si>
  <si>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</si>
  <si>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</si>
  <si>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</si>
  <si>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</si>
  <si>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</si>
  <si>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</si>
  <si>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</si>
  <si>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</si>
  <si>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</si>
  <si>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</si>
  <si>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</si>
  <si>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</si>
  <si>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</si>
  <si>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</si>
  <si>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</si>
  <si>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</si>
  <si>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</si>
  <si>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</si>
  <si>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</si>
  <si>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</si>
  <si>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</si>
  <si>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</si>
  <si>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</si>
  <si>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</si>
  <si>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</si>
  <si>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</si>
  <si>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</si>
  <si>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</si>
  <si>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</si>
  <si>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</si>
  <si>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</si>
  <si>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</si>
  <si>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</si>
  <si>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</si>
  <si>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</si>
  <si>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</si>
  <si>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</si>
  <si>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</si>
  <si>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</si>
  <si>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</si>
  <si>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</si>
  <si>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</si>
  <si>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</si>
  <si>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</si>
  <si>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</si>
  <si>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</si>
  <si>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</si>
  <si>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</si>
  <si>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</si>
  <si>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</si>
  <si>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</si>
  <si>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</si>
  <si>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</si>
  <si>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</si>
  <si>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</si>
  <si>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</si>
  <si>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</si>
  <si>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</si>
  <si>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</si>
  <si>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</si>
  <si>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</si>
  <si>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</si>
  <si>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</si>
  <si>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</si>
  <si>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</si>
  <si>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</si>
  <si>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</si>
  <si>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</si>
  <si>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</si>
  <si>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</si>
  <si>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</si>
  <si>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</si>
  <si>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</si>
  <si>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</si>
  <si>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</si>
  <si>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</si>
  <si>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</si>
  <si>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</si>
  <si>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</si>
  <si>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</si>
  <si>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</si>
  <si>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</si>
  <si>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</si>
  <si>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</si>
  <si>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</si>
  <si>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</si>
  <si>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</si>
  <si>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</si>
  <si>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</si>
  <si>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</si>
  <si>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</si>
  <si>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</si>
  <si>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</si>
  <si>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</si>
  <si>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</si>
  <si>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</si>
  <si>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</si>
  <si>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</si>
  <si>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</si>
  <si>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</si>
  <si>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</si>
  <si>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</si>
  <si>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</si>
  <si>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</si>
  <si>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</si>
  <si>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</si>
  <si>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</si>
  <si>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</si>
  <si>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</si>
  <si>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</si>
  <si>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</si>
  <si>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</si>
  <si>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</si>
  <si>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</si>
  <si>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</si>
  <si>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</si>
  <si>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</si>
  <si>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</si>
  <si>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</si>
  <si>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</si>
  <si>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</si>
  <si>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</si>
  <si>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</si>
  <si>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</si>
  <si>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</si>
  <si>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</si>
  <si>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</si>
  <si>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</si>
  <si>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</si>
  <si>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</si>
  <si>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</si>
  <si>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</si>
  <si>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</si>
  <si>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</si>
  <si>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</si>
  <si>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</si>
  <si>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</si>
  <si>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</si>
  <si>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</si>
  <si>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</si>
  <si>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</si>
  <si>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</si>
  <si>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</si>
  <si>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</si>
  <si>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</si>
  <si>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</si>
  <si>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</si>
  <si>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</si>
  <si>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</si>
  <si>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</si>
  <si>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</si>
  <si>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</si>
  <si>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</si>
  <si>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</si>
  <si>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</si>
  <si>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</si>
  <si>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</si>
  <si>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</si>
  <si>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</si>
  <si>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</si>
  <si>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</si>
  <si>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</si>
  <si>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</si>
  <si>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</si>
  <si>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</si>
  <si>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</si>
  <si>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</si>
  <si>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</si>
  <si>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</si>
  <si>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</si>
  <si>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</si>
  <si>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</si>
  <si>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</si>
  <si>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</si>
  <si>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</si>
  <si>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</si>
  <si>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</si>
  <si>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</si>
  <si>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</si>
  <si>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</si>
  <si>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</si>
  <si>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</si>
  <si>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</si>
  <si>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</si>
  <si>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</si>
  <si>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</si>
  <si>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</si>
  <si>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</si>
  <si>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</si>
  <si>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</si>
  <si>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</si>
  <si>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</si>
  <si>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</si>
  <si>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</si>
  <si>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</si>
  <si>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</si>
  <si>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</si>
  <si>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</si>
  <si>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</si>
  <si>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</si>
  <si>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</si>
  <si>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</si>
  <si>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</si>
  <si>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</si>
  <si>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</si>
  <si>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</si>
  <si>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</si>
  <si>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</si>
  <si>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</si>
  <si>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</si>
  <si>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</si>
  <si>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</si>
  <si>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</si>
  <si>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</si>
  <si>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</si>
  <si>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</si>
  <si>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</si>
  <si>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</si>
  <si>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</si>
  <si>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</si>
  <si>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</si>
  <si>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</si>
  <si>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</si>
  <si>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</si>
  <si>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</si>
  <si>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</si>
  <si>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</si>
  <si>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</si>
  <si>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</si>
  <si>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</si>
  <si>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</si>
  <si>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</si>
  <si>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</si>
  <si>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</si>
  <si>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</si>
  <si>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</si>
  <si>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</si>
  <si>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</si>
  <si>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</si>
  <si>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</si>
  <si>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</si>
  <si>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</si>
  <si>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</si>
  <si>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</si>
  <si>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</si>
  <si>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</si>
  <si>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</si>
  <si>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</si>
  <si>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</si>
  <si>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</si>
  <si>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</si>
  <si>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</si>
  <si>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</si>
  <si>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</si>
  <si>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</si>
  <si>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</si>
  <si>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</si>
  <si>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</si>
  <si>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</si>
  <si>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</si>
  <si>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</si>
  <si>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</si>
  <si>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</si>
  <si>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</si>
  <si>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</si>
  <si>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</si>
  <si>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</si>
  <si>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</si>
  <si>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</si>
  <si>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</si>
  <si>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</si>
  <si>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</si>
  <si>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</si>
  <si>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</si>
  <si>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</si>
  <si>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</si>
  <si>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</si>
  <si>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</si>
  <si>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</si>
  <si>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</si>
  <si>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</si>
  <si>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</si>
  <si>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</si>
  <si>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</si>
  <si>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</si>
  <si>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</si>
  <si>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</si>
  <si>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</si>
  <si>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</si>
  <si>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</si>
  <si>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</si>
  <si>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</si>
  <si>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</si>
  <si>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</si>
  <si>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</si>
  <si>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</si>
  <si>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</si>
  <si>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</si>
  <si>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</si>
  <si>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</si>
  <si>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</si>
  <si>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</si>
  <si>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</si>
  <si>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</si>
  <si>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</si>
  <si>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</si>
  <si>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</si>
  <si>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</si>
  <si>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</si>
  <si>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</si>
  <si>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</si>
  <si>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</si>
  <si>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</si>
  <si>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</si>
  <si>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</si>
  <si>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</si>
  <si>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</si>
  <si>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</si>
  <si>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</si>
  <si>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</si>
  <si>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</si>
  <si>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</si>
  <si>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</si>
  <si>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</si>
  <si>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</si>
  <si>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</si>
  <si>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</si>
  <si>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</si>
  <si>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</si>
  <si>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</si>
  <si>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</si>
  <si>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</si>
  <si>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</si>
  <si>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</si>
  <si>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</si>
  <si>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</si>
  <si>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</si>
  <si>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</si>
  <si>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</si>
  <si>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</si>
  <si>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</si>
  <si>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</si>
  <si>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</si>
  <si>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</si>
  <si>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</si>
  <si>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</si>
  <si>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</si>
  <si>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</si>
  <si>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</si>
  <si>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</si>
  <si>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</si>
  <si>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</si>
  <si>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</si>
  <si>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</si>
  <si>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</si>
  <si>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</si>
  <si>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</si>
  <si>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</si>
  <si>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</si>
  <si>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</si>
  <si>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</si>
  <si>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</si>
  <si>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</si>
  <si>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name </t>
  </si>
  <si>
    <t>S1</t>
  </si>
  <si>
    <t>S2</t>
  </si>
  <si>
    <t>S3</t>
  </si>
  <si>
    <t>a</t>
  </si>
  <si>
    <t>b</t>
  </si>
  <si>
    <t>c</t>
  </si>
  <si>
    <t>d</t>
  </si>
  <si>
    <t>avrage</t>
  </si>
  <si>
    <t>sum</t>
  </si>
  <si>
    <t xml:space="preserve">product </t>
  </si>
  <si>
    <t xml:space="preserve">product valu </t>
  </si>
  <si>
    <t>discount value</t>
  </si>
  <si>
    <t>Net revenue</t>
  </si>
  <si>
    <t>Total value</t>
  </si>
  <si>
    <t>avrage order value</t>
  </si>
  <si>
    <t>minimum</t>
  </si>
  <si>
    <t>maximum</t>
  </si>
  <si>
    <t>total orderplaced</t>
  </si>
  <si>
    <t>product with gst</t>
  </si>
  <si>
    <t>L</t>
  </si>
  <si>
    <t>B</t>
  </si>
  <si>
    <t>Date</t>
  </si>
  <si>
    <t>Jan sales</t>
  </si>
  <si>
    <t>Feb sales</t>
  </si>
  <si>
    <t>Mar sales</t>
  </si>
  <si>
    <t>Total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</si>
  <si>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</si>
  <si>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</si>
  <si>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</si>
  <si>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</si>
  <si>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</si>
  <si>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</si>
  <si>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</si>
  <si>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</si>
  <si>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</si>
  <si>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MIN</t>
  </si>
  <si>
    <t>MAX</t>
  </si>
  <si>
    <t xml:space="preserve">Name </t>
  </si>
  <si>
    <t>Math</t>
  </si>
  <si>
    <t>Science</t>
  </si>
  <si>
    <t>English</t>
  </si>
  <si>
    <t>Aditya</t>
  </si>
  <si>
    <t>Total</t>
  </si>
  <si>
    <t>Grade</t>
  </si>
  <si>
    <t>Aryan</t>
  </si>
  <si>
    <t xml:space="preserve">AND Function </t>
  </si>
  <si>
    <t>NUM1</t>
  </si>
  <si>
    <t>NUM2</t>
  </si>
  <si>
    <t>AND</t>
  </si>
  <si>
    <t>Disctinction</t>
  </si>
  <si>
    <t>distinction ( sci or math)&gt;40</t>
  </si>
  <si>
    <t>swastik</t>
  </si>
  <si>
    <t xml:space="preserve"> </t>
  </si>
  <si>
    <t>week1</t>
  </si>
  <si>
    <t>week2</t>
  </si>
  <si>
    <t>week3</t>
  </si>
  <si>
    <t>week4</t>
  </si>
  <si>
    <t>A</t>
  </si>
  <si>
    <t>C</t>
  </si>
  <si>
    <t>D</t>
  </si>
  <si>
    <t>total sales</t>
  </si>
  <si>
    <t>Total Sales</t>
  </si>
  <si>
    <t>Toatal sales</t>
  </si>
  <si>
    <t>.</t>
  </si>
  <si>
    <t xml:space="preserve">Total sales </t>
  </si>
  <si>
    <t>gstRate</t>
  </si>
  <si>
    <t>h</t>
  </si>
  <si>
    <t>product with gst name range</t>
  </si>
  <si>
    <t>Total name range</t>
  </si>
  <si>
    <t>Name</t>
  </si>
  <si>
    <t>p1</t>
  </si>
  <si>
    <t>p2</t>
  </si>
  <si>
    <t>p3</t>
  </si>
  <si>
    <t>jan</t>
  </si>
  <si>
    <t>feb</t>
  </si>
  <si>
    <t>mar</t>
  </si>
  <si>
    <t>p4</t>
  </si>
  <si>
    <t>Salary</t>
  </si>
  <si>
    <t>Allowances</t>
  </si>
  <si>
    <t>aditya</t>
  </si>
  <si>
    <t>aryan</t>
  </si>
  <si>
    <t>Average salary</t>
  </si>
  <si>
    <t>average allowances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</si>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</sst>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&quot;₹&quot;\ #,##0.00"/>
    <numFmt numFmtId="166" formatCode="0.0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48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0" fillId="3" borderId="0" xfId="0" applyFill="1"/>
    <xf numFmtId="0" fontId="0" fillId="4" borderId="0" xfId="0" applyFill="1"/>
    <xf numFmtId="0" fontId="6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6" borderId="0" xfId="0" applyFill="1"/>
    <xf numFmtId="0" fontId="8" fillId="0" borderId="0" xfId="0" applyFont="1"/>
    <xf numFmtId="0" fontId="4" fillId="0" borderId="0" xfId="0" applyFont="1"/>
    <xf numFmtId="14" fontId="0" fillId="0" borderId="0" xfId="0" applyNumberFormat="1"/>
    <xf numFmtId="44" fontId="0" fillId="0" borderId="0" xfId="1" applyFont="1"/>
    <xf numFmtId="0" fontId="4" fillId="0" borderId="0" xfId="0" applyFont="1" applyAlignment="1">
      <alignment horizontal="center"/>
    </xf>
    <xf numFmtId="0" fontId="4" fillId="7" borderId="0" xfId="0" applyFont="1" applyFill="1"/>
    <xf numFmtId="0" fontId="4" fillId="4" borderId="2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2" xfId="0" applyFill="1" applyBorder="1"/>
    <xf numFmtId="0" fontId="4" fillId="9" borderId="2" xfId="0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9" fillId="0" borderId="0" xfId="0" applyFont="1"/>
    <xf numFmtId="0" fontId="3" fillId="0" borderId="0" xfId="0" applyFont="1"/>
    <xf numFmtId="0" fontId="3" fillId="0" borderId="2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7" borderId="2" xfId="0" applyFill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2" fillId="0" borderId="0" xfId="0" applyFont="1"/>
    <xf numFmtId="0" fontId="3" fillId="0" borderId="3" xfId="0" applyFont="1" applyBorder="1"/>
    <xf numFmtId="0" fontId="4" fillId="11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 wrapText="1"/>
    </xf>
    <xf numFmtId="0" fontId="3" fillId="11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Currency" xfId="1" builtinId="4"/>
    <cellStyle name="Normal" xfId="0" builtinId="0"/>
  </cellStyles>
  <dxfs count="3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N15346" totalsRowShown="0" headerRowDxfId="0" dataDxfId="1">
  <autoFilter ref="A1:N15346" xr:uid="{23D40609-0D37-44F2-BF14-FEE146D1F4F4}"/>
  <tableColumns count="14">
    <tableColumn id="1" xr3:uid="{BEFAA74B-7BE5-40C4-84BC-FB0330EFCE96}" name="order_id" dataDxfId="15"/>
    <tableColumn id="2" xr3:uid="{A84FD1CF-4325-47C5-A3C5-CE23DD09CCA1}" name="region" dataDxfId="14"/>
    <tableColumn id="3" xr3:uid="{C6CE2A79-CED8-4310-BB82-2A6156EF841F}" name="category" dataDxfId="13"/>
    <tableColumn id="4" xr3:uid="{13FCC81E-87E0-4B2C-B62F-DED26B9FE808}" name="sales" dataDxfId="12"/>
    <tableColumn id="5" xr3:uid="{419C2AAE-08C7-456C-9808-1C4740709F48}" name="discount" dataDxfId="11"/>
    <tableColumn id="6" xr3:uid="{4F0C6185-D157-4056-A319-F7522006EDF2}" name="discount value" dataDxfId="10">
      <calculatedColumnFormula>D2*E2</calculatedColumnFormula>
    </tableColumn>
    <tableColumn id="7" xr3:uid="{C732C5D7-809F-4EA4-81ED-DDDA5F3DE93B}" name="Net revenue" dataDxfId="9">
      <calculatedColumnFormula>D2-F2</calculatedColumnFormula>
    </tableColumn>
    <tableColumn id="8" xr3:uid="{846C86FB-5EA1-4A82-BB42-5EDDE3026B38}" name="quantity" dataDxfId="8"/>
    <tableColumn id="9" xr3:uid="{724AC64F-08A6-42C4-9716-7AC863F71A8E}" name="order_date" dataDxfId="7"/>
    <tableColumn id="10" xr3:uid="{09C7F287-ADA3-4BE9-9EFA-433429385BA3}" name="delivery_date" dataDxfId="6"/>
    <tableColumn id="11" xr3:uid="{4CF136D4-E530-4B68-B8BF-24C10A1F7C51}" name="customer_type" dataDxfId="5"/>
    <tableColumn id="12" xr3:uid="{4801D672-DB1A-40EC-83CD-EC1F7DDEDCD0}" name="payment_mode" dataDxfId="4"/>
    <tableColumn id="13" xr3:uid="{C4828BAD-6715-49FA-9C48-6C12E9175D5B}" name="profit" dataDxfId="3"/>
    <tableColumn id="14" xr3:uid="{01FBE1BF-57F5-4DEE-A4F1-AF8EE0E91961}" name="city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314E37-9C7C-4028-9CE3-DDB89BE09B32}" name="SalesTable" displayName="SalesTable" ref="A20:D25" totalsRowCount="1" headerRowDxfId="18" dataDxfId="16" totalsRowDxfId="17">
  <autoFilter ref="A20:D24" xr:uid="{D7314E37-9C7C-4028-9CE3-DDB89BE09B32}"/>
  <tableColumns count="4">
    <tableColumn id="1" xr3:uid="{08ECB3A6-2C88-4FC6-9706-85857748853B}" name="Name" dataDxfId="26" totalsRowDxfId="25"/>
    <tableColumn id="2" xr3:uid="{3FC95472-ECF5-4B3B-87DE-E304CB168628}" name="jan" totalsRowFunction="sum" dataDxfId="24" totalsRowDxfId="23"/>
    <tableColumn id="3" xr3:uid="{AA8D55F5-36F4-4C19-A350-ECF982E5EAB5}" name="feb" totalsRowFunction="custom" dataDxfId="22" totalsRowDxfId="21">
      <totalsRowFormula>SUM(FebSales)</totalsRowFormula>
    </tableColumn>
    <tableColumn id="4" xr3:uid="{980B21BD-5AB0-42A5-8726-62B704246434}" name="mar" totalsRowFunction="custom" dataDxfId="20" totalsRowDxfId="19">
      <totalsRowFormula>SUM(marsales)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6B93D8-6057-4543-B4A9-A38D56B0B979}" name="Employeedata" displayName="Employeedata" ref="G20:I23" totalsRowShown="0" headerRowDxfId="28" dataDxfId="27">
  <autoFilter ref="G20:I23" xr:uid="{026B93D8-6057-4543-B4A9-A38D56B0B979}"/>
  <tableColumns count="3">
    <tableColumn id="1" xr3:uid="{FB5630CE-F6EB-4581-A9D0-1A7B9F441F77}" name="Name" dataDxfId="31"/>
    <tableColumn id="2" xr3:uid="{C49EA4F0-857E-470F-9578-D00C9A5D2BCE}" name="Salary" dataDxfId="30"/>
    <tableColumn id="3" xr3:uid="{60715EA5-49F0-490C-B404-8F5118A15695}" name="Allowance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F6" zoomScale="85" zoomScaleNormal="111" workbookViewId="0">
      <selection activeCell="P33" sqref="P33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7" width="21.5546875" customWidth="1"/>
    <col min="8" max="8" width="12.88671875" customWidth="1"/>
    <col min="9" max="9" width="15.6640625" customWidth="1"/>
    <col min="10" max="10" width="18.88671875" customWidth="1"/>
    <col min="11" max="11" width="20" customWidth="1"/>
    <col min="12" max="12" width="21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15390</v>
      </c>
      <c r="G1" s="1" t="s">
        <v>15391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9" t="s">
        <v>15392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0">
        <f>SUM(D2:D15346)</f>
        <v>39262877.519999973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9" t="s">
        <v>15393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11">
        <f>AVERAGE(G2:G15346)</f>
        <v>1915.1920821179576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9" t="s">
        <v>15394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11">
        <f>MIN(D2:D15346)</f>
        <v>100.1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9" t="s">
        <v>15395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11">
        <f>MAX(D2:D15346)</f>
        <v>4999.87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P25" s="9" t="s">
        <v>15396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P26" s="10">
        <f>COUNT(E2:E15346)</f>
        <v>15345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P29" s="9" t="s">
        <v>15462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P30" s="10">
        <f>SUM(Totalprofit)</f>
        <v>6872139.8099999921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  <c r="P32" s="9" t="s">
        <v>15391</v>
      </c>
    </row>
    <row r="33" spans="1:16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P33">
        <f>SUM(netrevenue)</f>
        <v>29388622.500100061</v>
      </c>
    </row>
    <row r="34" spans="1:16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6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6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6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6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6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6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6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6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6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6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6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6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6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6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654AE-49E2-453F-8677-D9964801EBE6}">
  <dimension ref="A1:F14"/>
  <sheetViews>
    <sheetView zoomScale="94" workbookViewId="0">
      <selection activeCell="F18" sqref="F18"/>
    </sheetView>
  </sheetViews>
  <sheetFormatPr defaultRowHeight="14.4" x14ac:dyDescent="0.3"/>
  <cols>
    <col min="2" max="2" width="14.44140625" customWidth="1"/>
    <col min="3" max="3" width="19.33203125" customWidth="1"/>
    <col min="4" max="4" width="25.109375" customWidth="1"/>
  </cols>
  <sheetData>
    <row r="1" spans="1:6" x14ac:dyDescent="0.3">
      <c r="A1" t="s">
        <v>15378</v>
      </c>
      <c r="B1" t="s">
        <v>15379</v>
      </c>
      <c r="C1" t="s">
        <v>15380</v>
      </c>
      <c r="D1" t="s">
        <v>15381</v>
      </c>
      <c r="E1" s="7" t="s">
        <v>15387</v>
      </c>
    </row>
    <row r="2" spans="1:6" x14ac:dyDescent="0.3">
      <c r="A2" t="s">
        <v>15382</v>
      </c>
      <c r="B2">
        <v>4</v>
      </c>
      <c r="C2">
        <v>9</v>
      </c>
      <c r="D2">
        <v>2</v>
      </c>
      <c r="E2" s="7">
        <f>SUM(B2:D2)</f>
        <v>15</v>
      </c>
    </row>
    <row r="3" spans="1:6" x14ac:dyDescent="0.3">
      <c r="A3" t="s">
        <v>15383</v>
      </c>
      <c r="B3">
        <v>5</v>
      </c>
      <c r="C3">
        <v>4</v>
      </c>
      <c r="D3">
        <v>4</v>
      </c>
      <c r="E3" s="7">
        <f t="shared" ref="E3:E4" si="0">SUM(B3:D3)</f>
        <v>13</v>
      </c>
    </row>
    <row r="4" spans="1:6" x14ac:dyDescent="0.3">
      <c r="A4" t="s">
        <v>15384</v>
      </c>
      <c r="B4">
        <v>5</v>
      </c>
      <c r="C4">
        <v>8</v>
      </c>
      <c r="D4">
        <v>6</v>
      </c>
      <c r="E4" s="7">
        <f t="shared" si="0"/>
        <v>19</v>
      </c>
    </row>
    <row r="5" spans="1:6" x14ac:dyDescent="0.3">
      <c r="A5" t="s">
        <v>15385</v>
      </c>
      <c r="B5">
        <v>5</v>
      </c>
      <c r="C5">
        <v>4</v>
      </c>
      <c r="D5">
        <v>7</v>
      </c>
      <c r="E5" s="7">
        <f>SUM(B5:D5)</f>
        <v>16</v>
      </c>
    </row>
    <row r="6" spans="1:6" x14ac:dyDescent="0.3">
      <c r="A6" s="8" t="s">
        <v>15386</v>
      </c>
      <c r="B6" s="8">
        <f>AVERAGE(B2:B5)</f>
        <v>4.75</v>
      </c>
      <c r="C6" s="8">
        <f t="shared" ref="C6:D6" si="1">AVERAGE(C2:C5)</f>
        <v>6.25</v>
      </c>
      <c r="D6" s="8">
        <f t="shared" si="1"/>
        <v>4.75</v>
      </c>
      <c r="E6" s="8">
        <f>AVERAGE(E2:E5)</f>
        <v>15.75</v>
      </c>
    </row>
    <row r="10" spans="1:6" x14ac:dyDescent="0.3">
      <c r="A10" s="12" t="s">
        <v>15388</v>
      </c>
      <c r="B10" s="12" t="s">
        <v>15389</v>
      </c>
      <c r="C10" s="12" t="s">
        <v>15397</v>
      </c>
      <c r="D10" s="12" t="s">
        <v>15446</v>
      </c>
      <c r="F10" s="12" t="s">
        <v>15444</v>
      </c>
    </row>
    <row r="11" spans="1:6" x14ac:dyDescent="0.3">
      <c r="A11" t="s">
        <v>15398</v>
      </c>
      <c r="B11">
        <v>22</v>
      </c>
      <c r="C11">
        <f>B11+(B11*$F$11)</f>
        <v>25.96</v>
      </c>
      <c r="D11">
        <f>B11+(B11*gstRate)</f>
        <v>25.96</v>
      </c>
      <c r="F11" s="13">
        <v>0.18</v>
      </c>
    </row>
    <row r="12" spans="1:6" x14ac:dyDescent="0.3">
      <c r="A12" t="s">
        <v>15399</v>
      </c>
      <c r="B12">
        <v>5</v>
      </c>
      <c r="C12">
        <f>B12+(B12*$F$11)</f>
        <v>5.9</v>
      </c>
      <c r="D12">
        <f>B12+(B12*gstRate)</f>
        <v>5.9</v>
      </c>
    </row>
    <row r="13" spans="1:6" x14ac:dyDescent="0.3">
      <c r="A13" t="s">
        <v>15388</v>
      </c>
      <c r="B13">
        <v>30</v>
      </c>
      <c r="C13">
        <f>B13+(B13*$F$11)</f>
        <v>35.4</v>
      </c>
      <c r="D13">
        <f>B13+(B13*gstRate)</f>
        <v>35.4</v>
      </c>
    </row>
    <row r="14" spans="1:6" x14ac:dyDescent="0.3">
      <c r="A14" t="s">
        <v>15445</v>
      </c>
      <c r="B14">
        <v>40</v>
      </c>
      <c r="C14">
        <f>B14+(B14*gstRate)</f>
        <v>47.2</v>
      </c>
      <c r="D14">
        <f>B14+(B14*gstRate)</f>
        <v>47.2</v>
      </c>
    </row>
  </sheetData>
  <autoFilter ref="B1:B13" xr:uid="{5BD654AE-49E2-453F-8677-D9964801EBE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B6234-7C01-40CD-B0AE-4D5D9F0B2FD4}">
  <dimension ref="A1:E5"/>
  <sheetViews>
    <sheetView zoomScale="228" zoomScaleNormal="266" workbookViewId="0">
      <selection activeCell="E4" sqref="E4"/>
    </sheetView>
  </sheetViews>
  <sheetFormatPr defaultRowHeight="14.4" x14ac:dyDescent="0.3"/>
  <cols>
    <col min="1" max="1" width="10.33203125" bestFit="1" customWidth="1"/>
  </cols>
  <sheetData>
    <row r="1" spans="1:5" x14ac:dyDescent="0.3">
      <c r="A1" s="14" t="s">
        <v>15400</v>
      </c>
      <c r="B1" s="14" t="s">
        <v>3</v>
      </c>
    </row>
    <row r="2" spans="1:5" x14ac:dyDescent="0.3">
      <c r="A2" s="15">
        <v>46040</v>
      </c>
      <c r="B2">
        <v>500</v>
      </c>
    </row>
    <row r="3" spans="1:5" x14ac:dyDescent="0.3">
      <c r="A3" s="15">
        <v>46041</v>
      </c>
      <c r="B3">
        <v>200</v>
      </c>
    </row>
    <row r="4" spans="1:5" x14ac:dyDescent="0.3">
      <c r="A4" s="15">
        <v>46042</v>
      </c>
      <c r="B4">
        <v>600</v>
      </c>
      <c r="E4" s="18" t="s">
        <v>15401</v>
      </c>
    </row>
    <row r="5" spans="1:5" x14ac:dyDescent="0.3">
      <c r="E5">
        <f>SUM(B2:B4)</f>
        <v>1300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31660-AB79-4F1F-A6E8-4726FB88AB17}">
  <dimension ref="A1:D4"/>
  <sheetViews>
    <sheetView zoomScale="204" workbookViewId="0">
      <selection activeCell="E5" sqref="E5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46063</v>
      </c>
      <c r="B2">
        <v>900</v>
      </c>
      <c r="D2" s="18" t="s">
        <v>15402</v>
      </c>
    </row>
    <row r="3" spans="1:4" x14ac:dyDescent="0.3">
      <c r="A3" s="15">
        <v>46064</v>
      </c>
      <c r="B3">
        <v>100</v>
      </c>
      <c r="D3">
        <f>SUM(B2:B4)</f>
        <v>1400</v>
      </c>
    </row>
    <row r="4" spans="1:4" x14ac:dyDescent="0.3">
      <c r="A4" s="15">
        <v>46065</v>
      </c>
      <c r="B4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9F1B-B348-4781-BCA0-F34D2AACE756}">
  <dimension ref="A1:D5"/>
  <sheetViews>
    <sheetView zoomScale="163" workbookViewId="0">
      <selection activeCell="D4" sqref="D4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46093</v>
      </c>
      <c r="B2">
        <v>100</v>
      </c>
    </row>
    <row r="3" spans="1:4" x14ac:dyDescent="0.3">
      <c r="A3" s="15">
        <v>46094</v>
      </c>
      <c r="B3">
        <v>200</v>
      </c>
    </row>
    <row r="4" spans="1:4" x14ac:dyDescent="0.3">
      <c r="A4" s="15">
        <v>46095</v>
      </c>
      <c r="B4">
        <v>500</v>
      </c>
      <c r="D4" s="18" t="s">
        <v>15403</v>
      </c>
    </row>
    <row r="5" spans="1:4" x14ac:dyDescent="0.3">
      <c r="D5">
        <f>SUM(B2:B4)</f>
        <v>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A529F-6736-4EA7-8E7A-2B00FF3985FA}">
  <dimension ref="C2:C3"/>
  <sheetViews>
    <sheetView zoomScale="147" workbookViewId="0">
      <selection activeCell="C3" sqref="C3"/>
    </sheetView>
  </sheetViews>
  <sheetFormatPr defaultRowHeight="14.4" x14ac:dyDescent="0.3"/>
  <cols>
    <col min="2" max="2" width="7.88671875" customWidth="1"/>
    <col min="3" max="3" width="12.33203125" customWidth="1"/>
  </cols>
  <sheetData>
    <row r="2" spans="3:3" x14ac:dyDescent="0.3">
      <c r="C2" s="17" t="s">
        <v>15404</v>
      </c>
    </row>
    <row r="3" spans="3:3" x14ac:dyDescent="0.3">
      <c r="C3" s="16">
        <f>SUM('JAN-sales'!E5,FEB!D3,MAR!D5)</f>
        <v>3500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5C9B9-AC39-484C-8BAB-DBE152833C58}">
  <dimension ref="B1:D9"/>
  <sheetViews>
    <sheetView workbookViewId="0">
      <selection activeCell="B5" sqref="B5:D8"/>
    </sheetView>
  </sheetViews>
  <sheetFormatPr defaultRowHeight="14.4" x14ac:dyDescent="0.3"/>
  <cols>
    <col min="2" max="2" width="14.88671875" customWidth="1"/>
  </cols>
  <sheetData>
    <row r="1" spans="2:4" x14ac:dyDescent="0.3">
      <c r="B1" s="25" t="s">
        <v>15424</v>
      </c>
    </row>
    <row r="5" spans="2:4" x14ac:dyDescent="0.3">
      <c r="B5" s="27" t="s">
        <v>15425</v>
      </c>
      <c r="C5" s="27" t="s">
        <v>15426</v>
      </c>
      <c r="D5" s="27" t="s">
        <v>15427</v>
      </c>
    </row>
    <row r="6" spans="2:4" x14ac:dyDescent="0.3">
      <c r="B6" s="28">
        <v>12</v>
      </c>
      <c r="C6" s="28">
        <v>4</v>
      </c>
      <c r="D6" s="28" t="b">
        <f>AND(B6&lt;=20,C6&lt;=20,)</f>
        <v>0</v>
      </c>
    </row>
    <row r="7" spans="2:4" x14ac:dyDescent="0.3">
      <c r="B7" s="28">
        <v>15</v>
      </c>
      <c r="C7" s="28">
        <v>6</v>
      </c>
      <c r="D7" s="28" t="b">
        <f t="shared" ref="D7:D8" si="0">AND(B7&lt;=20,C7&lt;=20,)</f>
        <v>0</v>
      </c>
    </row>
    <row r="8" spans="2:4" x14ac:dyDescent="0.3">
      <c r="B8" s="28">
        <v>12</v>
      </c>
      <c r="C8" s="28">
        <v>5</v>
      </c>
      <c r="D8" s="28" t="b">
        <f t="shared" si="0"/>
        <v>0</v>
      </c>
    </row>
    <row r="9" spans="2:4" x14ac:dyDescent="0.3">
      <c r="B9" s="28"/>
      <c r="C9" s="28"/>
      <c r="D9" s="2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F94C1-A5D0-46B8-8E9B-487A0768320F}">
  <dimension ref="A1:E7"/>
  <sheetViews>
    <sheetView zoomScale="192" workbookViewId="0">
      <selection activeCell="E5" sqref="E5"/>
    </sheetView>
  </sheetViews>
  <sheetFormatPr defaultRowHeight="14.4" x14ac:dyDescent="0.3"/>
  <cols>
    <col min="5" max="5" width="15.44140625" customWidth="1"/>
  </cols>
  <sheetData>
    <row r="1" spans="1:5" x14ac:dyDescent="0.3">
      <c r="A1" s="19" t="s">
        <v>15405</v>
      </c>
      <c r="B1" s="19" t="s">
        <v>15406</v>
      </c>
      <c r="C1" s="19" t="s">
        <v>15407</v>
      </c>
      <c r="D1" s="20" t="s">
        <v>15408</v>
      </c>
      <c r="E1" s="23" t="s">
        <v>15409</v>
      </c>
    </row>
    <row r="2" spans="1:5" x14ac:dyDescent="0.3">
      <c r="A2" s="24">
        <v>12</v>
      </c>
      <c r="B2" s="24">
        <v>32</v>
      </c>
      <c r="C2" s="24">
        <v>11</v>
      </c>
      <c r="D2" s="21">
        <f>SUM(A2:C2)</f>
        <v>55</v>
      </c>
      <c r="E2" s="23" t="s">
        <v>15410</v>
      </c>
    </row>
    <row r="3" spans="1:5" x14ac:dyDescent="0.3">
      <c r="A3" s="24">
        <v>10.2234</v>
      </c>
      <c r="B3" s="24">
        <v>234.45</v>
      </c>
      <c r="C3" s="24">
        <v>64.34</v>
      </c>
      <c r="D3" s="21">
        <f>ROUND(SUM(A3:C3),2)</f>
        <v>309.01</v>
      </c>
      <c r="E3" s="23" t="s">
        <v>15411</v>
      </c>
    </row>
    <row r="4" spans="1:5" x14ac:dyDescent="0.3">
      <c r="A4" s="24">
        <v>10</v>
      </c>
      <c r="B4" s="24">
        <v>-12</v>
      </c>
      <c r="C4" s="24">
        <v>-13</v>
      </c>
      <c r="D4" s="21">
        <f>ABS(SUM(A4:C4))</f>
        <v>15</v>
      </c>
      <c r="E4" s="23" t="s">
        <v>15412</v>
      </c>
    </row>
    <row r="5" spans="1:5" x14ac:dyDescent="0.3">
      <c r="A5" s="24">
        <v>10</v>
      </c>
      <c r="B5" s="24">
        <v>30</v>
      </c>
      <c r="C5" s="24">
        <v>40</v>
      </c>
      <c r="D5" s="22">
        <f>AVERAGE(A5:C5)</f>
        <v>26.666666666666668</v>
      </c>
      <c r="E5" s="23" t="s">
        <v>15413</v>
      </c>
    </row>
    <row r="6" spans="1:5" x14ac:dyDescent="0.3">
      <c r="A6" s="24">
        <v>10</v>
      </c>
      <c r="B6" s="24">
        <v>30</v>
      </c>
      <c r="C6" s="24">
        <v>40</v>
      </c>
      <c r="D6" s="22">
        <f>MIN(A6:B6)</f>
        <v>10</v>
      </c>
      <c r="E6" s="23" t="s">
        <v>15414</v>
      </c>
    </row>
    <row r="7" spans="1:5" x14ac:dyDescent="0.3">
      <c r="A7" s="24">
        <v>10</v>
      </c>
      <c r="B7" s="24">
        <v>30</v>
      </c>
      <c r="C7" s="24">
        <v>40</v>
      </c>
      <c r="D7" s="22">
        <f>MAX(A7:C7)</f>
        <v>40</v>
      </c>
      <c r="E7" s="23" t="s">
        <v>15415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DC50-FA23-432B-88D9-538A8991A084}">
  <dimension ref="A1:K25"/>
  <sheetViews>
    <sheetView topLeftCell="A11" zoomScale="150" workbookViewId="0">
      <selection activeCell="G27" sqref="G27"/>
    </sheetView>
  </sheetViews>
  <sheetFormatPr defaultRowHeight="14.4" x14ac:dyDescent="0.3"/>
  <cols>
    <col min="7" max="7" width="10.77734375" customWidth="1"/>
    <col min="8" max="8" width="13.109375" customWidth="1"/>
    <col min="9" max="9" width="14" customWidth="1"/>
    <col min="11" max="11" width="17.33203125" bestFit="1" customWidth="1"/>
  </cols>
  <sheetData>
    <row r="1" spans="1:9" ht="43.2" x14ac:dyDescent="0.3">
      <c r="A1" s="37" t="s">
        <v>15416</v>
      </c>
      <c r="B1" s="37" t="s">
        <v>15417</v>
      </c>
      <c r="C1" s="37" t="s">
        <v>15418</v>
      </c>
      <c r="D1" s="37" t="s">
        <v>15419</v>
      </c>
      <c r="E1" s="37" t="s">
        <v>15421</v>
      </c>
      <c r="F1" s="38" t="s">
        <v>15447</v>
      </c>
      <c r="G1" s="37" t="s">
        <v>15422</v>
      </c>
      <c r="H1" s="39" t="s">
        <v>15428</v>
      </c>
      <c r="I1" s="39" t="s">
        <v>15429</v>
      </c>
    </row>
    <row r="2" spans="1:9" x14ac:dyDescent="0.3">
      <c r="A2" s="40" t="s">
        <v>15420</v>
      </c>
      <c r="B2" s="41">
        <v>45</v>
      </c>
      <c r="C2" s="41">
        <v>47</v>
      </c>
      <c r="D2" s="41">
        <v>46</v>
      </c>
      <c r="E2" s="41">
        <f>SUM(B2:D2)</f>
        <v>138</v>
      </c>
      <c r="F2" s="42">
        <f>SUM(adityaMarks)</f>
        <v>138</v>
      </c>
      <c r="G2" s="43" t="str">
        <f>IF(E2&gt;100,"pass","average")</f>
        <v>pass</v>
      </c>
      <c r="H2" s="41" t="str">
        <f>IF(AND(C2&gt;40,D2&gt;40),"passsed with distinction","passed")</f>
        <v>passsed with distinction</v>
      </c>
      <c r="I2" s="41" t="str">
        <f>IF(OR(B2&gt;40,C2&gt;40),"science strem","arts strem")</f>
        <v>science strem</v>
      </c>
    </row>
    <row r="3" spans="1:9" x14ac:dyDescent="0.3">
      <c r="A3" s="40" t="s">
        <v>15423</v>
      </c>
      <c r="B3" s="41">
        <v>25</v>
      </c>
      <c r="C3" s="41">
        <v>23</v>
      </c>
      <c r="D3" s="41">
        <v>43</v>
      </c>
      <c r="E3" s="41">
        <f>SUM(B3:D3)</f>
        <v>91</v>
      </c>
      <c r="F3" s="41"/>
      <c r="G3" s="41" t="str">
        <f>IF(E3&gt;100,"pass","average")</f>
        <v>average</v>
      </c>
      <c r="H3" s="41" t="str">
        <f>IF(AND(C3&gt;40,D3&gt;40),"passsed with distinction","passed")</f>
        <v>passed</v>
      </c>
      <c r="I3" s="41" t="str">
        <f t="shared" ref="I3:I4" si="0">IF(OR(B3&gt;40,C3&gt;40),"science strem","arts strem")</f>
        <v>arts strem</v>
      </c>
    </row>
    <row r="4" spans="1:9" x14ac:dyDescent="0.3">
      <c r="A4" s="44" t="s">
        <v>15430</v>
      </c>
      <c r="B4" s="41">
        <v>30</v>
      </c>
      <c r="C4" s="41">
        <v>45</v>
      </c>
      <c r="D4" s="41">
        <v>43</v>
      </c>
      <c r="E4" s="41">
        <v>44</v>
      </c>
      <c r="F4" s="41"/>
      <c r="G4" s="41" t="str">
        <f>IF(E4&gt;100,"pass","average")</f>
        <v>average</v>
      </c>
      <c r="H4" s="41" t="str">
        <f>IF(AND(C4&gt;40,D4&gt;40),"passsed with distinction","passed")</f>
        <v>passsed with distinction</v>
      </c>
      <c r="I4" s="41" t="str">
        <f t="shared" si="0"/>
        <v>science strem</v>
      </c>
    </row>
    <row r="5" spans="1:9" x14ac:dyDescent="0.3">
      <c r="B5" s="45">
        <f>AVERAGE(mathAverage)</f>
        <v>33.333333333333336</v>
      </c>
    </row>
    <row r="7" spans="1:9" x14ac:dyDescent="0.3">
      <c r="I7" s="26" t="s">
        <v>15431</v>
      </c>
    </row>
    <row r="11" spans="1:9" x14ac:dyDescent="0.3">
      <c r="C11" s="27" t="s">
        <v>15425</v>
      </c>
      <c r="D11" s="27" t="s">
        <v>15426</v>
      </c>
      <c r="E11" s="27" t="s">
        <v>15427</v>
      </c>
      <c r="F11" s="36"/>
      <c r="G11" s="29"/>
    </row>
    <row r="12" spans="1:9" x14ac:dyDescent="0.3">
      <c r="C12" s="28">
        <v>12</v>
      </c>
      <c r="D12" s="28">
        <v>4</v>
      </c>
      <c r="E12" s="28" t="b">
        <f>AND(C12&lt;=20,D12&lt;=20,)</f>
        <v>0</v>
      </c>
      <c r="F12" s="30"/>
      <c r="G12" s="30"/>
    </row>
    <row r="13" spans="1:9" x14ac:dyDescent="0.3">
      <c r="C13" s="28">
        <v>15</v>
      </c>
      <c r="D13" s="28">
        <v>6</v>
      </c>
      <c r="E13" s="28" t="b">
        <f t="shared" ref="E13:E14" si="1">AND(C13&lt;=20,D13&lt;=20,)</f>
        <v>0</v>
      </c>
      <c r="F13" s="30"/>
      <c r="G13" s="30"/>
    </row>
    <row r="14" spans="1:9" x14ac:dyDescent="0.3">
      <c r="C14" s="28">
        <v>12</v>
      </c>
      <c r="D14" s="28">
        <v>5</v>
      </c>
      <c r="E14" s="28" t="b">
        <f t="shared" si="1"/>
        <v>0</v>
      </c>
      <c r="F14" s="31"/>
      <c r="G14" s="31"/>
    </row>
    <row r="20" spans="1:11" x14ac:dyDescent="0.3">
      <c r="A20" s="10" t="s">
        <v>15448</v>
      </c>
      <c r="B20" s="10" t="s">
        <v>15452</v>
      </c>
      <c r="C20" s="10" t="s">
        <v>15453</v>
      </c>
      <c r="D20" s="10" t="s">
        <v>15454</v>
      </c>
      <c r="G20" s="10" t="s">
        <v>15448</v>
      </c>
      <c r="H20" s="10" t="s">
        <v>15456</v>
      </c>
      <c r="I20" s="10" t="s">
        <v>15457</v>
      </c>
      <c r="K20" s="46" t="s">
        <v>15460</v>
      </c>
    </row>
    <row r="21" spans="1:11" x14ac:dyDescent="0.3">
      <c r="A21" s="10" t="s">
        <v>15449</v>
      </c>
      <c r="B21" s="41">
        <v>45</v>
      </c>
      <c r="C21" s="41">
        <v>47</v>
      </c>
      <c r="D21" s="41">
        <v>46</v>
      </c>
      <c r="E21" s="41"/>
      <c r="G21" s="10" t="s">
        <v>15458</v>
      </c>
      <c r="H21" s="10">
        <v>60000</v>
      </c>
      <c r="I21" s="10">
        <v>100</v>
      </c>
      <c r="K21" s="47">
        <f>AVERAGE(Salary)</f>
        <v>58333.333333333336</v>
      </c>
    </row>
    <row r="22" spans="1:11" x14ac:dyDescent="0.3">
      <c r="A22" s="10" t="s">
        <v>15450</v>
      </c>
      <c r="B22" s="41">
        <v>25</v>
      </c>
      <c r="C22" s="41">
        <v>23</v>
      </c>
      <c r="D22" s="41">
        <v>43</v>
      </c>
      <c r="E22" s="41"/>
      <c r="G22" s="10" t="s">
        <v>15459</v>
      </c>
      <c r="H22" s="10">
        <v>65000</v>
      </c>
      <c r="I22" s="10">
        <v>100</v>
      </c>
      <c r="K22" s="10"/>
    </row>
    <row r="23" spans="1:11" x14ac:dyDescent="0.3">
      <c r="A23" s="10" t="s">
        <v>15451</v>
      </c>
      <c r="B23" s="41">
        <v>30</v>
      </c>
      <c r="C23" s="41">
        <v>15</v>
      </c>
      <c r="D23" s="41">
        <v>45</v>
      </c>
      <c r="E23" s="41"/>
      <c r="G23" s="10" t="s">
        <v>15430</v>
      </c>
      <c r="H23" s="10">
        <v>50000</v>
      </c>
      <c r="I23" s="10">
        <v>200</v>
      </c>
      <c r="K23" s="46" t="s">
        <v>15461</v>
      </c>
    </row>
    <row r="24" spans="1:11" x14ac:dyDescent="0.3">
      <c r="A24" s="10" t="s">
        <v>15455</v>
      </c>
      <c r="B24" s="41">
        <v>30</v>
      </c>
      <c r="C24" s="41">
        <v>425</v>
      </c>
      <c r="D24" s="41">
        <v>23</v>
      </c>
      <c r="K24" s="47">
        <f>AVERAGE(Allowances)</f>
        <v>133.33333333333334</v>
      </c>
    </row>
    <row r="25" spans="1:11" x14ac:dyDescent="0.3">
      <c r="A25" s="10"/>
      <c r="B25" s="10">
        <f>SUBTOTAL(109,SalesTable[jan])</f>
        <v>130</v>
      </c>
      <c r="C25" s="10">
        <f>SUM(FebSales)</f>
        <v>510</v>
      </c>
      <c r="D25" s="10">
        <f>SUM(marsales)</f>
        <v>157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0779C-28AB-4917-BF02-D943B128B9FE}">
  <dimension ref="A1:F10"/>
  <sheetViews>
    <sheetView zoomScale="136" zoomScaleNormal="136" workbookViewId="0">
      <selection activeCell="F10" sqref="F10"/>
    </sheetView>
  </sheetViews>
  <sheetFormatPr defaultRowHeight="14.4" x14ac:dyDescent="0.3"/>
  <cols>
    <col min="6" max="6" width="9.2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  <c r="F2">
        <f>SUM(B2,C2,D2,E2)</f>
        <v>1940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  <c r="F3">
        <f t="shared" ref="F3:F5" si="0">SUM(B3,C3,D3,E3)</f>
        <v>2241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  <c r="F4">
        <f t="shared" si="0"/>
        <v>1343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  <c r="F5">
        <f t="shared" si="0"/>
        <v>1581</v>
      </c>
    </row>
    <row r="9" spans="1:6" x14ac:dyDescent="0.3">
      <c r="F9" s="32" t="s">
        <v>15440</v>
      </c>
    </row>
    <row r="10" spans="1:6" x14ac:dyDescent="0.3">
      <c r="F10" s="32">
        <f>SUM(B2:E5)</f>
        <v>7105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9496-14CB-40EC-A802-C6A4307369E6}">
  <dimension ref="A1:F9"/>
  <sheetViews>
    <sheetView zoomScale="122" workbookViewId="0">
      <selection activeCell="F10" sqref="F10"/>
    </sheetView>
  </sheetViews>
  <sheetFormatPr defaultRowHeight="14.4" x14ac:dyDescent="0.3"/>
  <cols>
    <col min="6" max="6" width="10.5546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454</v>
      </c>
      <c r="C2">
        <v>456</v>
      </c>
      <c r="D2">
        <v>789</v>
      </c>
      <c r="E2">
        <v>156</v>
      </c>
    </row>
    <row r="3" spans="1:6" x14ac:dyDescent="0.3">
      <c r="A3" s="26" t="s">
        <v>15399</v>
      </c>
      <c r="B3">
        <v>261</v>
      </c>
      <c r="C3">
        <v>123</v>
      </c>
      <c r="D3">
        <v>456</v>
      </c>
      <c r="E3">
        <v>354</v>
      </c>
    </row>
    <row r="4" spans="1:6" x14ac:dyDescent="0.3">
      <c r="A4" s="26" t="s">
        <v>15437</v>
      </c>
      <c r="B4">
        <v>865</v>
      </c>
      <c r="C4">
        <v>153</v>
      </c>
      <c r="D4">
        <v>123</v>
      </c>
      <c r="E4">
        <v>321</v>
      </c>
    </row>
    <row r="5" spans="1:6" x14ac:dyDescent="0.3">
      <c r="A5" s="26" t="s">
        <v>15438</v>
      </c>
      <c r="B5">
        <v>262</v>
      </c>
      <c r="C5">
        <v>156</v>
      </c>
      <c r="D5">
        <v>456</v>
      </c>
      <c r="E5">
        <v>561</v>
      </c>
    </row>
    <row r="8" spans="1:6" x14ac:dyDescent="0.3">
      <c r="F8" s="32" t="s">
        <v>15404</v>
      </c>
    </row>
    <row r="9" spans="1:6" x14ac:dyDescent="0.3">
      <c r="F9">
        <f>SUM(B2:E5)</f>
        <v>5946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63CAE-56CB-4985-B346-E4EF1BFFF84D}">
  <dimension ref="A1:F10"/>
  <sheetViews>
    <sheetView workbookViewId="0">
      <selection activeCell="F10" sqref="F10"/>
    </sheetView>
  </sheetViews>
  <sheetFormatPr defaultRowHeight="14.4" x14ac:dyDescent="0.3"/>
  <cols>
    <col min="6" max="6" width="10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400</v>
      </c>
      <c r="C2">
        <v>400</v>
      </c>
      <c r="D2">
        <v>700</v>
      </c>
      <c r="E2">
        <v>522</v>
      </c>
    </row>
    <row r="3" spans="1:6" x14ac:dyDescent="0.3">
      <c r="A3" s="26" t="s">
        <v>15399</v>
      </c>
      <c r="B3">
        <v>455</v>
      </c>
      <c r="C3">
        <v>600</v>
      </c>
      <c r="D3">
        <v>500</v>
      </c>
      <c r="E3">
        <v>788</v>
      </c>
    </row>
    <row r="4" spans="1:6" x14ac:dyDescent="0.3">
      <c r="A4" s="26" t="s">
        <v>15437</v>
      </c>
      <c r="B4">
        <v>100</v>
      </c>
      <c r="C4">
        <v>500</v>
      </c>
      <c r="D4">
        <v>600</v>
      </c>
      <c r="E4">
        <v>400</v>
      </c>
    </row>
    <row r="5" spans="1:6" x14ac:dyDescent="0.3">
      <c r="A5" s="26" t="s">
        <v>15438</v>
      </c>
      <c r="B5">
        <v>200</v>
      </c>
      <c r="C5">
        <v>922</v>
      </c>
      <c r="D5">
        <v>300</v>
      </c>
      <c r="E5">
        <v>100</v>
      </c>
    </row>
    <row r="9" spans="1:6" x14ac:dyDescent="0.3">
      <c r="F9" s="32" t="s">
        <v>15441</v>
      </c>
    </row>
    <row r="10" spans="1:6" x14ac:dyDescent="0.3">
      <c r="F10">
        <v>4567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DE01-E046-43C0-94D7-6BA24A465659}">
  <dimension ref="A1:F10"/>
  <sheetViews>
    <sheetView workbookViewId="0">
      <selection activeCell="H29" sqref="H29"/>
    </sheetView>
  </sheetViews>
  <sheetFormatPr defaultRowHeight="14.4" x14ac:dyDescent="0.3"/>
  <cols>
    <col min="6" max="6" width="8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</row>
    <row r="9" spans="1:6" x14ac:dyDescent="0.3">
      <c r="F9" s="32" t="s">
        <v>15439</v>
      </c>
    </row>
    <row r="10" spans="1:6" x14ac:dyDescent="0.3">
      <c r="F10">
        <f>SUM(B2:E5)</f>
        <v>7105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691D8-16BA-45A1-85ED-55FDF4499455}">
  <dimension ref="A1:I42"/>
  <sheetViews>
    <sheetView workbookViewId="0">
      <selection activeCell="D8" sqref="D8"/>
    </sheetView>
  </sheetViews>
  <sheetFormatPr defaultRowHeight="14.4" outlineLevelRow="1" x14ac:dyDescent="0.3"/>
  <cols>
    <col min="1" max="1" width="12.109375" customWidth="1"/>
    <col min="2" max="2" width="11.5546875" customWidth="1"/>
    <col min="3" max="3" width="7.88671875" customWidth="1"/>
    <col min="4" max="4" width="10.109375" customWidth="1"/>
    <col min="5" max="5" width="10" customWidth="1"/>
    <col min="9" max="9" width="13.109375" customWidth="1"/>
  </cols>
  <sheetData>
    <row r="1" spans="1:9" x14ac:dyDescent="0.3">
      <c r="A1" s="35"/>
      <c r="B1" t="s">
        <v>15432</v>
      </c>
      <c r="C1" t="s">
        <v>15433</v>
      </c>
      <c r="D1" t="s">
        <v>15434</v>
      </c>
      <c r="E1" t="s">
        <v>15435</v>
      </c>
      <c r="F1" s="26"/>
    </row>
    <row r="2" spans="1:9" ht="15" thickBot="1" x14ac:dyDescent="0.35">
      <c r="A2" t="s">
        <v>15436</v>
      </c>
      <c r="B2">
        <v>1766</v>
      </c>
      <c r="C2">
        <v>1788</v>
      </c>
      <c r="D2">
        <v>2413</v>
      </c>
      <c r="E2">
        <v>1790</v>
      </c>
    </row>
    <row r="3" spans="1:9" x14ac:dyDescent="0.3">
      <c r="A3" t="s">
        <v>15399</v>
      </c>
      <c r="B3">
        <v>2048</v>
      </c>
      <c r="C3">
        <v>2033</v>
      </c>
      <c r="D3">
        <v>1868</v>
      </c>
      <c r="E3">
        <v>2070</v>
      </c>
      <c r="I3" s="33" t="s">
        <v>15443</v>
      </c>
    </row>
    <row r="4" spans="1:9" ht="15" thickBot="1" x14ac:dyDescent="0.35">
      <c r="A4" t="s">
        <v>15437</v>
      </c>
      <c r="B4">
        <v>1389</v>
      </c>
      <c r="C4">
        <v>1099</v>
      </c>
      <c r="D4">
        <v>1635</v>
      </c>
      <c r="E4">
        <v>1625</v>
      </c>
      <c r="I4" s="34"/>
    </row>
    <row r="5" spans="1:9" x14ac:dyDescent="0.3">
      <c r="A5" t="s">
        <v>15438</v>
      </c>
      <c r="B5">
        <v>1574</v>
      </c>
      <c r="C5">
        <v>1988</v>
      </c>
      <c r="D5">
        <v>1646</v>
      </c>
      <c r="E5">
        <v>911</v>
      </c>
    </row>
    <row r="8" spans="1:9" x14ac:dyDescent="0.3">
      <c r="D8">
        <f>SUM(B2:E5)</f>
        <v>27643</v>
      </c>
    </row>
    <row r="9" spans="1:9" hidden="1" outlineLevel="1" x14ac:dyDescent="0.3"/>
    <row r="10" spans="1:9" hidden="1" outlineLevel="1" collapsed="1" x14ac:dyDescent="0.3"/>
    <row r="11" spans="1:9" hidden="1" outlineLevel="1" collapsed="1" x14ac:dyDescent="0.3"/>
    <row r="12" spans="1:9" hidden="1" outlineLevel="1" collapsed="1" x14ac:dyDescent="0.3"/>
    <row r="13" spans="1:9" collapsed="1" x14ac:dyDescent="0.3">
      <c r="C13">
        <f>SUM(B2:E5)</f>
        <v>27643</v>
      </c>
    </row>
    <row r="14" spans="1:9" hidden="1" outlineLevel="1" x14ac:dyDescent="0.3"/>
    <row r="15" spans="1:9" hidden="1" outlineLevel="1" collapsed="1" x14ac:dyDescent="0.3"/>
    <row r="16" spans="1:9" hidden="1" outlineLevel="1" collapsed="1" x14ac:dyDescent="0.3"/>
    <row r="17" spans="7:7" hidden="1" outlineLevel="1" collapsed="1" x14ac:dyDescent="0.3"/>
    <row r="18" spans="7:7" collapsed="1" x14ac:dyDescent="0.3">
      <c r="G18">
        <f>SUM('North S'!B2:E5,'South S'!B2:E5,'East S'!B2:E5,'West S'!B2:E5)</f>
        <v>27643</v>
      </c>
    </row>
    <row r="19" spans="7:7" hidden="1" outlineLevel="1" x14ac:dyDescent="0.3"/>
    <row r="20" spans="7:7" hidden="1" outlineLevel="1" collapsed="1" x14ac:dyDescent="0.3"/>
    <row r="21" spans="7:7" hidden="1" outlineLevel="1" collapsed="1" x14ac:dyDescent="0.3"/>
    <row r="22" spans="7:7" hidden="1" outlineLevel="1" collapsed="1" x14ac:dyDescent="0.3"/>
    <row r="23" spans="7:7" collapsed="1" x14ac:dyDescent="0.3"/>
    <row r="24" spans="7:7" hidden="1" outlineLevel="1" x14ac:dyDescent="0.3"/>
    <row r="25" spans="7:7" hidden="1" outlineLevel="1" collapsed="1" x14ac:dyDescent="0.3"/>
    <row r="26" spans="7:7" hidden="1" outlineLevel="1" collapsed="1" x14ac:dyDescent="0.3"/>
    <row r="27" spans="7:7" hidden="1" outlineLevel="1" collapsed="1" x14ac:dyDescent="0.3"/>
    <row r="28" spans="7:7" collapsed="1" x14ac:dyDescent="0.3"/>
    <row r="42" spans="4:4" x14ac:dyDescent="0.3">
      <c r="D42" t="s">
        <v>15442</v>
      </c>
    </row>
  </sheetData>
  <dataConsolidate topLabels="1">
    <dataRefs count="4">
      <dataRef ref="A1:E5" sheet="East S"/>
      <dataRef ref="A1:E5" sheet="North S"/>
      <dataRef ref="A1:E5" sheet="South S"/>
      <dataRef ref="A1:E5" sheet="West S"/>
    </dataRefs>
  </dataConsolidate>
  <pageMargins left="0.7" right="0.7" top="0.75" bottom="0.75" header="0.3" footer="0.3"/>
  <cellWatches>
    <cellWatch r="I4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11</vt:i4>
      </vt:variant>
    </vt:vector>
  </HeadingPairs>
  <TitlesOfParts>
    <vt:vector size="25" baseType="lpstr">
      <vt:lpstr>Sheet1</vt:lpstr>
      <vt:lpstr>Sheet2</vt:lpstr>
      <vt:lpstr>JAN-sales</vt:lpstr>
      <vt:lpstr>FEB</vt:lpstr>
      <vt:lpstr>MAR</vt:lpstr>
      <vt:lpstr>Total</vt:lpstr>
      <vt:lpstr>Sheet3</vt:lpstr>
      <vt:lpstr>Math Function</vt:lpstr>
      <vt:lpstr>Logical function</vt:lpstr>
      <vt:lpstr>North S</vt:lpstr>
      <vt:lpstr>South S</vt:lpstr>
      <vt:lpstr>East S</vt:lpstr>
      <vt:lpstr>West S</vt:lpstr>
      <vt:lpstr>summary S</vt:lpstr>
      <vt:lpstr>adityaMarks</vt:lpstr>
      <vt:lpstr>Allowances</vt:lpstr>
      <vt:lpstr>FebSales</vt:lpstr>
      <vt:lpstr>gstRate</vt:lpstr>
      <vt:lpstr>JanSales</vt:lpstr>
      <vt:lpstr>marsales</vt:lpstr>
      <vt:lpstr>mathAverage</vt:lpstr>
      <vt:lpstr>Name</vt:lpstr>
      <vt:lpstr>netrevenue</vt:lpstr>
      <vt:lpstr>Salary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2026-09-15T07:30:23Z</dcterms:modified>
</cp:coreProperties>
</file>