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M 8\SRE\Simulation_Results\"/>
    </mc:Choice>
  </mc:AlternateContent>
  <xr:revisionPtr revIDLastSave="0" documentId="13_ncr:1_{7A250261-25E4-43E5-9E15-F3FB921DFF00}" xr6:coauthVersionLast="47" xr6:coauthVersionMax="47" xr10:uidLastSave="{00000000-0000-0000-0000-000000000000}"/>
  <bookViews>
    <workbookView xWindow="-120" yWindow="-120" windowWidth="20730" windowHeight="11310" activeTab="1" xr2:uid="{5EE13269-6EB3-4804-8369-6875984710C7}"/>
  </bookViews>
  <sheets>
    <sheet name="Sheet1" sheetId="1" r:id="rId1"/>
    <sheet name="Noise 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4" i="2"/>
  <c r="F5" i="2"/>
  <c r="F6" i="2"/>
  <c r="F3" i="2"/>
  <c r="J7" i="1"/>
  <c r="D3" i="2"/>
  <c r="D4" i="2"/>
  <c r="D5" i="2"/>
  <c r="D6" i="2"/>
  <c r="D2" i="2"/>
  <c r="D15" i="1"/>
  <c r="F15" i="1" s="1"/>
  <c r="D14" i="1"/>
  <c r="F14" i="1" s="1"/>
  <c r="D13" i="1"/>
  <c r="F13" i="1" s="1"/>
  <c r="D6" i="1"/>
  <c r="F6" i="1" s="1"/>
  <c r="D4" i="1"/>
  <c r="F4" i="1" s="1"/>
  <c r="D5" i="1"/>
  <c r="F5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3" i="1"/>
  <c r="F3" i="1" s="1"/>
  <c r="D2" i="1"/>
  <c r="F2" i="1" s="1"/>
  <c r="I3" i="1" l="1"/>
</calcChain>
</file>

<file path=xl/sharedStrings.xml><?xml version="1.0" encoding="utf-8"?>
<sst xmlns="http://schemas.openxmlformats.org/spreadsheetml/2006/main" count="27" uniqueCount="22">
  <si>
    <t>muzzle_test_1</t>
  </si>
  <si>
    <t>muzzle_test_2</t>
  </si>
  <si>
    <t>muzzle_test_3</t>
  </si>
  <si>
    <t>muzzle_test_4</t>
  </si>
  <si>
    <t>muzzle_test_5</t>
  </si>
  <si>
    <t>muzzle_test_6</t>
  </si>
  <si>
    <t>muzzle_test_7</t>
  </si>
  <si>
    <t>muzzle_test_8</t>
  </si>
  <si>
    <t>muzzle_test_9</t>
  </si>
  <si>
    <t>muzzle_test_10</t>
  </si>
  <si>
    <t>muzzle_test_11</t>
  </si>
  <si>
    <t>muzzle_test_12</t>
  </si>
  <si>
    <t>muzzle_test_13</t>
  </si>
  <si>
    <t>muzzle_test_14</t>
  </si>
  <si>
    <t>Test Case</t>
  </si>
  <si>
    <t>X</t>
  </si>
  <si>
    <t>Y</t>
  </si>
  <si>
    <t>Actual Angle</t>
  </si>
  <si>
    <t>Estimated Angle</t>
  </si>
  <si>
    <t>Error</t>
  </si>
  <si>
    <t>Mean Error</t>
  </si>
  <si>
    <t>Noise (dbW)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</si>
</sst>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Error with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'Noise Test'!$F$1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'Noise Test'!$A$2:$A$10</c:f>
              <c:numCache>
                <c:formatCode>General</c:formatCode>
                <c:ptCount val="9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'Noise Test'!$F$2:$F$10</c:f>
              <c:numCache>
                <c:formatCode>0.000</c:formatCode>
                <c:ptCount val="9"/>
                <c:pt idx="0">
                  <c:v>0.27553571700888568</c:v>
                </c:pt>
                <c:pt idx="1">
                  <c:v>0.28053571700888824</c:v>
                </c:pt>
                <c:pt idx="2">
                  <c:v>0.27453571700888801</c:v>
                </c:pt>
                <c:pt idx="3">
                  <c:v>0.27653571700888335</c:v>
                </c:pt>
                <c:pt idx="4">
                  <c:v>0.27753571700888813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0-4AE9-A83C-752A8AB9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7936"/>
        <c:axId val="770477104"/>
      </c:scatterChart>
      <c:valAx>
        <c:axId val="770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Noise</a:t>
                </a:r>
                <a:r>
                  <a:rPr lang="en-IN" baseline="0"/>
                  <a:t> Power (dbW)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7104"/>
        <c:crosses val="autoZero"/>
        <c:crossBetween val="midCat"/>
      </c:valAx>
      <c:valAx>
        <c:axId val="770477104"/>
        <c:scaling>
          <c:orientation val="minMax"/>
          <c:max val="0.3100000000000000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in Bearing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80962</xdr:rowOff>
    </xdr:from>
    <xdr:to>
      <xdr:col>13</xdr:col>
      <xdr:colOff>476250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BD5C7-E9C1-7A65-FBAC-D14FBD2A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E3CC-1B54-40EC-B3D0-65328E39CA27}">
  <dimension ref="A1:J15"/>
  <sheetViews>
    <sheetView workbookViewId="0">
      <selection activeCell="E17" sqref="E17"/>
    </sheetView>
  </sheetViews>
  <sheetFormatPr defaultRowHeight="15" x14ac:dyDescent="0.25"/>
  <cols>
    <col min="1" max="1" width="14.85546875" bestFit="1" customWidth="1"/>
    <col min="2" max="3" width="2.7109375" customWidth="1"/>
    <col min="4" max="4" width="12.140625" bestFit="1" customWidth="1"/>
    <col min="5" max="5" width="15.5703125" bestFit="1" customWidth="1"/>
    <col min="6" max="6" width="6.28515625" bestFit="1" customWidth="1"/>
  </cols>
  <sheetData>
    <row r="1" spans="1:1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0" x14ac:dyDescent="0.25">
      <c r="A2" t="s">
        <v>0</v>
      </c>
      <c r="B2">
        <v>5</v>
      </c>
      <c r="C2">
        <v>0</v>
      </c>
      <c r="D2" s="1">
        <f>180/3.142*ATAN2(B2,C2)</f>
        <v>0</v>
      </c>
      <c r="E2" s="1">
        <v>0</v>
      </c>
      <c r="F2" s="1">
        <f>ABS(E2-D2)</f>
        <v>0</v>
      </c>
    </row>
    <row r="3" spans="1:10" x14ac:dyDescent="0.25">
      <c r="A3" t="s">
        <v>1</v>
      </c>
      <c r="B3">
        <v>5</v>
      </c>
      <c r="C3">
        <v>1</v>
      </c>
      <c r="D3" s="1">
        <f>180/PI()*ATAN2(B3,C3)</f>
        <v>11.309932474020215</v>
      </c>
      <c r="E3" s="1">
        <v>11.023999999999999</v>
      </c>
      <c r="F3" s="1">
        <f t="shared" ref="F3:F15" si="0">ABS(E3-D3)</f>
        <v>0.28593247402021582</v>
      </c>
      <c r="H3" t="s">
        <v>20</v>
      </c>
      <c r="I3" s="1">
        <f>AVERAGE(F2:F15)</f>
        <v>0.20148211155388918</v>
      </c>
    </row>
    <row r="4" spans="1:10" x14ac:dyDescent="0.25">
      <c r="A4" t="s">
        <v>2</v>
      </c>
      <c r="B4">
        <v>5</v>
      </c>
      <c r="C4">
        <v>2</v>
      </c>
      <c r="D4" s="1">
        <f t="shared" ref="D4:D12" si="1">180/PI()*ATAN2(B4,C4)</f>
        <v>21.801409486351812</v>
      </c>
      <c r="E4" s="1">
        <v>21.986999999999998</v>
      </c>
      <c r="F4" s="1">
        <f t="shared" si="0"/>
        <v>0.18559051364818657</v>
      </c>
    </row>
    <row r="5" spans="1:10" x14ac:dyDescent="0.25">
      <c r="A5" t="s">
        <v>3</v>
      </c>
      <c r="B5">
        <v>4</v>
      </c>
      <c r="C5">
        <v>3</v>
      </c>
      <c r="D5" s="1">
        <f t="shared" si="1"/>
        <v>36.86989764584402</v>
      </c>
      <c r="E5" s="1">
        <v>36.994</v>
      </c>
      <c r="F5" s="1">
        <f t="shared" si="0"/>
        <v>0.12410235415597981</v>
      </c>
    </row>
    <row r="6" spans="1:10" x14ac:dyDescent="0.25">
      <c r="A6" t="s">
        <v>4</v>
      </c>
      <c r="B6">
        <v>4</v>
      </c>
      <c r="C6">
        <v>5</v>
      </c>
      <c r="D6" s="1">
        <f t="shared" si="1"/>
        <v>51.340191745909912</v>
      </c>
      <c r="E6" s="1">
        <v>51.173999999999999</v>
      </c>
      <c r="F6" s="1">
        <f t="shared" si="0"/>
        <v>0.16619174590991292</v>
      </c>
    </row>
    <row r="7" spans="1:10" x14ac:dyDescent="0.25">
      <c r="A7" t="s">
        <v>5</v>
      </c>
      <c r="B7">
        <v>4</v>
      </c>
      <c r="C7">
        <v>4</v>
      </c>
      <c r="D7" s="1">
        <f t="shared" si="1"/>
        <v>45</v>
      </c>
      <c r="E7" s="1">
        <v>45</v>
      </c>
      <c r="F7" s="1">
        <f t="shared" si="0"/>
        <v>0</v>
      </c>
      <c r="J7">
        <f>SQRT(SUMSQ(F2:F15)/COUNTA(F2:F15))</f>
        <v>0.30145937239130138</v>
      </c>
    </row>
    <row r="8" spans="1:10" x14ac:dyDescent="0.25">
      <c r="A8" t="s">
        <v>6</v>
      </c>
      <c r="B8">
        <v>4</v>
      </c>
      <c r="C8">
        <v>7</v>
      </c>
      <c r="D8" s="1">
        <f t="shared" si="1"/>
        <v>60.255118703057782</v>
      </c>
      <c r="E8" s="1">
        <v>60.329000000000001</v>
      </c>
      <c r="F8" s="1">
        <f t="shared" si="0"/>
        <v>7.3881296942218455E-2</v>
      </c>
    </row>
    <row r="9" spans="1:10" x14ac:dyDescent="0.25">
      <c r="A9" t="s">
        <v>7</v>
      </c>
      <c r="B9">
        <v>0</v>
      </c>
      <c r="C9">
        <v>5</v>
      </c>
      <c r="D9" s="1">
        <f t="shared" si="1"/>
        <v>90</v>
      </c>
      <c r="E9" s="1">
        <v>90.215000000000003</v>
      </c>
      <c r="F9" s="1">
        <f t="shared" si="0"/>
        <v>0.21500000000000341</v>
      </c>
    </row>
    <row r="10" spans="1:10" x14ac:dyDescent="0.25">
      <c r="A10" t="s">
        <v>8</v>
      </c>
      <c r="B10">
        <v>-2</v>
      </c>
      <c r="C10">
        <v>4</v>
      </c>
      <c r="D10" s="1">
        <f t="shared" si="1"/>
        <v>116.56505117707799</v>
      </c>
      <c r="E10" s="1">
        <v>116.128</v>
      </c>
      <c r="F10" s="1">
        <f t="shared" si="0"/>
        <v>0.43705117707798991</v>
      </c>
    </row>
    <row r="11" spans="1:10" x14ac:dyDescent="0.25">
      <c r="A11" t="s">
        <v>9</v>
      </c>
      <c r="B11">
        <v>-4</v>
      </c>
      <c r="C11">
        <v>4</v>
      </c>
      <c r="D11" s="1">
        <f t="shared" si="1"/>
        <v>135</v>
      </c>
      <c r="E11" s="1">
        <v>134.83000000000001</v>
      </c>
      <c r="F11" s="1">
        <f t="shared" si="0"/>
        <v>0.16999999999998749</v>
      </c>
    </row>
    <row r="12" spans="1:10" x14ac:dyDescent="0.25">
      <c r="A12" t="s">
        <v>10</v>
      </c>
      <c r="B12">
        <v>-6</v>
      </c>
      <c r="C12">
        <v>0</v>
      </c>
      <c r="D12" s="1">
        <f t="shared" si="1"/>
        <v>180</v>
      </c>
      <c r="E12" s="1">
        <v>180</v>
      </c>
      <c r="F12" s="1">
        <f t="shared" si="0"/>
        <v>0</v>
      </c>
    </row>
    <row r="13" spans="1:10" x14ac:dyDescent="0.25">
      <c r="A13" t="s">
        <v>11</v>
      </c>
      <c r="B13">
        <v>-5</v>
      </c>
      <c r="C13">
        <v>-4</v>
      </c>
      <c r="D13" s="1">
        <f>180/PI()*ATAN2(B13,C13)+360</f>
        <v>218.65980825409011</v>
      </c>
      <c r="E13" s="1">
        <v>218.91</v>
      </c>
      <c r="F13" s="1">
        <f t="shared" si="0"/>
        <v>0.25019174590988769</v>
      </c>
    </row>
    <row r="14" spans="1:10" x14ac:dyDescent="0.25">
      <c r="A14" t="s">
        <v>12</v>
      </c>
      <c r="B14">
        <v>0</v>
      </c>
      <c r="C14">
        <v>-4</v>
      </c>
      <c r="D14" s="1">
        <f>180/PI()*ATAN2(B14,C14)</f>
        <v>-90</v>
      </c>
      <c r="E14" s="1">
        <v>-89.117999999999995</v>
      </c>
      <c r="F14" s="1">
        <f t="shared" si="0"/>
        <v>0.882000000000005</v>
      </c>
    </row>
    <row r="15" spans="1:10" x14ac:dyDescent="0.25">
      <c r="A15" t="s">
        <v>13</v>
      </c>
      <c r="B15">
        <v>4</v>
      </c>
      <c r="C15">
        <v>-5</v>
      </c>
      <c r="D15" s="1">
        <f>180/PI()*ATAN2(B15,C15)+360</f>
        <v>308.65980825409008</v>
      </c>
      <c r="E15" s="1">
        <v>308.62900000000002</v>
      </c>
      <c r="F15" s="1">
        <f t="shared" si="0"/>
        <v>3.0808254090061382E-2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0FE1-F1C5-40B6-A628-C7693AE9A8DC}">
  <dimension ref="A1:F10"/>
  <sheetViews>
    <sheetView tabSelected="1" workbookViewId="0">
      <selection activeCell="M22" sqref="M22"/>
    </sheetView>
  </sheetViews>
  <sheetFormatPr defaultRowHeight="15" x14ac:dyDescent="0.25"/>
  <cols>
    <col min="2" max="2" width="2.140625" bestFit="1" customWidth="1"/>
    <col min="4" max="4" width="12.140625" bestFit="1" customWidth="1"/>
    <col min="5" max="5" width="15.5703125" bestFit="1" customWidth="1"/>
  </cols>
  <sheetData>
    <row r="1" spans="1:6" x14ac:dyDescent="0.25">
      <c r="A1" t="s">
        <v>21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-30</v>
      </c>
      <c r="B2">
        <v>4</v>
      </c>
      <c r="C2">
        <v>5</v>
      </c>
      <c r="D2" s="1">
        <f>180/3.142*ATAN2(B2,C2)</f>
        <v>51.333535717008886</v>
      </c>
      <c r="E2">
        <v>51.058</v>
      </c>
      <c r="F2" s="1">
        <f>ABS(E2-D2)</f>
        <v>0.27553571700888568</v>
      </c>
    </row>
    <row r="3" spans="1:6" x14ac:dyDescent="0.25">
      <c r="A3">
        <v>-25</v>
      </c>
      <c r="B3">
        <v>4</v>
      </c>
      <c r="C3">
        <v>5</v>
      </c>
      <c r="D3" s="1">
        <f t="shared" ref="D3:D10" si="0">180/3.142*ATAN2(B3,C3)</f>
        <v>51.333535717008886</v>
      </c>
      <c r="E3">
        <v>51.052999999999997</v>
      </c>
      <c r="F3" s="1">
        <f>ABS(E3-D3)</f>
        <v>0.28053571700888824</v>
      </c>
    </row>
    <row r="4" spans="1:6" x14ac:dyDescent="0.25">
      <c r="A4">
        <v>-20</v>
      </c>
      <c r="B4">
        <v>4</v>
      </c>
      <c r="C4">
        <v>5</v>
      </c>
      <c r="D4" s="1">
        <f t="shared" si="0"/>
        <v>51.333535717008886</v>
      </c>
      <c r="E4">
        <v>51.058999999999997</v>
      </c>
      <c r="F4" s="1">
        <f t="shared" ref="F4:F6" si="1">ABS(E4-D4)</f>
        <v>0.27453571700888801</v>
      </c>
    </row>
    <row r="5" spans="1:6" x14ac:dyDescent="0.25">
      <c r="A5">
        <v>-15</v>
      </c>
      <c r="B5">
        <v>4</v>
      </c>
      <c r="C5">
        <v>5</v>
      </c>
      <c r="D5" s="1">
        <f t="shared" si="0"/>
        <v>51.333535717008886</v>
      </c>
      <c r="E5">
        <v>51.057000000000002</v>
      </c>
      <c r="F5" s="1">
        <f t="shared" si="1"/>
        <v>0.27653571700888335</v>
      </c>
    </row>
    <row r="6" spans="1:6" x14ac:dyDescent="0.25">
      <c r="A6">
        <v>-10</v>
      </c>
      <c r="B6">
        <v>4</v>
      </c>
      <c r="C6">
        <v>5</v>
      </c>
      <c r="D6" s="1">
        <f t="shared" si="0"/>
        <v>51.333535717008886</v>
      </c>
      <c r="E6">
        <v>51.055999999999997</v>
      </c>
      <c r="F6" s="1">
        <f t="shared" si="1"/>
        <v>0.27753571700888813</v>
      </c>
    </row>
    <row r="7" spans="1:6" x14ac:dyDescent="0.25">
      <c r="D7" s="1"/>
      <c r="F7" s="1"/>
    </row>
    <row r="8" spans="1:6" x14ac:dyDescent="0.25">
      <c r="D8" s="1"/>
      <c r="F8" s="1"/>
    </row>
    <row r="9" spans="1:6" x14ac:dyDescent="0.25">
      <c r="D9" s="1"/>
      <c r="F9" s="1"/>
    </row>
    <row r="10" spans="1:6" x14ac:dyDescent="0.25">
      <c r="D10" s="1"/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Noise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Harakare</dc:creator>
  <cp:lastModifiedBy>Aditya Harakare</cp:lastModifiedBy>
  <dcterms:created xsi:type="dcterms:W3CDTF">2022-04-30T20:43:14Z</dcterms:created>
  <dcterms:modified xsi:type="dcterms:W3CDTF">2022-05-09T02:06:19Z</dcterms:modified>
</cp:coreProperties>
</file>