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aj.Onkar Backup\desktop_new_laptop\Stat Training\Edu-Case Study\Market Mix Modeling- R Version\"/>
    </mc:Choice>
  </mc:AlternateContent>
  <bookViews>
    <workbookView xWindow="0" yWindow="0" windowWidth="24000" windowHeight="9735" activeTab="1"/>
  </bookViews>
  <sheets>
    <sheet name="Sheet2" sheetId="6" r:id="rId1"/>
    <sheet name="MMM_ds_1" sheetId="1" r:id="rId2"/>
    <sheet name="Sheet1" sheetId="5" r:id="rId3"/>
    <sheet name="Excel-Solution-Case Study-RAJ" sheetId="4" r:id="rId4"/>
  </sheets>
  <calcPr calcId="152511"/>
  <pivotCaches>
    <pivotCache cacheId="2" r:id="rId5"/>
  </pivotCaches>
</workbook>
</file>

<file path=xl/calcChain.xml><?xml version="1.0" encoding="utf-8"?>
<calcChain xmlns="http://schemas.openxmlformats.org/spreadsheetml/2006/main">
  <c r="AW15" i="4" l="1"/>
  <c r="AT17" i="4"/>
  <c r="AW16" i="4"/>
  <c r="AT16" i="4"/>
  <c r="AW2" i="4" l="1"/>
  <c r="AW3" i="4"/>
  <c r="AW4" i="4"/>
  <c r="AV18" i="4" s="1"/>
  <c r="BA17" i="4" s="1"/>
  <c r="AW5" i="4"/>
  <c r="AW6" i="4"/>
  <c r="AW7" i="4"/>
  <c r="AW8" i="4"/>
  <c r="AW9" i="4"/>
  <c r="AW10" i="4"/>
  <c r="AW11" i="4"/>
  <c r="AW12" i="4"/>
  <c r="AW13" i="4"/>
  <c r="AW14" i="4"/>
  <c r="AW1" i="4"/>
  <c r="AV17" i="4" s="1"/>
  <c r="BA18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2" i="4"/>
  <c r="BA24" i="4" l="1"/>
  <c r="S19" i="1"/>
  <c r="S20" i="1" s="1"/>
  <c r="T20" i="1" s="1"/>
  <c r="S18" i="1"/>
  <c r="T6" i="1"/>
  <c r="S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</calcChain>
</file>

<file path=xl/sharedStrings.xml><?xml version="1.0" encoding="utf-8"?>
<sst xmlns="http://schemas.openxmlformats.org/spreadsheetml/2006/main" count="149" uniqueCount="48">
  <si>
    <t>Region_cd</t>
  </si>
  <si>
    <t>year</t>
  </si>
  <si>
    <t>week</t>
  </si>
  <si>
    <t>timeperiod</t>
  </si>
  <si>
    <t>cmpgn1</t>
  </si>
  <si>
    <t>campgn2</t>
  </si>
  <si>
    <t>campgn3</t>
  </si>
  <si>
    <t>ln_sales</t>
  </si>
  <si>
    <t>ln_P_A</t>
  </si>
  <si>
    <t>ln_P_B</t>
  </si>
  <si>
    <t>ln_P_C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</si>
  <si>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</si>
  <si>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</si>
  <si>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</si>
  <si>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</si>
  <si>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</si>
  <si>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</si>
  <si>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</si>
  <si>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</si>
  <si>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</si>
  <si>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</si>
  <si>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</si>
  <si>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</si>
  <si>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</si>
  <si>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</si>
  <si>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</si>
  <si>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</si>
  <si>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</si>
  <si>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</si>
  <si>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</si>
  <si>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</si>
  <si>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</si>
  <si>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</si>
  <si>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</si>
  <si>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</si>
  <si>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</si>
  <si>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</si>
  <si>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C1</t>
  </si>
  <si>
    <t>C2</t>
  </si>
  <si>
    <t>C3</t>
  </si>
  <si>
    <t>PA</t>
  </si>
  <si>
    <t>PB</t>
  </si>
  <si>
    <t>PC</t>
  </si>
  <si>
    <t>Average of cmpgn1</t>
  </si>
  <si>
    <t>Average of campgn2</t>
  </si>
  <si>
    <t>Average of campgn3</t>
  </si>
  <si>
    <t>Average of ln_P_A</t>
  </si>
  <si>
    <t>Average of ln_P_B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</si>
</sst>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kar, Raj" refreshedDate="42819.541147800926" createdVersion="5" refreshedVersion="5" minRefreshableVersion="3" recordCount="33">
  <cacheSource type="worksheet">
    <worksheetSource ref="A1:L34" sheet="MMM_ds_1"/>
  </cacheSource>
  <cacheFields count="12">
    <cacheField name="Region_cd" numFmtId="0">
      <sharedItems containsSemiMixedTypes="0" containsString="0" containsNumber="1" containsInteger="1" minValue="1001" maxValue="1003" count="3">
        <n v="1001"/>
        <n v="1002"/>
        <n v="1003"/>
      </sharedItems>
    </cacheField>
    <cacheField name="year" numFmtId="0">
      <sharedItems containsSemiMixedTypes="0" containsString="0" containsNumber="1" containsInteger="1" minValue="2012" maxValue="2012"/>
    </cacheField>
    <cacheField name="week" numFmtId="0">
      <sharedItems containsSemiMixedTypes="0" containsString="0" containsNumber="1" containsInteger="1" minValue="0" maxValue="10"/>
    </cacheField>
    <cacheField name="timeperiod" numFmtId="0">
      <sharedItems containsSemiMixedTypes="0" containsString="0" containsNumber="1" containsInteger="1" minValue="20120" maxValue="201210"/>
    </cacheField>
    <cacheField name="cmpgn1" numFmtId="0">
      <sharedItems containsSemiMixedTypes="0" containsString="0" containsNumber="1" containsInteger="1" minValue="0" maxValue="1"/>
    </cacheField>
    <cacheField name="campgn2" numFmtId="0">
      <sharedItems containsSemiMixedTypes="0" containsString="0" containsNumber="1" containsInteger="1" minValue="0" maxValue="1"/>
    </cacheField>
    <cacheField name="campgn3" numFmtId="0">
      <sharedItems containsSemiMixedTypes="0" containsString="0" containsNumber="1" containsInteger="1" minValue="0" maxValue="1"/>
    </cacheField>
    <cacheField name="ln_sales" numFmtId="0">
      <sharedItems containsSemiMixedTypes="0" containsString="0" containsNumber="1" minValue="-0.54936664000000002" maxValue="0.69314718099999995"/>
    </cacheField>
    <cacheField name="ln_P_A" numFmtId="0">
      <sharedItems containsSemiMixedTypes="0" containsString="0" containsNumber="1" minValue="-0.98905968899999996" maxValue="1.1303399999999999"/>
    </cacheField>
    <cacheField name="ln_P_B" numFmtId="0">
      <sharedItems containsSemiMixedTypes="0" containsString="0" containsNumber="1" minValue="-9.8336964999999998E-2" maxValue="9.9352317999999995E-2"/>
    </cacheField>
    <cacheField name="ln_P_C" numFmtId="0">
      <sharedItems containsSemiMixedTypes="0" containsString="0" containsNumber="1" minValue="-0.88464943200000001" maxValue="0.98697644699999998"/>
    </cacheField>
    <cacheField name="sales" numFmtId="0">
      <sharedItems containsSemiMixedTypes="0" containsString="0" containsNumber="1" minValue="0.57731534299999998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n v="2012"/>
    <n v="0"/>
    <n v="20120"/>
    <n v="0"/>
    <n v="1"/>
    <n v="0"/>
    <n v="0.12921380599999999"/>
    <n v="0.42775999999999997"/>
    <n v="-7.2199999999999999E-3"/>
    <n v="-3.3790000000000001E-2"/>
    <n v="1.1379333949999999"/>
  </r>
  <r>
    <x v="0"/>
    <n v="2012"/>
    <n v="1"/>
    <n v="20121"/>
    <n v="0"/>
    <n v="1"/>
    <n v="0"/>
    <n v="0.40421478500000002"/>
    <n v="-0.46456718899999999"/>
    <n v="-7.2092367000000004E-2"/>
    <n v="0.76098279899999999"/>
    <n v="1.4981256869999999"/>
  </r>
  <r>
    <x v="0"/>
    <n v="2012"/>
    <n v="2"/>
    <n v="20122"/>
    <n v="1"/>
    <n v="0"/>
    <n v="0"/>
    <n v="-0.17002919"/>
    <n v="-0.95392351900000005"/>
    <n v="-4.8544616999999998E-2"/>
    <n v="-0.85533141599999996"/>
    <n v="0.84364019000000001"/>
  </r>
  <r>
    <x v="0"/>
    <n v="2012"/>
    <n v="3"/>
    <n v="20123"/>
    <n v="1"/>
    <n v="0"/>
    <n v="0"/>
    <n v="-0.20130013299999999"/>
    <n v="-7.4330733999999996E-2"/>
    <n v="-5.9326220000000002E-3"/>
    <n v="-0.56825594000000001"/>
    <n v="0.81766698599999998"/>
  </r>
  <r>
    <x v="0"/>
    <n v="2012"/>
    <n v="4"/>
    <n v="20124"/>
    <n v="0"/>
    <n v="0"/>
    <n v="1"/>
    <n v="6.5720529999999999E-2"/>
    <n v="0.59925550500000002"/>
    <n v="-7.8495974999999996E-2"/>
    <n v="-0.65152448600000001"/>
    <n v="1.0679282219999999"/>
  </r>
  <r>
    <x v="0"/>
    <n v="2012"/>
    <n v="5"/>
    <n v="20125"/>
    <n v="0"/>
    <n v="0"/>
    <n v="1"/>
    <n v="-3.8663518000000001E-2"/>
    <n v="-0.86913266499999997"/>
    <n v="-9.8336964999999998E-2"/>
    <n v="-0.477069199"/>
    <n v="0.96207437500000004"/>
  </r>
  <r>
    <x v="0"/>
    <n v="2012"/>
    <n v="6"/>
    <n v="20126"/>
    <n v="0"/>
    <n v="0"/>
    <n v="0"/>
    <n v="-0.174353387"/>
    <n v="-1.7785764999999999E-2"/>
    <n v="-2.692163E-3"/>
    <n v="-0.18275935900000001"/>
    <n v="0.84"/>
  </r>
  <r>
    <x v="0"/>
    <n v="2012"/>
    <n v="7"/>
    <n v="20127"/>
    <n v="0"/>
    <n v="0"/>
    <n v="0"/>
    <n v="0.134764204"/>
    <n v="3.3365218000000002E-2"/>
    <n v="-3.589531E-3"/>
    <n v="0.61781604199999995"/>
    <n v="1.144266939"/>
  </r>
  <r>
    <x v="0"/>
    <n v="2012"/>
    <n v="8"/>
    <n v="20128"/>
    <n v="0"/>
    <n v="0"/>
    <n v="1"/>
    <n v="-5.3350250000000002E-3"/>
    <n v="-0.22474769"/>
    <n v="-3.6173500000000001E-3"/>
    <n v="-0.61669249900000001"/>
    <n v="0.99467918099999997"/>
  </r>
  <r>
    <x v="0"/>
    <n v="2012"/>
    <n v="9"/>
    <n v="20129"/>
    <n v="0"/>
    <n v="0"/>
    <n v="0"/>
    <n v="0.182321557"/>
    <n v="0.127450127"/>
    <n v="-5.5827717999999998E-2"/>
    <n v="0.93378679200000003"/>
    <n v="1.2"/>
  </r>
  <r>
    <x v="0"/>
    <n v="2012"/>
    <n v="10"/>
    <n v="201210"/>
    <n v="0"/>
    <n v="0"/>
    <n v="0"/>
    <n v="-0.54936664000000002"/>
    <n v="-0.98905968899999996"/>
    <n v="5.328455E-2"/>
    <n v="-0.58114169299999996"/>
    <n v="0.57731534299999998"/>
  </r>
  <r>
    <x v="1"/>
    <n v="2012"/>
    <n v="0"/>
    <n v="20120"/>
    <n v="0"/>
    <n v="0"/>
    <n v="1"/>
    <n v="-1.5938965999999999E-2"/>
    <n v="-0.79549172300000004"/>
    <n v="-3.6852029000000001E-2"/>
    <n v="-0.47038033600000001"/>
    <n v="0.98418738699999997"/>
  </r>
  <r>
    <x v="1"/>
    <n v="2012"/>
    <n v="1"/>
    <n v="20121"/>
    <n v="0"/>
    <n v="0"/>
    <n v="0"/>
    <n v="9.5310179999999994E-2"/>
    <n v="-0.40172000200000002"/>
    <n v="-1.33741E-2"/>
    <n v="0.219012752"/>
    <n v="1.1000000000000001"/>
  </r>
  <r>
    <x v="1"/>
    <n v="2012"/>
    <n v="2"/>
    <n v="20122"/>
    <n v="0"/>
    <n v="1"/>
    <n v="0"/>
    <n v="8.8319205999999997E-2"/>
    <n v="-0.28079869499999999"/>
    <n v="-7.1544419999999996E-3"/>
    <n v="4.6304662000000003E-2"/>
    <n v="1.0923367470000001"/>
  </r>
  <r>
    <x v="1"/>
    <n v="2012"/>
    <n v="3"/>
    <n v="20123"/>
    <n v="0"/>
    <n v="1"/>
    <n v="0"/>
    <n v="1.0742710000000001E-2"/>
    <n v="-0.28110208399999997"/>
    <n v="-7.479711E-3"/>
    <n v="-0.16977745599999999"/>
    <n v="1.0108006199999999"/>
  </r>
  <r>
    <x v="1"/>
    <n v="2012"/>
    <n v="4"/>
    <n v="20124"/>
    <n v="1"/>
    <n v="0"/>
    <n v="0"/>
    <n v="0.182321557"/>
    <n v="0.65070462399999995"/>
    <n v="-4.1068617000000002E-2"/>
    <n v="0.65335778899999997"/>
    <n v="1.2"/>
  </r>
  <r>
    <x v="1"/>
    <n v="2012"/>
    <n v="5"/>
    <n v="20125"/>
    <n v="1"/>
    <n v="0"/>
    <n v="0"/>
    <n v="0.10897454199999999"/>
    <n v="2.8839790000000001E-3"/>
    <n v="8.0958226999999994E-2"/>
    <n v="0.20201688100000001"/>
    <n v="1.115133961"/>
  </r>
  <r>
    <x v="1"/>
    <n v="2012"/>
    <n v="6"/>
    <n v="20126"/>
    <n v="0"/>
    <n v="0"/>
    <n v="0"/>
    <n v="0.19982008600000001"/>
    <n v="0.20381718600000001"/>
    <n v="-4.7907366E-2"/>
    <n v="0.70878552100000003"/>
    <n v="1.221183031"/>
  </r>
  <r>
    <x v="1"/>
    <n v="2012"/>
    <n v="7"/>
    <n v="20127"/>
    <n v="0"/>
    <n v="0"/>
    <n v="1"/>
    <n v="9.5310179999999994E-2"/>
    <n v="0.54020357500000005"/>
    <n v="9.9352317999999995E-2"/>
    <n v="4.4283879999999998E-2"/>
    <n v="1.1000000000000001"/>
  </r>
  <r>
    <x v="1"/>
    <n v="2012"/>
    <n v="8"/>
    <n v="20128"/>
    <n v="0"/>
    <n v="0"/>
    <n v="1"/>
    <n v="-3.7585018999999997E-2"/>
    <n v="0.22711585000000001"/>
    <n v="-9.6248627000000003E-2"/>
    <n v="-0.88464943200000001"/>
    <n v="0.96311253100000005"/>
  </r>
  <r>
    <x v="1"/>
    <n v="2012"/>
    <n v="9"/>
    <n v="20129"/>
    <n v="0"/>
    <n v="1"/>
    <n v="0"/>
    <n v="0.31073454299999997"/>
    <n v="-3.9652073000000003E-2"/>
    <n v="7.9245199000000002E-2"/>
    <n v="0.475571982"/>
    <n v="1.3644269769999999"/>
  </r>
  <r>
    <x v="1"/>
    <n v="2012"/>
    <n v="10"/>
    <n v="201210"/>
    <n v="0"/>
    <n v="0"/>
    <n v="1"/>
    <n v="-7.8202380000000002E-3"/>
    <n v="-0.141441488"/>
    <n v="9.4237269999999998E-2"/>
    <n v="-0.82238190600000005"/>
    <n v="0.99221026099999998"/>
  </r>
  <r>
    <x v="2"/>
    <n v="2012"/>
    <n v="0"/>
    <n v="20120"/>
    <n v="0"/>
    <n v="0"/>
    <n v="0"/>
    <n v="-0.105360516"/>
    <n v="0.72757712900000004"/>
    <n v="-6.2349266E-2"/>
    <n v="0.46582774999999998"/>
    <n v="0.9"/>
  </r>
  <r>
    <x v="2"/>
    <n v="2012"/>
    <n v="1"/>
    <n v="20121"/>
    <n v="0"/>
    <n v="0"/>
    <n v="0"/>
    <n v="-0.206614408"/>
    <n v="0.454602438"/>
    <n v="2.7486657000000001E-2"/>
    <n v="-0.14093546200000001"/>
    <n v="0.81333320399999998"/>
  </r>
  <r>
    <x v="2"/>
    <n v="2012"/>
    <n v="2"/>
    <n v="20122"/>
    <n v="0"/>
    <n v="1"/>
    <n v="0"/>
    <n v="0.12962937999999999"/>
    <n v="0.43861101899999999"/>
    <n v="-6.6140289000000005E-2"/>
    <n v="6.358051E-3"/>
    <n v="1.138406389"/>
  </r>
  <r>
    <x v="2"/>
    <n v="2012"/>
    <n v="3"/>
    <n v="20123"/>
    <n v="0"/>
    <n v="1"/>
    <n v="0"/>
    <n v="6.4533428000000004E-2"/>
    <n v="0.78407933799999996"/>
    <n v="-4.5852575E-2"/>
    <n v="-0.42668569699999997"/>
    <n v="1.0666612339999999"/>
  </r>
  <r>
    <x v="2"/>
    <n v="2012"/>
    <n v="4"/>
    <n v="20124"/>
    <n v="0"/>
    <n v="0"/>
    <n v="0"/>
    <n v="0.39704294000000001"/>
    <n v="1.1303399999999999"/>
    <n v="-2.5156626000000001E-2"/>
    <n v="0.79435101399999997"/>
    <n v="1.4874197979999999"/>
  </r>
  <r>
    <x v="2"/>
    <n v="2012"/>
    <n v="5"/>
    <n v="20125"/>
    <n v="0"/>
    <n v="0"/>
    <n v="0"/>
    <n v="-0.105360516"/>
    <n v="-0.639121516"/>
    <n v="9.3700769999999992E-3"/>
    <n v="0.30690265300000003"/>
    <n v="0.9"/>
  </r>
  <r>
    <x v="2"/>
    <n v="2012"/>
    <n v="6"/>
    <n v="20126"/>
    <n v="0"/>
    <n v="0"/>
    <n v="0"/>
    <n v="0.34993973499999997"/>
    <n v="-0.76466144700000005"/>
    <n v="-2.7069500000000001E-3"/>
    <n v="0.98697644699999998"/>
    <n v="1.4189820310000001"/>
  </r>
  <r>
    <x v="2"/>
    <n v="2012"/>
    <n v="7"/>
    <n v="20127"/>
    <n v="1"/>
    <n v="0"/>
    <n v="0"/>
    <n v="-0.105360516"/>
    <n v="-0.29785350399999999"/>
    <n v="7.2109349999999999E-3"/>
    <n v="-3.9370277000000002E-2"/>
    <n v="0.9"/>
  </r>
  <r>
    <x v="2"/>
    <n v="2012"/>
    <n v="8"/>
    <n v="20128"/>
    <n v="1"/>
    <n v="0"/>
    <n v="0"/>
    <n v="0.139323381"/>
    <n v="-0.86133118900000005"/>
    <n v="-4.5047532000000001E-2"/>
    <n v="0.43898085599999997"/>
    <n v="1.1494957649999999"/>
  </r>
  <r>
    <x v="2"/>
    <n v="2012"/>
    <n v="9"/>
    <n v="20129"/>
    <n v="0"/>
    <n v="0"/>
    <n v="1"/>
    <n v="0.69314718099999995"/>
    <n v="0.244848711"/>
    <n v="-8.8613767999999996E-2"/>
    <n v="0.92045357000000005"/>
    <n v="2"/>
  </r>
  <r>
    <x v="2"/>
    <n v="2012"/>
    <n v="10"/>
    <n v="201210"/>
    <n v="0"/>
    <n v="0"/>
    <n v="1"/>
    <n v="0.60359304499999999"/>
    <n v="0.17944816799999999"/>
    <n v="-2.6948133999999999E-2"/>
    <n v="0.93314620199999998"/>
    <n v="1.828677531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4" firstHeaderRow="0" firstDataRow="1" firstDataCol="0"/>
  <pivotFields count="12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mpgn1" fld="4" subtotal="average" baseField="0" baseItem="0"/>
    <dataField name="Average of campgn2" fld="5" subtotal="average" baseField="0" baseItem="1"/>
    <dataField name="Average of campgn3" fld="6" subtotal="average" baseField="0" baseItem="1"/>
    <dataField name="Average of ln_P_A" fld="8" subtotal="average" baseField="0" baseItem="1"/>
    <dataField name="Average of ln_P_B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"/>
  <sheetViews>
    <sheetView workbookViewId="0">
      <selection activeCell="A4" sqref="A4"/>
    </sheetView>
  </sheetViews>
  <sheetFormatPr defaultRowHeight="15" x14ac:dyDescent="0.25"/>
  <cols>
    <col min="1" max="1" width="18.140625" bestFit="1" customWidth="1"/>
    <col min="2" max="2" width="19.140625" bestFit="1" customWidth="1"/>
    <col min="3" max="3" width="19.140625" customWidth="1"/>
    <col min="4" max="4" width="17.42578125" customWidth="1"/>
    <col min="5" max="5" width="17.28515625" bestFit="1" customWidth="1"/>
  </cols>
  <sheetData>
    <row r="3" spans="1:5" x14ac:dyDescent="0.25">
      <c r="A3" t="s">
        <v>43</v>
      </c>
      <c r="B3" t="s">
        <v>44</v>
      </c>
      <c r="C3" t="s">
        <v>45</v>
      </c>
      <c r="D3" t="s">
        <v>46</v>
      </c>
      <c r="E3" t="s">
        <v>47</v>
      </c>
    </row>
    <row r="4" spans="1:5" x14ac:dyDescent="0.25">
      <c r="A4" s="5">
        <v>0.18181818181818182</v>
      </c>
      <c r="B4" s="5">
        <v>0.21212121212121213</v>
      </c>
      <c r="C4" s="5">
        <v>0.27272727272727271</v>
      </c>
      <c r="D4" s="5">
        <v>-4.0141154696969709E-2</v>
      </c>
      <c r="E4" s="5">
        <v>-1.6306185060606063E-2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E4" sqref="E4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0" x14ac:dyDescent="0.25">
      <c r="A2">
        <v>1001</v>
      </c>
      <c r="B2">
        <v>2012</v>
      </c>
      <c r="C2">
        <v>0</v>
      </c>
      <c r="D2">
        <v>20120</v>
      </c>
      <c r="E2">
        <v>0</v>
      </c>
      <c r="F2">
        <v>1</v>
      </c>
      <c r="G2">
        <v>0</v>
      </c>
      <c r="H2">
        <v>0.12921380599999999</v>
      </c>
      <c r="I2">
        <v>0.42775999999999997</v>
      </c>
      <c r="J2">
        <v>-7.2199999999999999E-3</v>
      </c>
      <c r="K2">
        <v>-3.3790000000000001E-2</v>
      </c>
      <c r="L2">
        <v>1.1379333949999999</v>
      </c>
      <c r="N2">
        <f>EXP(I2)</f>
        <v>1.533817920489172</v>
      </c>
      <c r="O2">
        <f>EXP(J2)</f>
        <v>0.99280600158521914</v>
      </c>
    </row>
    <row r="3" spans="1:20" x14ac:dyDescent="0.25">
      <c r="A3">
        <v>1001</v>
      </c>
      <c r="B3">
        <v>2012</v>
      </c>
      <c r="C3">
        <v>1</v>
      </c>
      <c r="D3">
        <v>20121</v>
      </c>
      <c r="E3">
        <v>0</v>
      </c>
      <c r="F3">
        <v>1</v>
      </c>
      <c r="G3">
        <v>0</v>
      </c>
      <c r="H3">
        <v>0.40421478500000002</v>
      </c>
      <c r="I3">
        <v>-0.46456718899999999</v>
      </c>
      <c r="J3">
        <v>-7.2092367000000004E-2</v>
      </c>
      <c r="K3">
        <v>0.76098279899999999</v>
      </c>
      <c r="L3">
        <v>1.4981256869999999</v>
      </c>
      <c r="N3">
        <f t="shared" ref="N3:N34" si="0">EXP(I3)</f>
        <v>0.62840702781395974</v>
      </c>
      <c r="O3">
        <f t="shared" ref="O3:O26" si="1">EXP(J3)</f>
        <v>0.93044494943331801</v>
      </c>
    </row>
    <row r="4" spans="1:20" x14ac:dyDescent="0.25">
      <c r="A4">
        <v>1001</v>
      </c>
      <c r="B4">
        <v>2012</v>
      </c>
      <c r="C4">
        <v>2</v>
      </c>
      <c r="D4">
        <v>20122</v>
      </c>
      <c r="E4">
        <v>1</v>
      </c>
      <c r="F4">
        <v>0</v>
      </c>
      <c r="G4">
        <v>0</v>
      </c>
      <c r="H4">
        <v>-0.17002919</v>
      </c>
      <c r="I4">
        <v>-0.95392351900000005</v>
      </c>
      <c r="J4">
        <v>-4.8544616999999998E-2</v>
      </c>
      <c r="K4">
        <v>-0.85533141599999996</v>
      </c>
      <c r="L4">
        <v>0.84364019000000001</v>
      </c>
      <c r="N4">
        <f t="shared" si="0"/>
        <v>0.38522661055752461</v>
      </c>
      <c r="O4">
        <f t="shared" si="1"/>
        <v>0.95261483554152937</v>
      </c>
    </row>
    <row r="5" spans="1:20" x14ac:dyDescent="0.25">
      <c r="A5">
        <v>1001</v>
      </c>
      <c r="B5">
        <v>2012</v>
      </c>
      <c r="C5">
        <v>3</v>
      </c>
      <c r="D5">
        <v>20123</v>
      </c>
      <c r="E5">
        <v>1</v>
      </c>
      <c r="F5">
        <v>0</v>
      </c>
      <c r="G5">
        <v>0</v>
      </c>
      <c r="H5">
        <v>-0.20130013299999999</v>
      </c>
      <c r="I5">
        <v>-7.4330733999999996E-2</v>
      </c>
      <c r="J5">
        <v>-5.9326220000000002E-3</v>
      </c>
      <c r="K5">
        <v>-0.56825594000000001</v>
      </c>
      <c r="L5">
        <v>0.81766698599999998</v>
      </c>
      <c r="N5">
        <f t="shared" si="0"/>
        <v>0.92836460132306398</v>
      </c>
      <c r="O5">
        <f t="shared" si="1"/>
        <v>0.99408494125268676</v>
      </c>
    </row>
    <row r="6" spans="1:20" x14ac:dyDescent="0.25">
      <c r="A6">
        <v>1001</v>
      </c>
      <c r="B6">
        <v>2012</v>
      </c>
      <c r="C6">
        <v>4</v>
      </c>
      <c r="D6">
        <v>20124</v>
      </c>
      <c r="E6">
        <v>0</v>
      </c>
      <c r="F6">
        <v>0</v>
      </c>
      <c r="G6">
        <v>1</v>
      </c>
      <c r="H6">
        <v>6.5720529999999999E-2</v>
      </c>
      <c r="I6">
        <v>0.59925550500000002</v>
      </c>
      <c r="J6">
        <v>-7.8495974999999996E-2</v>
      </c>
      <c r="K6">
        <v>-0.65152448600000001</v>
      </c>
      <c r="L6">
        <v>1.0679282219999999</v>
      </c>
      <c r="N6">
        <f t="shared" si="0"/>
        <v>1.8207627469043677</v>
      </c>
      <c r="O6">
        <f t="shared" si="1"/>
        <v>0.92450578105983316</v>
      </c>
      <c r="R6">
        <v>2</v>
      </c>
      <c r="S6">
        <f>LN(R6)</f>
        <v>0.69314718055994529</v>
      </c>
      <c r="T6">
        <f>EXP(S6)</f>
        <v>2</v>
      </c>
    </row>
    <row r="7" spans="1:20" x14ac:dyDescent="0.25">
      <c r="A7">
        <v>1001</v>
      </c>
      <c r="B7">
        <v>2012</v>
      </c>
      <c r="C7">
        <v>5</v>
      </c>
      <c r="D7">
        <v>20125</v>
      </c>
      <c r="E7">
        <v>0</v>
      </c>
      <c r="F7">
        <v>0</v>
      </c>
      <c r="G7">
        <v>1</v>
      </c>
      <c r="H7">
        <v>-3.8663518000000001E-2</v>
      </c>
      <c r="I7">
        <v>-0.86913266499999997</v>
      </c>
      <c r="J7">
        <v>-9.8336964999999998E-2</v>
      </c>
      <c r="K7">
        <v>-0.477069199</v>
      </c>
      <c r="L7">
        <v>0.96207437500000004</v>
      </c>
      <c r="N7">
        <f t="shared" si="0"/>
        <v>0.4193150782175159</v>
      </c>
      <c r="O7">
        <f t="shared" si="1"/>
        <v>0.90634344627319774</v>
      </c>
    </row>
    <row r="8" spans="1:20" x14ac:dyDescent="0.25">
      <c r="A8">
        <v>1001</v>
      </c>
      <c r="B8">
        <v>2012</v>
      </c>
      <c r="C8">
        <v>6</v>
      </c>
      <c r="D8">
        <v>20126</v>
      </c>
      <c r="E8">
        <v>0</v>
      </c>
      <c r="F8">
        <v>0</v>
      </c>
      <c r="G8">
        <v>0</v>
      </c>
      <c r="H8">
        <v>-0.174353387</v>
      </c>
      <c r="I8">
        <v>-1.7785764999999999E-2</v>
      </c>
      <c r="J8">
        <v>-2.692163E-3</v>
      </c>
      <c r="K8">
        <v>-0.18275935900000001</v>
      </c>
      <c r="L8">
        <v>0.84</v>
      </c>
      <c r="N8">
        <f t="shared" si="0"/>
        <v>0.982371468167621</v>
      </c>
      <c r="O8">
        <f t="shared" si="1"/>
        <v>0.99731145762097984</v>
      </c>
    </row>
    <row r="9" spans="1:20" x14ac:dyDescent="0.25">
      <c r="A9">
        <v>1001</v>
      </c>
      <c r="B9">
        <v>2012</v>
      </c>
      <c r="C9">
        <v>7</v>
      </c>
      <c r="D9">
        <v>20127</v>
      </c>
      <c r="E9">
        <v>0</v>
      </c>
      <c r="F9">
        <v>0</v>
      </c>
      <c r="G9">
        <v>0</v>
      </c>
      <c r="H9">
        <v>0.134764204</v>
      </c>
      <c r="I9">
        <v>3.3365218000000002E-2</v>
      </c>
      <c r="J9">
        <v>-3.589531E-3</v>
      </c>
      <c r="K9">
        <v>0.61781604199999995</v>
      </c>
      <c r="L9">
        <v>1.144266939</v>
      </c>
      <c r="N9">
        <f t="shared" si="0"/>
        <v>1.0339280794401877</v>
      </c>
      <c r="O9">
        <f t="shared" si="1"/>
        <v>0.99641690366495439</v>
      </c>
    </row>
    <row r="10" spans="1:20" x14ac:dyDescent="0.25">
      <c r="A10">
        <v>1001</v>
      </c>
      <c r="B10">
        <v>2012</v>
      </c>
      <c r="C10">
        <v>8</v>
      </c>
      <c r="D10">
        <v>20128</v>
      </c>
      <c r="E10">
        <v>0</v>
      </c>
      <c r="F10">
        <v>0</v>
      </c>
      <c r="G10">
        <v>1</v>
      </c>
      <c r="H10">
        <v>-5.3350250000000002E-3</v>
      </c>
      <c r="I10">
        <v>-0.22474769</v>
      </c>
      <c r="J10">
        <v>-3.6173500000000001E-3</v>
      </c>
      <c r="K10">
        <v>-0.61669249900000001</v>
      </c>
      <c r="L10">
        <v>0.99467918099999997</v>
      </c>
      <c r="N10">
        <f t="shared" si="0"/>
        <v>0.79871771780557543</v>
      </c>
      <c r="O10">
        <f t="shared" si="1"/>
        <v>0.99638918472866966</v>
      </c>
    </row>
    <row r="11" spans="1:20" x14ac:dyDescent="0.25">
      <c r="A11">
        <v>1001</v>
      </c>
      <c r="B11">
        <v>2012</v>
      </c>
      <c r="C11">
        <v>9</v>
      </c>
      <c r="D11">
        <v>20129</v>
      </c>
      <c r="E11">
        <v>0</v>
      </c>
      <c r="F11">
        <v>0</v>
      </c>
      <c r="G11">
        <v>0</v>
      </c>
      <c r="H11">
        <v>0.182321557</v>
      </c>
      <c r="I11">
        <v>0.127450127</v>
      </c>
      <c r="J11">
        <v>-5.5827717999999998E-2</v>
      </c>
      <c r="K11">
        <v>0.93378679200000003</v>
      </c>
      <c r="L11">
        <v>1.2</v>
      </c>
      <c r="N11">
        <f t="shared" si="0"/>
        <v>1.1359282146805814</v>
      </c>
      <c r="O11">
        <f t="shared" si="1"/>
        <v>0.94570204929692658</v>
      </c>
    </row>
    <row r="12" spans="1:20" x14ac:dyDescent="0.25">
      <c r="A12">
        <v>1001</v>
      </c>
      <c r="B12">
        <v>2012</v>
      </c>
      <c r="C12">
        <v>10</v>
      </c>
      <c r="D12">
        <v>201210</v>
      </c>
      <c r="E12">
        <v>0</v>
      </c>
      <c r="F12">
        <v>0</v>
      </c>
      <c r="G12">
        <v>0</v>
      </c>
      <c r="H12">
        <v>-0.54936664000000002</v>
      </c>
      <c r="I12">
        <v>-0.98905968899999996</v>
      </c>
      <c r="J12">
        <v>5.328455E-2</v>
      </c>
      <c r="K12">
        <v>-0.58114169299999996</v>
      </c>
      <c r="L12">
        <v>0.57731534299999998</v>
      </c>
      <c r="N12">
        <f t="shared" si="0"/>
        <v>0.3719262529946849</v>
      </c>
      <c r="O12">
        <f t="shared" si="1"/>
        <v>1.054729725766824</v>
      </c>
    </row>
    <row r="13" spans="1:20" x14ac:dyDescent="0.25">
      <c r="A13">
        <v>1002</v>
      </c>
      <c r="B13">
        <v>2012</v>
      </c>
      <c r="C13">
        <v>0</v>
      </c>
      <c r="D13">
        <v>20120</v>
      </c>
      <c r="E13">
        <v>0</v>
      </c>
      <c r="F13">
        <v>0</v>
      </c>
      <c r="G13">
        <v>1</v>
      </c>
      <c r="H13">
        <v>-1.5938965999999999E-2</v>
      </c>
      <c r="I13">
        <v>-0.79549172300000004</v>
      </c>
      <c r="J13">
        <v>-3.6852029000000001E-2</v>
      </c>
      <c r="K13">
        <v>-0.47038033600000001</v>
      </c>
      <c r="L13">
        <v>0.98418738699999997</v>
      </c>
      <c r="N13">
        <f t="shared" si="0"/>
        <v>0.45135923662831912</v>
      </c>
      <c r="O13">
        <f t="shared" si="1"/>
        <v>0.9638187420210429</v>
      </c>
    </row>
    <row r="14" spans="1:20" x14ac:dyDescent="0.25">
      <c r="A14">
        <v>1002</v>
      </c>
      <c r="B14">
        <v>2012</v>
      </c>
      <c r="C14">
        <v>1</v>
      </c>
      <c r="D14">
        <v>20121</v>
      </c>
      <c r="E14">
        <v>0</v>
      </c>
      <c r="F14">
        <v>0</v>
      </c>
      <c r="G14">
        <v>0</v>
      </c>
      <c r="H14">
        <v>9.5310179999999994E-2</v>
      </c>
      <c r="I14">
        <v>-0.40172000200000002</v>
      </c>
      <c r="J14">
        <v>-1.33741E-2</v>
      </c>
      <c r="K14">
        <v>0.219012752</v>
      </c>
      <c r="L14">
        <v>1.1000000000000001</v>
      </c>
      <c r="N14">
        <f t="shared" si="0"/>
        <v>0.66916808518729687</v>
      </c>
      <c r="O14">
        <f t="shared" si="1"/>
        <v>0.98671493590837622</v>
      </c>
    </row>
    <row r="15" spans="1:20" x14ac:dyDescent="0.25">
      <c r="A15">
        <v>1002</v>
      </c>
      <c r="B15">
        <v>2012</v>
      </c>
      <c r="C15">
        <v>2</v>
      </c>
      <c r="D15">
        <v>20122</v>
      </c>
      <c r="E15">
        <v>0</v>
      </c>
      <c r="F15">
        <v>1</v>
      </c>
      <c r="G15">
        <v>0</v>
      </c>
      <c r="H15">
        <v>8.8319205999999997E-2</v>
      </c>
      <c r="I15">
        <v>-0.28079869499999999</v>
      </c>
      <c r="J15">
        <v>-7.1544419999999996E-3</v>
      </c>
      <c r="K15">
        <v>4.6304662000000003E-2</v>
      </c>
      <c r="L15">
        <v>1.0923367470000001</v>
      </c>
      <c r="N15">
        <f t="shared" si="0"/>
        <v>0.75518034175858051</v>
      </c>
      <c r="O15">
        <f t="shared" si="1"/>
        <v>0.99287109009458396</v>
      </c>
    </row>
    <row r="16" spans="1:20" x14ac:dyDescent="0.25">
      <c r="A16">
        <v>1002</v>
      </c>
      <c r="B16">
        <v>2012</v>
      </c>
      <c r="C16">
        <v>3</v>
      </c>
      <c r="D16">
        <v>20123</v>
      </c>
      <c r="E16">
        <v>0</v>
      </c>
      <c r="F16">
        <v>1</v>
      </c>
      <c r="G16">
        <v>0</v>
      </c>
      <c r="H16">
        <v>1.0742710000000001E-2</v>
      </c>
      <c r="I16">
        <v>-0.28110208399999997</v>
      </c>
      <c r="J16">
        <v>-7.479711E-3</v>
      </c>
      <c r="K16">
        <v>-0.16977745599999999</v>
      </c>
      <c r="L16">
        <v>1.0108006199999999</v>
      </c>
      <c r="N16">
        <f t="shared" si="0"/>
        <v>0.7549512631016041</v>
      </c>
      <c r="O16">
        <f t="shared" si="1"/>
        <v>0.99254819242512793</v>
      </c>
    </row>
    <row r="17" spans="1:20" x14ac:dyDescent="0.25">
      <c r="A17">
        <v>1002</v>
      </c>
      <c r="B17">
        <v>2012</v>
      </c>
      <c r="C17">
        <v>4</v>
      </c>
      <c r="D17">
        <v>20124</v>
      </c>
      <c r="E17">
        <v>1</v>
      </c>
      <c r="F17">
        <v>0</v>
      </c>
      <c r="G17">
        <v>0</v>
      </c>
      <c r="H17">
        <v>0.182321557</v>
      </c>
      <c r="I17">
        <v>0.65070462399999995</v>
      </c>
      <c r="J17">
        <v>-4.1068617000000002E-2</v>
      </c>
      <c r="K17">
        <v>0.65335778899999997</v>
      </c>
      <c r="L17">
        <v>1.2</v>
      </c>
      <c r="N17">
        <f t="shared" si="0"/>
        <v>1.9168910406949125</v>
      </c>
      <c r="O17">
        <f t="shared" si="1"/>
        <v>0.95976327161191588</v>
      </c>
    </row>
    <row r="18" spans="1:20" x14ac:dyDescent="0.25">
      <c r="A18">
        <v>1002</v>
      </c>
      <c r="B18">
        <v>2012</v>
      </c>
      <c r="C18">
        <v>5</v>
      </c>
      <c r="D18">
        <v>20125</v>
      </c>
      <c r="E18">
        <v>1</v>
      </c>
      <c r="F18">
        <v>0</v>
      </c>
      <c r="G18">
        <v>0</v>
      </c>
      <c r="H18">
        <v>0.10897454199999999</v>
      </c>
      <c r="I18">
        <v>2.8839790000000001E-3</v>
      </c>
      <c r="J18">
        <v>8.0958226999999994E-2</v>
      </c>
      <c r="K18">
        <v>0.20201688100000001</v>
      </c>
      <c r="L18">
        <v>1.115133961</v>
      </c>
      <c r="N18">
        <f t="shared" si="0"/>
        <v>1.0028881416681568</v>
      </c>
      <c r="O18">
        <f t="shared" si="1"/>
        <v>1.0843256000873895</v>
      </c>
      <c r="S18">
        <f>LN(10)</f>
        <v>2.3025850929940459</v>
      </c>
    </row>
    <row r="19" spans="1:20" x14ac:dyDescent="0.25">
      <c r="A19">
        <v>1002</v>
      </c>
      <c r="B19">
        <v>2012</v>
      </c>
      <c r="C19">
        <v>6</v>
      </c>
      <c r="D19">
        <v>20126</v>
      </c>
      <c r="E19">
        <v>0</v>
      </c>
      <c r="F19">
        <v>0</v>
      </c>
      <c r="G19">
        <v>0</v>
      </c>
      <c r="H19">
        <v>0.19982008600000001</v>
      </c>
      <c r="I19">
        <v>0.20381718600000001</v>
      </c>
      <c r="J19">
        <v>-4.7907366E-2</v>
      </c>
      <c r="K19">
        <v>0.70878552100000003</v>
      </c>
      <c r="L19">
        <v>1.221183031</v>
      </c>
      <c r="N19">
        <f t="shared" si="0"/>
        <v>1.2260739894763659</v>
      </c>
      <c r="O19">
        <f t="shared" si="1"/>
        <v>0.95322208376231132</v>
      </c>
      <c r="S19">
        <f>EXP(1)</f>
        <v>2.7182818284590451</v>
      </c>
    </row>
    <row r="20" spans="1:20" x14ac:dyDescent="0.25">
      <c r="A20">
        <v>1002</v>
      </c>
      <c r="B20">
        <v>2012</v>
      </c>
      <c r="C20">
        <v>7</v>
      </c>
      <c r="D20">
        <v>20127</v>
      </c>
      <c r="E20">
        <v>0</v>
      </c>
      <c r="F20">
        <v>0</v>
      </c>
      <c r="G20">
        <v>1</v>
      </c>
      <c r="H20">
        <v>9.5310179999999994E-2</v>
      </c>
      <c r="I20">
        <v>0.54020357500000005</v>
      </c>
      <c r="J20">
        <v>9.9352317999999995E-2</v>
      </c>
      <c r="K20">
        <v>4.4283879999999998E-2</v>
      </c>
      <c r="L20">
        <v>1.1000000000000001</v>
      </c>
      <c r="N20">
        <f t="shared" si="0"/>
        <v>1.7163562338422889</v>
      </c>
      <c r="O20">
        <f t="shared" si="1"/>
        <v>1.1044553505202139</v>
      </c>
      <c r="S20">
        <f>LN(S19)</f>
        <v>1</v>
      </c>
      <c r="T20">
        <f>LN(S20)</f>
        <v>0</v>
      </c>
    </row>
    <row r="21" spans="1:20" x14ac:dyDescent="0.25">
      <c r="A21">
        <v>1002</v>
      </c>
      <c r="B21">
        <v>2012</v>
      </c>
      <c r="C21">
        <v>8</v>
      </c>
      <c r="D21">
        <v>20128</v>
      </c>
      <c r="E21">
        <v>0</v>
      </c>
      <c r="F21">
        <v>0</v>
      </c>
      <c r="G21">
        <v>1</v>
      </c>
      <c r="H21">
        <v>-3.7585018999999997E-2</v>
      </c>
      <c r="I21">
        <v>0.22711585000000001</v>
      </c>
      <c r="J21">
        <v>-9.6248627000000003E-2</v>
      </c>
      <c r="K21">
        <v>-0.88464943200000001</v>
      </c>
      <c r="L21">
        <v>0.96311253100000005</v>
      </c>
      <c r="N21">
        <f t="shared" si="0"/>
        <v>1.2549752484014809</v>
      </c>
      <c r="O21">
        <f t="shared" si="1"/>
        <v>0.90823817546198271</v>
      </c>
    </row>
    <row r="22" spans="1:20" x14ac:dyDescent="0.25">
      <c r="A22">
        <v>1002</v>
      </c>
      <c r="B22">
        <v>2012</v>
      </c>
      <c r="C22">
        <v>9</v>
      </c>
      <c r="D22">
        <v>20129</v>
      </c>
      <c r="E22">
        <v>0</v>
      </c>
      <c r="F22">
        <v>1</v>
      </c>
      <c r="G22">
        <v>0</v>
      </c>
      <c r="H22">
        <v>0.31073454299999997</v>
      </c>
      <c r="I22">
        <v>-3.9652073000000003E-2</v>
      </c>
      <c r="J22">
        <v>7.9245199000000002E-2</v>
      </c>
      <c r="K22">
        <v>0.475571982</v>
      </c>
      <c r="L22">
        <v>1.3644269769999999</v>
      </c>
      <c r="N22">
        <f t="shared" si="0"/>
        <v>0.96112378189958092</v>
      </c>
      <c r="O22">
        <f t="shared" si="1"/>
        <v>1.0824697100229828</v>
      </c>
    </row>
    <row r="23" spans="1:20" x14ac:dyDescent="0.25">
      <c r="A23">
        <v>1002</v>
      </c>
      <c r="B23">
        <v>2012</v>
      </c>
      <c r="C23">
        <v>10</v>
      </c>
      <c r="D23">
        <v>201210</v>
      </c>
      <c r="E23">
        <v>0</v>
      </c>
      <c r="F23">
        <v>0</v>
      </c>
      <c r="G23">
        <v>1</v>
      </c>
      <c r="H23">
        <v>-7.8202380000000002E-3</v>
      </c>
      <c r="I23">
        <v>-0.141441488</v>
      </c>
      <c r="J23">
        <v>9.4237269999999998E-2</v>
      </c>
      <c r="K23">
        <v>-0.82238190600000005</v>
      </c>
      <c r="L23">
        <v>0.99221026099999998</v>
      </c>
      <c r="N23">
        <f t="shared" si="0"/>
        <v>0.86810596871531487</v>
      </c>
      <c r="O23">
        <f t="shared" si="1"/>
        <v>1.0988204321133714</v>
      </c>
    </row>
    <row r="24" spans="1:20" x14ac:dyDescent="0.25">
      <c r="A24">
        <v>1003</v>
      </c>
      <c r="B24">
        <v>2012</v>
      </c>
      <c r="C24">
        <v>0</v>
      </c>
      <c r="D24">
        <v>20120</v>
      </c>
      <c r="E24">
        <v>0</v>
      </c>
      <c r="F24">
        <v>0</v>
      </c>
      <c r="G24">
        <v>0</v>
      </c>
      <c r="H24">
        <v>-0.105360516</v>
      </c>
      <c r="I24">
        <v>0.72757712900000004</v>
      </c>
      <c r="J24">
        <v>-6.2349266E-2</v>
      </c>
      <c r="K24">
        <v>0.46582774999999998</v>
      </c>
      <c r="L24">
        <v>0.9</v>
      </c>
      <c r="N24">
        <f t="shared" si="0"/>
        <v>2.0700590408080042</v>
      </c>
      <c r="O24">
        <f t="shared" si="1"/>
        <v>0.93955467497470158</v>
      </c>
    </row>
    <row r="25" spans="1:20" x14ac:dyDescent="0.25">
      <c r="A25">
        <v>1003</v>
      </c>
      <c r="B25">
        <v>2012</v>
      </c>
      <c r="C25">
        <v>1</v>
      </c>
      <c r="D25">
        <v>20121</v>
      </c>
      <c r="E25">
        <v>0</v>
      </c>
      <c r="F25">
        <v>0</v>
      </c>
      <c r="G25">
        <v>0</v>
      </c>
      <c r="H25">
        <v>-0.206614408</v>
      </c>
      <c r="I25">
        <v>0.454602438</v>
      </c>
      <c r="J25">
        <v>2.7486657000000001E-2</v>
      </c>
      <c r="K25">
        <v>-0.14093546200000001</v>
      </c>
      <c r="L25">
        <v>0.81333320399999998</v>
      </c>
      <c r="N25">
        <f t="shared" si="0"/>
        <v>1.5755468809364508</v>
      </c>
      <c r="O25">
        <f t="shared" si="1"/>
        <v>1.0278679001743616</v>
      </c>
    </row>
    <row r="26" spans="1:20" x14ac:dyDescent="0.25">
      <c r="A26">
        <v>1003</v>
      </c>
      <c r="B26">
        <v>2012</v>
      </c>
      <c r="C26">
        <v>2</v>
      </c>
      <c r="D26">
        <v>20122</v>
      </c>
      <c r="E26">
        <v>0</v>
      </c>
      <c r="F26">
        <v>1</v>
      </c>
      <c r="G26">
        <v>0</v>
      </c>
      <c r="H26">
        <v>0.12962937999999999</v>
      </c>
      <c r="I26">
        <v>0.43861101899999999</v>
      </c>
      <c r="J26">
        <v>-6.6140289000000005E-2</v>
      </c>
      <c r="K26">
        <v>6.358051E-3</v>
      </c>
      <c r="L26">
        <v>1.138406389</v>
      </c>
      <c r="N26">
        <f t="shared" si="0"/>
        <v>1.5505520347873769</v>
      </c>
      <c r="O26">
        <f t="shared" si="1"/>
        <v>0.93599954464036483</v>
      </c>
    </row>
    <row r="27" spans="1:20" x14ac:dyDescent="0.25">
      <c r="A27">
        <v>1003</v>
      </c>
      <c r="B27">
        <v>2012</v>
      </c>
      <c r="C27">
        <v>3</v>
      </c>
      <c r="D27">
        <v>20123</v>
      </c>
      <c r="E27">
        <v>0</v>
      </c>
      <c r="F27">
        <v>1</v>
      </c>
      <c r="G27">
        <v>0</v>
      </c>
      <c r="H27">
        <v>6.4533428000000004E-2</v>
      </c>
      <c r="I27">
        <v>0.78407933799999996</v>
      </c>
      <c r="J27">
        <v>-4.5852575E-2</v>
      </c>
      <c r="K27">
        <v>-0.42668569699999997</v>
      </c>
      <c r="L27">
        <v>1.0666612339999999</v>
      </c>
      <c r="N27">
        <f t="shared" si="0"/>
        <v>2.1903894038516252</v>
      </c>
    </row>
    <row r="28" spans="1:20" x14ac:dyDescent="0.25">
      <c r="A28">
        <v>1003</v>
      </c>
      <c r="B28">
        <v>2012</v>
      </c>
      <c r="C28">
        <v>4</v>
      </c>
      <c r="D28">
        <v>20124</v>
      </c>
      <c r="E28">
        <v>0</v>
      </c>
      <c r="F28">
        <v>0</v>
      </c>
      <c r="G28">
        <v>0</v>
      </c>
      <c r="H28">
        <v>0.39704294000000001</v>
      </c>
      <c r="I28">
        <v>1.1303399999999999</v>
      </c>
      <c r="J28">
        <v>-2.5156626000000001E-2</v>
      </c>
      <c r="K28">
        <v>0.79435101399999997</v>
      </c>
      <c r="L28">
        <v>1.4874197979999999</v>
      </c>
      <c r="N28">
        <f t="shared" si="0"/>
        <v>3.0967092022839795</v>
      </c>
    </row>
    <row r="29" spans="1:20" x14ac:dyDescent="0.25">
      <c r="A29">
        <v>1003</v>
      </c>
      <c r="B29">
        <v>2012</v>
      </c>
      <c r="C29">
        <v>5</v>
      </c>
      <c r="D29">
        <v>20125</v>
      </c>
      <c r="E29">
        <v>0</v>
      </c>
      <c r="F29">
        <v>0</v>
      </c>
      <c r="G29">
        <v>0</v>
      </c>
      <c r="H29">
        <v>-0.105360516</v>
      </c>
      <c r="I29">
        <v>-0.639121516</v>
      </c>
      <c r="J29">
        <v>9.3700769999999992E-3</v>
      </c>
      <c r="K29">
        <v>0.30690265300000003</v>
      </c>
      <c r="L29">
        <v>0.9</v>
      </c>
      <c r="N29">
        <f t="shared" si="0"/>
        <v>0.52775584552526711</v>
      </c>
    </row>
    <row r="30" spans="1:20" x14ac:dyDescent="0.25">
      <c r="A30">
        <v>1003</v>
      </c>
      <c r="B30">
        <v>2012</v>
      </c>
      <c r="C30">
        <v>6</v>
      </c>
      <c r="D30">
        <v>20126</v>
      </c>
      <c r="E30">
        <v>0</v>
      </c>
      <c r="F30">
        <v>0</v>
      </c>
      <c r="G30">
        <v>0</v>
      </c>
      <c r="H30">
        <v>0.34993973499999997</v>
      </c>
      <c r="I30">
        <v>-0.76466144700000005</v>
      </c>
      <c r="J30">
        <v>-2.7069500000000001E-3</v>
      </c>
      <c r="K30">
        <v>0.98697644699999998</v>
      </c>
      <c r="L30">
        <v>1.4189820310000001</v>
      </c>
      <c r="N30">
        <f t="shared" si="0"/>
        <v>0.46549149784350963</v>
      </c>
    </row>
    <row r="31" spans="1:20" x14ac:dyDescent="0.25">
      <c r="A31">
        <v>1003</v>
      </c>
      <c r="B31">
        <v>2012</v>
      </c>
      <c r="C31">
        <v>7</v>
      </c>
      <c r="D31">
        <v>20127</v>
      </c>
      <c r="E31">
        <v>1</v>
      </c>
      <c r="F31">
        <v>0</v>
      </c>
      <c r="G31">
        <v>0</v>
      </c>
      <c r="H31">
        <v>-0.105360516</v>
      </c>
      <c r="I31">
        <v>-0.29785350399999999</v>
      </c>
      <c r="J31">
        <v>7.2109349999999999E-3</v>
      </c>
      <c r="K31">
        <v>-3.9370277000000002E-2</v>
      </c>
      <c r="L31">
        <v>0.9</v>
      </c>
      <c r="N31">
        <f t="shared" si="0"/>
        <v>0.74241009189052454</v>
      </c>
    </row>
    <row r="32" spans="1:20" x14ac:dyDescent="0.25">
      <c r="A32">
        <v>1003</v>
      </c>
      <c r="B32">
        <v>2012</v>
      </c>
      <c r="C32">
        <v>8</v>
      </c>
      <c r="D32">
        <v>20128</v>
      </c>
      <c r="E32">
        <v>1</v>
      </c>
      <c r="F32">
        <v>0</v>
      </c>
      <c r="G32">
        <v>0</v>
      </c>
      <c r="H32">
        <v>0.139323381</v>
      </c>
      <c r="I32">
        <v>-0.86133118900000005</v>
      </c>
      <c r="J32">
        <v>-4.5047532000000001E-2</v>
      </c>
      <c r="K32">
        <v>0.43898085599999997</v>
      </c>
      <c r="L32">
        <v>1.1494957649999999</v>
      </c>
      <c r="N32">
        <f t="shared" si="0"/>
        <v>0.42259914837741447</v>
      </c>
    </row>
    <row r="33" spans="1:14" x14ac:dyDescent="0.25">
      <c r="A33">
        <v>1003</v>
      </c>
      <c r="B33">
        <v>2012</v>
      </c>
      <c r="C33">
        <v>9</v>
      </c>
      <c r="D33">
        <v>20129</v>
      </c>
      <c r="E33">
        <v>0</v>
      </c>
      <c r="F33">
        <v>0</v>
      </c>
      <c r="G33">
        <v>1</v>
      </c>
      <c r="H33">
        <v>0.69314718099999995</v>
      </c>
      <c r="I33">
        <v>0.244848711</v>
      </c>
      <c r="J33">
        <v>-8.8613767999999996E-2</v>
      </c>
      <c r="K33">
        <v>0.92045357000000005</v>
      </c>
      <c r="L33">
        <v>2</v>
      </c>
      <c r="N33">
        <f t="shared" si="0"/>
        <v>1.277428037774625</v>
      </c>
    </row>
    <row r="34" spans="1:14" x14ac:dyDescent="0.25">
      <c r="A34">
        <v>1003</v>
      </c>
      <c r="B34">
        <v>2012</v>
      </c>
      <c r="C34">
        <v>10</v>
      </c>
      <c r="D34">
        <v>201210</v>
      </c>
      <c r="E34">
        <v>0</v>
      </c>
      <c r="F34">
        <v>0</v>
      </c>
      <c r="G34">
        <v>1</v>
      </c>
      <c r="H34">
        <v>0.60359304499999999</v>
      </c>
      <c r="I34">
        <v>0.17944816799999999</v>
      </c>
      <c r="J34">
        <v>-2.6948133999999999E-2</v>
      </c>
      <c r="K34">
        <v>0.93314620199999998</v>
      </c>
      <c r="L34">
        <v>1.8286775310000001</v>
      </c>
      <c r="N34">
        <f t="shared" si="0"/>
        <v>1.1965568825238093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sqref="A1:I26"/>
    </sheetView>
  </sheetViews>
  <sheetFormatPr defaultRowHeight="15" x14ac:dyDescent="0.25"/>
  <sheetData>
    <row r="1" spans="1:9" x14ac:dyDescent="0.25">
      <c r="A1" t="s">
        <v>12</v>
      </c>
    </row>
    <row r="2" spans="1:9" ht="15.75" thickBot="1" x14ac:dyDescent="0.3"/>
    <row r="3" spans="1:9" x14ac:dyDescent="0.25">
      <c r="A3" s="4" t="s">
        <v>13</v>
      </c>
      <c r="B3" s="4"/>
    </row>
    <row r="4" spans="1:9" x14ac:dyDescent="0.25">
      <c r="A4" s="1" t="s">
        <v>14</v>
      </c>
      <c r="B4" s="1">
        <v>0.9299749269500166</v>
      </c>
    </row>
    <row r="5" spans="1:9" x14ac:dyDescent="0.25">
      <c r="A5" s="1" t="s">
        <v>15</v>
      </c>
      <c r="B5" s="1">
        <v>0.86485336475568875</v>
      </c>
    </row>
    <row r="6" spans="1:9" x14ac:dyDescent="0.25">
      <c r="A6" s="1" t="s">
        <v>16</v>
      </c>
      <c r="B6" s="1">
        <v>0.83366567969930927</v>
      </c>
    </row>
    <row r="7" spans="1:9" x14ac:dyDescent="0.25">
      <c r="A7" s="1" t="s">
        <v>17</v>
      </c>
      <c r="B7" s="1">
        <v>9.8720247450424237E-2</v>
      </c>
    </row>
    <row r="8" spans="1:9" ht="15.75" thickBot="1" x14ac:dyDescent="0.3">
      <c r="A8" s="2" t="s">
        <v>18</v>
      </c>
      <c r="B8" s="2">
        <v>33</v>
      </c>
    </row>
    <row r="10" spans="1:9" ht="15.75" thickBot="1" x14ac:dyDescent="0.3">
      <c r="A10" t="s">
        <v>19</v>
      </c>
    </row>
    <row r="11" spans="1:9" x14ac:dyDescent="0.25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25">
      <c r="A12" s="1" t="s">
        <v>20</v>
      </c>
      <c r="B12" s="1">
        <v>6</v>
      </c>
      <c r="C12" s="1">
        <v>1.6215228030974727</v>
      </c>
      <c r="D12" s="1">
        <v>0.27025380051624542</v>
      </c>
      <c r="E12" s="1">
        <v>27.730604666305016</v>
      </c>
      <c r="F12" s="1">
        <v>4.0292992747957408E-10</v>
      </c>
    </row>
    <row r="13" spans="1:9" x14ac:dyDescent="0.25">
      <c r="A13" s="1" t="s">
        <v>21</v>
      </c>
      <c r="B13" s="1">
        <v>26</v>
      </c>
      <c r="C13" s="1">
        <v>0.25338786867349783</v>
      </c>
      <c r="D13" s="1">
        <v>9.745687256672993E-3</v>
      </c>
      <c r="E13" s="1"/>
      <c r="F13" s="1"/>
    </row>
    <row r="14" spans="1:9" ht="15.75" thickBot="1" x14ac:dyDescent="0.3">
      <c r="A14" s="2" t="s">
        <v>22</v>
      </c>
      <c r="B14" s="2">
        <v>32</v>
      </c>
      <c r="C14" s="2">
        <v>1.8749106717709705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25">
      <c r="A17" s="1" t="s">
        <v>23</v>
      </c>
      <c r="B17" s="1">
        <v>-0.12609072722952558</v>
      </c>
      <c r="C17" s="1">
        <v>3.2385509661680453E-2</v>
      </c>
      <c r="D17" s="1">
        <v>-3.8934303812646207</v>
      </c>
      <c r="E17" s="1">
        <v>6.1692168753002454E-4</v>
      </c>
      <c r="F17" s="1">
        <v>-0.19266009572456294</v>
      </c>
      <c r="G17" s="1">
        <v>-5.9521358734488217E-2</v>
      </c>
      <c r="H17" s="1">
        <v>-0.19266009572456294</v>
      </c>
      <c r="I17" s="1">
        <v>-5.9521358734488217E-2</v>
      </c>
    </row>
    <row r="18" spans="1:9" x14ac:dyDescent="0.25">
      <c r="A18" s="1" t="s">
        <v>4</v>
      </c>
      <c r="B18" s="1">
        <v>0.13555028053709639</v>
      </c>
      <c r="C18" s="1">
        <v>5.2057978437787353E-2</v>
      </c>
      <c r="D18" s="1">
        <v>2.6038329686406807</v>
      </c>
      <c r="E18" s="1">
        <v>1.503605368783047E-2</v>
      </c>
      <c r="F18" s="1">
        <v>2.8543573341988565E-2</v>
      </c>
      <c r="G18" s="1">
        <v>0.24255698773220422</v>
      </c>
      <c r="H18" s="1">
        <v>2.8543573341988565E-2</v>
      </c>
      <c r="I18" s="1">
        <v>0.24255698773220422</v>
      </c>
    </row>
    <row r="19" spans="1:9" x14ac:dyDescent="0.25">
      <c r="A19" s="1" t="s">
        <v>5</v>
      </c>
      <c r="B19" s="1">
        <v>0.24318122677970996</v>
      </c>
      <c r="C19" s="1">
        <v>4.8993184150968844E-2</v>
      </c>
      <c r="D19" s="1">
        <v>4.9635726069643713</v>
      </c>
      <c r="E19" s="1">
        <v>3.6995158213934101E-5</v>
      </c>
      <c r="F19" s="1">
        <v>0.14247429446454207</v>
      </c>
      <c r="G19" s="1">
        <v>0.34388815909487785</v>
      </c>
      <c r="H19" s="1">
        <v>0.14247429446454207</v>
      </c>
      <c r="I19" s="1">
        <v>0.34388815909487785</v>
      </c>
    </row>
    <row r="20" spans="1:9" x14ac:dyDescent="0.25">
      <c r="A20" s="1" t="s">
        <v>6</v>
      </c>
      <c r="B20" s="1">
        <v>0.35321155402757964</v>
      </c>
      <c r="C20" s="1">
        <v>4.9242018807312306E-2</v>
      </c>
      <c r="D20" s="1">
        <v>7.1729706170196392</v>
      </c>
      <c r="E20" s="1">
        <v>1.2847668133786127E-7</v>
      </c>
      <c r="F20" s="1">
        <v>0.2519931347509432</v>
      </c>
      <c r="G20" s="1">
        <v>0.45442997330421608</v>
      </c>
      <c r="H20" s="1">
        <v>0.2519931347509432</v>
      </c>
      <c r="I20" s="1">
        <v>0.45442997330421608</v>
      </c>
    </row>
    <row r="21" spans="1:9" x14ac:dyDescent="0.25">
      <c r="A21" s="1" t="s">
        <v>8</v>
      </c>
      <c r="B21" s="1">
        <v>3.772115430681474E-2</v>
      </c>
      <c r="C21" s="1">
        <v>3.2720698048835491E-2</v>
      </c>
      <c r="D21" s="1">
        <v>1.152822419940922</v>
      </c>
      <c r="E21" s="1">
        <v>0.25947237186833499</v>
      </c>
      <c r="F21" s="1">
        <v>-2.9537203785511022E-2</v>
      </c>
      <c r="G21" s="1">
        <v>0.1049795123991405</v>
      </c>
      <c r="H21" s="1">
        <v>-2.9537203785511022E-2</v>
      </c>
      <c r="I21" s="1">
        <v>0.1049795123991405</v>
      </c>
    </row>
    <row r="22" spans="1:9" x14ac:dyDescent="0.25">
      <c r="A22" s="1" t="s">
        <v>9</v>
      </c>
      <c r="B22" s="1">
        <v>-0.36176007272832755</v>
      </c>
      <c r="C22" s="1">
        <v>0.33620499730056835</v>
      </c>
      <c r="D22" s="1">
        <v>-1.0760103973258699</v>
      </c>
      <c r="E22" s="1">
        <v>0.29180631397596341</v>
      </c>
      <c r="F22" s="1">
        <v>-1.0528393420984936</v>
      </c>
      <c r="G22" s="1">
        <v>0.3293191966418384</v>
      </c>
      <c r="H22" s="1">
        <v>-1.0528393420984936</v>
      </c>
      <c r="I22" s="1">
        <v>0.3293191966418384</v>
      </c>
    </row>
    <row r="23" spans="1:9" ht="15.75" thickBot="1" x14ac:dyDescent="0.3">
      <c r="A23" s="2" t="s">
        <v>10</v>
      </c>
      <c r="B23" s="2">
        <v>0.37920086718754187</v>
      </c>
      <c r="C23" s="2">
        <v>3.360414741201774E-2</v>
      </c>
      <c r="D23" s="2">
        <v>11.284347212806521</v>
      </c>
      <c r="E23" s="2">
        <v>1.6172274093019925E-11</v>
      </c>
      <c r="F23" s="2">
        <v>0.3101265529216447</v>
      </c>
      <c r="G23" s="2">
        <v>0.44827518145343903</v>
      </c>
      <c r="H23" s="2">
        <v>0.3101265529216447</v>
      </c>
      <c r="I23" s="2">
        <v>0.44827518145343903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4"/>
  <sheetViews>
    <sheetView topLeftCell="A12" workbookViewId="0">
      <selection activeCell="M2" sqref="M2:M34"/>
    </sheetView>
  </sheetViews>
  <sheetFormatPr defaultRowHeight="15" x14ac:dyDescent="0.25"/>
  <sheetData>
    <row r="1" spans="1:60" x14ac:dyDescent="0.25">
      <c r="A1" t="s">
        <v>4</v>
      </c>
      <c r="B1" t="s">
        <v>5</v>
      </c>
      <c r="C1" t="s">
        <v>6</v>
      </c>
      <c r="D1" t="s">
        <v>8</v>
      </c>
      <c r="E1" t="s">
        <v>9</v>
      </c>
      <c r="F1" t="s">
        <v>10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7</v>
      </c>
      <c r="S1" t="s">
        <v>12</v>
      </c>
      <c r="AC1" t="s">
        <v>12</v>
      </c>
      <c r="AU1">
        <v>1</v>
      </c>
      <c r="AV1">
        <v>115</v>
      </c>
      <c r="AW1">
        <f>AU1-AVERAGE($AU$1:$AU$14)</f>
        <v>-6.5</v>
      </c>
      <c r="AZ1" t="s">
        <v>12</v>
      </c>
    </row>
    <row r="2" spans="1:60" ht="15.75" thickBot="1" x14ac:dyDescent="0.3">
      <c r="A2">
        <v>0</v>
      </c>
      <c r="B2">
        <v>1</v>
      </c>
      <c r="C2">
        <v>0</v>
      </c>
      <c r="D2">
        <v>0.42775999999999997</v>
      </c>
      <c r="E2">
        <v>-7.2199999999999999E-3</v>
      </c>
      <c r="F2">
        <v>-3.3790000000000001E-2</v>
      </c>
      <c r="G2">
        <f t="shared" ref="G2:G34" si="0">A2-AVERAGE($A$2:$A$34)</f>
        <v>-0.18181818181818182</v>
      </c>
      <c r="H2">
        <f t="shared" ref="H2:H34" si="1">B2-AVERAGE($B$2:$B$34)</f>
        <v>0.78787878787878785</v>
      </c>
      <c r="I2">
        <f t="shared" ref="I2:I34" si="2">C2-AVERAGE($C$2:$C$34)</f>
        <v>-0.27272727272727271</v>
      </c>
      <c r="J2">
        <f>D2-AVERAGE($D$2:$D$34)</f>
        <v>0.46790115469696969</v>
      </c>
      <c r="K2">
        <f>E2-AVERAGE($E$2:$E$34)</f>
        <v>9.0861850606060619E-3</v>
      </c>
      <c r="L2">
        <f>F2-AVERAGE($F$2:$F$34)</f>
        <v>-0.11240122681818181</v>
      </c>
      <c r="M2">
        <v>0.12921380599999999</v>
      </c>
      <c r="AU2">
        <v>2</v>
      </c>
      <c r="AV2">
        <v>120</v>
      </c>
      <c r="AW2">
        <f t="shared" ref="AW2:AW14" si="3">AU2-AVERAGE($AU$1:$AU$14)</f>
        <v>-5.5</v>
      </c>
    </row>
    <row r="3" spans="1:60" x14ac:dyDescent="0.25">
      <c r="A3">
        <v>0</v>
      </c>
      <c r="B3">
        <v>1</v>
      </c>
      <c r="C3">
        <v>0</v>
      </c>
      <c r="D3">
        <v>-0.46456718899999999</v>
      </c>
      <c r="E3">
        <v>-7.2092367000000004E-2</v>
      </c>
      <c r="F3">
        <v>0.76098279899999999</v>
      </c>
      <c r="G3">
        <f t="shared" si="0"/>
        <v>-0.18181818181818182</v>
      </c>
      <c r="H3">
        <f t="shared" si="1"/>
        <v>0.78787878787878785</v>
      </c>
      <c r="I3">
        <f t="shared" si="2"/>
        <v>-0.27272727272727271</v>
      </c>
      <c r="J3">
        <f t="shared" ref="J3:J34" si="4">D3-AVERAGE($D$2:$D$34)</f>
        <v>-0.42442603430303028</v>
      </c>
      <c r="K3">
        <f t="shared" ref="K3:K34" si="5">E3-AVERAGE($E$2:$E$34)</f>
        <v>-5.5786181939393942E-2</v>
      </c>
      <c r="L3">
        <f t="shared" ref="L3:L34" si="6">F3-AVERAGE($F$2:$F$34)</f>
        <v>0.68237157218181821</v>
      </c>
      <c r="M3">
        <v>0.40421478500000002</v>
      </c>
      <c r="S3" s="4" t="s">
        <v>13</v>
      </c>
      <c r="T3" s="4"/>
      <c r="AC3" s="4" t="s">
        <v>13</v>
      </c>
      <c r="AD3" s="4"/>
      <c r="AU3">
        <v>3</v>
      </c>
      <c r="AV3">
        <v>125</v>
      </c>
      <c r="AW3">
        <f t="shared" si="3"/>
        <v>-4.5</v>
      </c>
      <c r="AZ3" s="4" t="s">
        <v>13</v>
      </c>
      <c r="BA3" s="4"/>
    </row>
    <row r="4" spans="1:60" x14ac:dyDescent="0.25">
      <c r="A4">
        <v>1</v>
      </c>
      <c r="B4">
        <v>0</v>
      </c>
      <c r="C4">
        <v>0</v>
      </c>
      <c r="D4">
        <v>-0.95392351900000005</v>
      </c>
      <c r="E4">
        <v>-4.8544616999999998E-2</v>
      </c>
      <c r="F4">
        <v>-0.85533141599999996</v>
      </c>
      <c r="G4">
        <f t="shared" si="0"/>
        <v>0.81818181818181812</v>
      </c>
      <c r="H4">
        <f t="shared" si="1"/>
        <v>-0.21212121212121213</v>
      </c>
      <c r="I4">
        <f t="shared" si="2"/>
        <v>-0.27272727272727271</v>
      </c>
      <c r="J4">
        <f t="shared" si="4"/>
        <v>-0.91378236430303039</v>
      </c>
      <c r="K4">
        <f t="shared" si="5"/>
        <v>-3.2238431939393936E-2</v>
      </c>
      <c r="L4">
        <f t="shared" si="6"/>
        <v>-0.93394264281818173</v>
      </c>
      <c r="M4">
        <v>-0.17002919</v>
      </c>
      <c r="S4" s="1" t="s">
        <v>14</v>
      </c>
      <c r="T4" s="1">
        <v>0.9299749269500166</v>
      </c>
      <c r="AC4" s="1" t="s">
        <v>14</v>
      </c>
      <c r="AD4" s="1">
        <v>0.9299749269500166</v>
      </c>
      <c r="AU4">
        <v>4</v>
      </c>
      <c r="AV4">
        <v>130</v>
      </c>
      <c r="AW4">
        <f t="shared" si="3"/>
        <v>-3.5</v>
      </c>
      <c r="AZ4" s="1" t="s">
        <v>14</v>
      </c>
      <c r="BA4" s="1">
        <v>1</v>
      </c>
    </row>
    <row r="5" spans="1:60" x14ac:dyDescent="0.25">
      <c r="A5">
        <v>1</v>
      </c>
      <c r="B5">
        <v>0</v>
      </c>
      <c r="C5">
        <v>0</v>
      </c>
      <c r="D5">
        <v>-7.4330733999999996E-2</v>
      </c>
      <c r="E5">
        <v>-5.9326220000000002E-3</v>
      </c>
      <c r="F5">
        <v>-0.56825594000000001</v>
      </c>
      <c r="G5">
        <f t="shared" si="0"/>
        <v>0.81818181818181812</v>
      </c>
      <c r="H5">
        <f t="shared" si="1"/>
        <v>-0.21212121212121213</v>
      </c>
      <c r="I5">
        <f t="shared" si="2"/>
        <v>-0.27272727272727271</v>
      </c>
      <c r="J5">
        <f t="shared" si="4"/>
        <v>-3.4189579303030286E-2</v>
      </c>
      <c r="K5">
        <f t="shared" si="5"/>
        <v>1.0373563060606062E-2</v>
      </c>
      <c r="L5">
        <f t="shared" si="6"/>
        <v>-0.64686716681818179</v>
      </c>
      <c r="M5">
        <v>-0.20130013299999999</v>
      </c>
      <c r="S5" s="1" t="s">
        <v>15</v>
      </c>
      <c r="T5" s="1">
        <v>0.86485336475568875</v>
      </c>
      <c r="AC5" s="1" t="s">
        <v>15</v>
      </c>
      <c r="AD5" s="1">
        <v>0.86485336475568875</v>
      </c>
      <c r="AU5">
        <v>5</v>
      </c>
      <c r="AV5">
        <v>135</v>
      </c>
      <c r="AW5">
        <f t="shared" si="3"/>
        <v>-2.5</v>
      </c>
      <c r="AZ5" s="1" t="s">
        <v>15</v>
      </c>
      <c r="BA5" s="1">
        <v>1</v>
      </c>
    </row>
    <row r="6" spans="1:60" x14ac:dyDescent="0.25">
      <c r="A6">
        <v>0</v>
      </c>
      <c r="B6">
        <v>0</v>
      </c>
      <c r="C6">
        <v>1</v>
      </c>
      <c r="D6">
        <v>0.59925550500000002</v>
      </c>
      <c r="E6">
        <v>-7.8495974999999996E-2</v>
      </c>
      <c r="F6">
        <v>-0.65152448600000001</v>
      </c>
      <c r="G6">
        <f t="shared" si="0"/>
        <v>-0.18181818181818182</v>
      </c>
      <c r="H6">
        <f t="shared" si="1"/>
        <v>-0.21212121212121213</v>
      </c>
      <c r="I6">
        <f t="shared" si="2"/>
        <v>0.72727272727272729</v>
      </c>
      <c r="J6">
        <f t="shared" si="4"/>
        <v>0.63939665969696968</v>
      </c>
      <c r="K6">
        <f t="shared" si="5"/>
        <v>-6.2189789939393933E-2</v>
      </c>
      <c r="L6">
        <f t="shared" si="6"/>
        <v>-0.73013571281818179</v>
      </c>
      <c r="M6">
        <v>6.5720529999999999E-2</v>
      </c>
      <c r="S6" s="1" t="s">
        <v>16</v>
      </c>
      <c r="T6" s="1">
        <v>0.83366567969930927</v>
      </c>
      <c r="AC6" s="1" t="s">
        <v>16</v>
      </c>
      <c r="AD6" s="1">
        <v>0.83366567969930927</v>
      </c>
      <c r="AU6">
        <v>6</v>
      </c>
      <c r="AV6">
        <v>140</v>
      </c>
      <c r="AW6">
        <f t="shared" si="3"/>
        <v>-1.5</v>
      </c>
      <c r="AZ6" s="1" t="s">
        <v>16</v>
      </c>
      <c r="BA6" s="1">
        <v>1</v>
      </c>
    </row>
    <row r="7" spans="1:60" x14ac:dyDescent="0.25">
      <c r="A7">
        <v>0</v>
      </c>
      <c r="B7">
        <v>0</v>
      </c>
      <c r="C7">
        <v>1</v>
      </c>
      <c r="D7">
        <v>-0.86913266499999997</v>
      </c>
      <c r="E7">
        <v>-9.8336964999999998E-2</v>
      </c>
      <c r="F7">
        <v>-0.477069199</v>
      </c>
      <c r="G7">
        <f t="shared" si="0"/>
        <v>-0.18181818181818182</v>
      </c>
      <c r="H7">
        <f t="shared" si="1"/>
        <v>-0.21212121212121213</v>
      </c>
      <c r="I7">
        <f t="shared" si="2"/>
        <v>0.72727272727272729</v>
      </c>
      <c r="J7">
        <f t="shared" si="4"/>
        <v>-0.82899151030303031</v>
      </c>
      <c r="K7">
        <f t="shared" si="5"/>
        <v>-8.2030779939393936E-2</v>
      </c>
      <c r="L7">
        <f t="shared" si="6"/>
        <v>-0.55568042581818178</v>
      </c>
      <c r="M7">
        <v>-3.8663518000000001E-2</v>
      </c>
      <c r="S7" s="1" t="s">
        <v>17</v>
      </c>
      <c r="T7" s="1">
        <v>9.8720247450424237E-2</v>
      </c>
      <c r="AC7" s="1" t="s">
        <v>17</v>
      </c>
      <c r="AD7" s="1">
        <v>9.8720247450424237E-2</v>
      </c>
      <c r="AU7">
        <v>7</v>
      </c>
      <c r="AV7">
        <v>145</v>
      </c>
      <c r="AW7">
        <f t="shared" si="3"/>
        <v>-0.5</v>
      </c>
      <c r="AZ7" s="1" t="s">
        <v>17</v>
      </c>
      <c r="BA7" s="1">
        <v>2.5833071154300253E-15</v>
      </c>
    </row>
    <row r="8" spans="1:60" ht="15.75" thickBot="1" x14ac:dyDescent="0.3">
      <c r="A8">
        <v>0</v>
      </c>
      <c r="B8">
        <v>0</v>
      </c>
      <c r="C8">
        <v>0</v>
      </c>
      <c r="D8">
        <v>-1.7785764999999999E-2</v>
      </c>
      <c r="E8">
        <v>-2.692163E-3</v>
      </c>
      <c r="F8">
        <v>-0.18275935900000001</v>
      </c>
      <c r="G8">
        <f t="shared" si="0"/>
        <v>-0.18181818181818182</v>
      </c>
      <c r="H8">
        <f t="shared" si="1"/>
        <v>-0.21212121212121213</v>
      </c>
      <c r="I8">
        <f t="shared" si="2"/>
        <v>-0.27272727272727271</v>
      </c>
      <c r="J8">
        <f t="shared" si="4"/>
        <v>2.2355389696969711E-2</v>
      </c>
      <c r="K8">
        <f t="shared" si="5"/>
        <v>1.3614022060606062E-2</v>
      </c>
      <c r="L8">
        <f t="shared" si="6"/>
        <v>-0.26137058581818184</v>
      </c>
      <c r="M8">
        <v>-0.174353387</v>
      </c>
      <c r="S8" s="2" t="s">
        <v>18</v>
      </c>
      <c r="T8" s="2">
        <v>33</v>
      </c>
      <c r="AC8" s="2" t="s">
        <v>18</v>
      </c>
      <c r="AD8" s="2">
        <v>33</v>
      </c>
      <c r="AU8">
        <v>8</v>
      </c>
      <c r="AV8">
        <v>150</v>
      </c>
      <c r="AW8">
        <f t="shared" si="3"/>
        <v>0.5</v>
      </c>
      <c r="AZ8" s="2" t="s">
        <v>18</v>
      </c>
      <c r="BA8" s="2">
        <v>14</v>
      </c>
    </row>
    <row r="9" spans="1:60" x14ac:dyDescent="0.25">
      <c r="A9">
        <v>0</v>
      </c>
      <c r="B9">
        <v>0</v>
      </c>
      <c r="C9">
        <v>0</v>
      </c>
      <c r="D9">
        <v>3.3365218000000002E-2</v>
      </c>
      <c r="E9">
        <v>-3.589531E-3</v>
      </c>
      <c r="F9">
        <v>0.61781604199999995</v>
      </c>
      <c r="G9">
        <f t="shared" si="0"/>
        <v>-0.18181818181818182</v>
      </c>
      <c r="H9">
        <f t="shared" si="1"/>
        <v>-0.21212121212121213</v>
      </c>
      <c r="I9">
        <f t="shared" si="2"/>
        <v>-0.27272727272727271</v>
      </c>
      <c r="J9">
        <f t="shared" si="4"/>
        <v>7.3506372696969718E-2</v>
      </c>
      <c r="K9">
        <f t="shared" si="5"/>
        <v>1.2716654060606063E-2</v>
      </c>
      <c r="L9">
        <f t="shared" si="6"/>
        <v>0.53920481518181818</v>
      </c>
      <c r="M9">
        <v>0.134764204</v>
      </c>
      <c r="AU9">
        <v>9</v>
      </c>
      <c r="AV9">
        <v>155</v>
      </c>
      <c r="AW9">
        <f t="shared" si="3"/>
        <v>1.5</v>
      </c>
    </row>
    <row r="10" spans="1:60" ht="15.75" thickBot="1" x14ac:dyDescent="0.3">
      <c r="A10">
        <v>0</v>
      </c>
      <c r="B10">
        <v>0</v>
      </c>
      <c r="C10">
        <v>1</v>
      </c>
      <c r="D10">
        <v>-0.22474769</v>
      </c>
      <c r="E10">
        <v>-3.6173500000000001E-3</v>
      </c>
      <c r="F10">
        <v>-0.61669249900000001</v>
      </c>
      <c r="G10">
        <f t="shared" si="0"/>
        <v>-0.18181818181818182</v>
      </c>
      <c r="H10">
        <f t="shared" si="1"/>
        <v>-0.21212121212121213</v>
      </c>
      <c r="I10">
        <f t="shared" si="2"/>
        <v>0.72727272727272729</v>
      </c>
      <c r="J10">
        <f t="shared" si="4"/>
        <v>-0.18460653530303028</v>
      </c>
      <c r="K10">
        <f t="shared" si="5"/>
        <v>1.2688835060606063E-2</v>
      </c>
      <c r="L10">
        <f t="shared" si="6"/>
        <v>-0.69530372581818178</v>
      </c>
      <c r="M10">
        <v>-5.3350250000000002E-3</v>
      </c>
      <c r="S10" t="s">
        <v>19</v>
      </c>
      <c r="AC10" t="s">
        <v>19</v>
      </c>
      <c r="AU10">
        <v>10</v>
      </c>
      <c r="AV10">
        <v>160</v>
      </c>
      <c r="AW10">
        <f t="shared" si="3"/>
        <v>2.5</v>
      </c>
      <c r="AZ10" t="s">
        <v>19</v>
      </c>
    </row>
    <row r="11" spans="1:60" x14ac:dyDescent="0.25">
      <c r="A11">
        <v>0</v>
      </c>
      <c r="B11">
        <v>0</v>
      </c>
      <c r="C11">
        <v>0</v>
      </c>
      <c r="D11">
        <v>0.127450127</v>
      </c>
      <c r="E11">
        <v>-5.5827717999999998E-2</v>
      </c>
      <c r="F11">
        <v>0.93378679200000003</v>
      </c>
      <c r="G11">
        <f t="shared" si="0"/>
        <v>-0.18181818181818182</v>
      </c>
      <c r="H11">
        <f t="shared" si="1"/>
        <v>-0.21212121212121213</v>
      </c>
      <c r="I11">
        <f t="shared" si="2"/>
        <v>-0.27272727272727271</v>
      </c>
      <c r="J11">
        <f t="shared" si="4"/>
        <v>0.16759128169696971</v>
      </c>
      <c r="K11">
        <f t="shared" si="5"/>
        <v>-3.9521532939393936E-2</v>
      </c>
      <c r="L11">
        <f t="shared" si="6"/>
        <v>0.85517556518181825</v>
      </c>
      <c r="M11">
        <v>0.182321557</v>
      </c>
      <c r="S11" s="3"/>
      <c r="T11" s="3" t="s">
        <v>24</v>
      </c>
      <c r="U11" s="3" t="s">
        <v>25</v>
      </c>
      <c r="V11" s="3" t="s">
        <v>26</v>
      </c>
      <c r="W11" s="3" t="s">
        <v>27</v>
      </c>
      <c r="X11" s="3" t="s">
        <v>28</v>
      </c>
      <c r="AC11" s="3"/>
      <c r="AD11" s="3" t="s">
        <v>24</v>
      </c>
      <c r="AE11" s="3" t="s">
        <v>25</v>
      </c>
      <c r="AF11" s="3" t="s">
        <v>26</v>
      </c>
      <c r="AG11" s="3" t="s">
        <v>27</v>
      </c>
      <c r="AH11" s="3" t="s">
        <v>28</v>
      </c>
      <c r="AU11">
        <v>11</v>
      </c>
      <c r="AV11">
        <v>165</v>
      </c>
      <c r="AW11">
        <f t="shared" si="3"/>
        <v>3.5</v>
      </c>
      <c r="AZ11" s="3"/>
      <c r="BA11" s="3" t="s">
        <v>24</v>
      </c>
      <c r="BB11" s="3" t="s">
        <v>25</v>
      </c>
      <c r="BC11" s="3" t="s">
        <v>26</v>
      </c>
      <c r="BD11" s="3" t="s">
        <v>27</v>
      </c>
      <c r="BE11" s="3" t="s">
        <v>28</v>
      </c>
    </row>
    <row r="12" spans="1:60" x14ac:dyDescent="0.25">
      <c r="A12">
        <v>0</v>
      </c>
      <c r="B12">
        <v>0</v>
      </c>
      <c r="C12">
        <v>0</v>
      </c>
      <c r="D12">
        <v>-0.98905968899999996</v>
      </c>
      <c r="E12">
        <v>5.328455E-2</v>
      </c>
      <c r="F12">
        <v>-0.58114169299999996</v>
      </c>
      <c r="G12">
        <f t="shared" si="0"/>
        <v>-0.18181818181818182</v>
      </c>
      <c r="H12">
        <f t="shared" si="1"/>
        <v>-0.21212121212121213</v>
      </c>
      <c r="I12">
        <f t="shared" si="2"/>
        <v>-0.27272727272727271</v>
      </c>
      <c r="J12">
        <f t="shared" si="4"/>
        <v>-0.9489185343030303</v>
      </c>
      <c r="K12">
        <f t="shared" si="5"/>
        <v>6.9590735060606063E-2</v>
      </c>
      <c r="L12">
        <f t="shared" si="6"/>
        <v>-0.65975291981818174</v>
      </c>
      <c r="M12">
        <v>-0.54936664000000002</v>
      </c>
      <c r="S12" s="1" t="s">
        <v>20</v>
      </c>
      <c r="T12" s="1">
        <v>6</v>
      </c>
      <c r="U12" s="1">
        <v>1.6215228030974727</v>
      </c>
      <c r="V12" s="1">
        <v>0.27025380051624542</v>
      </c>
      <c r="W12" s="1">
        <v>27.730604666305016</v>
      </c>
      <c r="X12" s="1">
        <v>4.0292992747957408E-10</v>
      </c>
      <c r="AC12" s="1" t="s">
        <v>20</v>
      </c>
      <c r="AD12" s="1">
        <v>6</v>
      </c>
      <c r="AE12" s="1">
        <v>1.6215228030974727</v>
      </c>
      <c r="AF12" s="1">
        <v>0.27025380051624542</v>
      </c>
      <c r="AG12" s="1">
        <v>27.730604666305016</v>
      </c>
      <c r="AH12" s="1">
        <v>4.0292992747957408E-10</v>
      </c>
      <c r="AU12">
        <v>12</v>
      </c>
      <c r="AV12">
        <v>170</v>
      </c>
      <c r="AW12">
        <f t="shared" si="3"/>
        <v>4.5</v>
      </c>
      <c r="AZ12" s="1" t="s">
        <v>20</v>
      </c>
      <c r="BA12" s="1">
        <v>1</v>
      </c>
      <c r="BB12" s="1">
        <v>5687.5</v>
      </c>
      <c r="BC12" s="1">
        <v>5687.5</v>
      </c>
      <c r="BD12" s="1">
        <v>8.5225455160795856E+32</v>
      </c>
      <c r="BE12" s="1">
        <v>1.7578569224115821E-192</v>
      </c>
    </row>
    <row r="13" spans="1:60" x14ac:dyDescent="0.25">
      <c r="A13">
        <v>0</v>
      </c>
      <c r="B13">
        <v>0</v>
      </c>
      <c r="C13">
        <v>1</v>
      </c>
      <c r="D13">
        <v>-0.79549172300000004</v>
      </c>
      <c r="E13">
        <v>-3.6852029000000001E-2</v>
      </c>
      <c r="F13">
        <v>-0.47038033600000001</v>
      </c>
      <c r="G13">
        <f t="shared" si="0"/>
        <v>-0.18181818181818182</v>
      </c>
      <c r="H13">
        <f t="shared" si="1"/>
        <v>-0.21212121212121213</v>
      </c>
      <c r="I13">
        <f t="shared" si="2"/>
        <v>0.72727272727272729</v>
      </c>
      <c r="J13">
        <f t="shared" si="4"/>
        <v>-0.75535056830303038</v>
      </c>
      <c r="K13">
        <f t="shared" si="5"/>
        <v>-2.0545843939393939E-2</v>
      </c>
      <c r="L13">
        <f t="shared" si="6"/>
        <v>-0.54899156281818184</v>
      </c>
      <c r="M13">
        <v>-1.5938965999999999E-2</v>
      </c>
      <c r="S13" s="1" t="s">
        <v>21</v>
      </c>
      <c r="T13" s="1">
        <v>26</v>
      </c>
      <c r="U13" s="1">
        <v>0.25338786867349783</v>
      </c>
      <c r="V13" s="1">
        <v>9.745687256672993E-3</v>
      </c>
      <c r="W13" s="1"/>
      <c r="X13" s="1"/>
      <c r="AC13" s="1" t="s">
        <v>21</v>
      </c>
      <c r="AD13" s="1">
        <v>26</v>
      </c>
      <c r="AE13" s="1">
        <v>0.25338786867349783</v>
      </c>
      <c r="AF13" s="1">
        <v>9.745687256672993E-3</v>
      </c>
      <c r="AG13" s="1"/>
      <c r="AH13" s="1"/>
      <c r="AU13">
        <v>13</v>
      </c>
      <c r="AV13">
        <v>175</v>
      </c>
      <c r="AW13">
        <f t="shared" si="3"/>
        <v>5.5</v>
      </c>
      <c r="AZ13" s="1" t="s">
        <v>21</v>
      </c>
      <c r="BA13" s="1">
        <v>12</v>
      </c>
      <c r="BB13" s="1">
        <v>8.0081707831576777E-29</v>
      </c>
      <c r="BC13" s="1">
        <v>6.6734756526313976E-30</v>
      </c>
      <c r="BD13" s="1"/>
      <c r="BE13" s="1"/>
    </row>
    <row r="14" spans="1:60" ht="15.75" thickBot="1" x14ac:dyDescent="0.3">
      <c r="A14">
        <v>0</v>
      </c>
      <c r="B14">
        <v>0</v>
      </c>
      <c r="C14">
        <v>0</v>
      </c>
      <c r="D14">
        <v>-0.40172000200000002</v>
      </c>
      <c r="E14">
        <v>-1.33741E-2</v>
      </c>
      <c r="F14">
        <v>0.219012752</v>
      </c>
      <c r="G14">
        <f t="shared" si="0"/>
        <v>-0.18181818181818182</v>
      </c>
      <c r="H14">
        <f t="shared" si="1"/>
        <v>-0.21212121212121213</v>
      </c>
      <c r="I14">
        <f t="shared" si="2"/>
        <v>-0.27272727272727271</v>
      </c>
      <c r="J14">
        <f t="shared" si="4"/>
        <v>-0.3615788473030303</v>
      </c>
      <c r="K14">
        <f t="shared" si="5"/>
        <v>2.9320850606060628E-3</v>
      </c>
      <c r="L14">
        <f t="shared" si="6"/>
        <v>0.1404015251818182</v>
      </c>
      <c r="M14">
        <v>9.5310179999999994E-2</v>
      </c>
      <c r="S14" s="2" t="s">
        <v>22</v>
      </c>
      <c r="T14" s="2">
        <v>32</v>
      </c>
      <c r="U14" s="2">
        <v>1.8749106717709705</v>
      </c>
      <c r="V14" s="2"/>
      <c r="W14" s="2"/>
      <c r="X14" s="2"/>
      <c r="AC14" s="2" t="s">
        <v>22</v>
      </c>
      <c r="AD14" s="2">
        <v>32</v>
      </c>
      <c r="AE14" s="2">
        <v>1.8749106717709705</v>
      </c>
      <c r="AF14" s="2"/>
      <c r="AG14" s="2"/>
      <c r="AH14" s="2"/>
      <c r="AU14">
        <v>14</v>
      </c>
      <c r="AV14">
        <v>180</v>
      </c>
      <c r="AW14">
        <f t="shared" si="3"/>
        <v>6.5</v>
      </c>
      <c r="AZ14" s="2" t="s">
        <v>22</v>
      </c>
      <c r="BA14" s="2">
        <v>13</v>
      </c>
      <c r="BB14" s="2">
        <v>5687.5</v>
      </c>
      <c r="BC14" s="2"/>
      <c r="BD14" s="2"/>
      <c r="BE14" s="2"/>
    </row>
    <row r="15" spans="1:60" ht="15.75" thickBot="1" x14ac:dyDescent="0.3">
      <c r="A15">
        <v>0</v>
      </c>
      <c r="B15">
        <v>1</v>
      </c>
      <c r="C15">
        <v>0</v>
      </c>
      <c r="D15">
        <v>-0.28079869499999999</v>
      </c>
      <c r="E15">
        <v>-7.1544419999999996E-3</v>
      </c>
      <c r="F15">
        <v>4.6304662000000003E-2</v>
      </c>
      <c r="G15">
        <f t="shared" si="0"/>
        <v>-0.18181818181818182</v>
      </c>
      <c r="H15">
        <f t="shared" si="1"/>
        <v>0.78787878787878785</v>
      </c>
      <c r="I15">
        <f t="shared" si="2"/>
        <v>-0.27272727272727271</v>
      </c>
      <c r="J15">
        <f t="shared" si="4"/>
        <v>-0.24065754030303027</v>
      </c>
      <c r="K15">
        <f t="shared" si="5"/>
        <v>9.1517430606060622E-3</v>
      </c>
      <c r="L15">
        <f t="shared" si="6"/>
        <v>-3.2306564818181803E-2</v>
      </c>
      <c r="M15">
        <v>8.8319205999999997E-2</v>
      </c>
      <c r="AW15">
        <f>SLOPE(AV1:AV14,AW1:AW14)</f>
        <v>5</v>
      </c>
    </row>
    <row r="16" spans="1:60" x14ac:dyDescent="0.25">
      <c r="A16">
        <v>0</v>
      </c>
      <c r="B16">
        <v>1</v>
      </c>
      <c r="C16">
        <v>0</v>
      </c>
      <c r="D16">
        <v>-0.28110208399999997</v>
      </c>
      <c r="E16">
        <v>-7.479711E-3</v>
      </c>
      <c r="F16">
        <v>-0.16977745599999999</v>
      </c>
      <c r="G16">
        <f t="shared" si="0"/>
        <v>-0.18181818181818182</v>
      </c>
      <c r="H16">
        <f t="shared" si="1"/>
        <v>0.78787878787878785</v>
      </c>
      <c r="I16">
        <f t="shared" si="2"/>
        <v>-0.27272727272727271</v>
      </c>
      <c r="J16">
        <f t="shared" si="4"/>
        <v>-0.24096092930303026</v>
      </c>
      <c r="K16">
        <f t="shared" si="5"/>
        <v>8.8264740606060627E-3</v>
      </c>
      <c r="L16">
        <f t="shared" si="6"/>
        <v>-0.2483886828181818</v>
      </c>
      <c r="M16">
        <v>1.0742710000000001E-2</v>
      </c>
      <c r="S16" s="3"/>
      <c r="T16" s="3" t="s">
        <v>29</v>
      </c>
      <c r="U16" s="3" t="s">
        <v>17</v>
      </c>
      <c r="V16" s="3" t="s">
        <v>30</v>
      </c>
      <c r="W16" s="3" t="s">
        <v>31</v>
      </c>
      <c r="X16" s="3" t="s">
        <v>32</v>
      </c>
      <c r="Y16" s="3" t="s">
        <v>33</v>
      </c>
      <c r="Z16" s="3" t="s">
        <v>34</v>
      </c>
      <c r="AA16" s="3" t="s">
        <v>35</v>
      </c>
      <c r="AC16" s="3"/>
      <c r="AD16" s="3" t="s">
        <v>29</v>
      </c>
      <c r="AE16" s="3" t="s">
        <v>17</v>
      </c>
      <c r="AF16" s="3" t="s">
        <v>30</v>
      </c>
      <c r="AG16" s="3" t="s">
        <v>31</v>
      </c>
      <c r="AH16" s="3" t="s">
        <v>32</v>
      </c>
      <c r="AI16" s="3" t="s">
        <v>33</v>
      </c>
      <c r="AJ16" s="3" t="s">
        <v>34</v>
      </c>
      <c r="AK16" s="3" t="s">
        <v>35</v>
      </c>
      <c r="AT16">
        <f>INTERCEPT(AV1:AV14,AU1:AU14)</f>
        <v>110</v>
      </c>
      <c r="AW16">
        <f>INTERCEPT(AV1:AV14,AW1:AW14)</f>
        <v>147.5</v>
      </c>
      <c r="AZ16" s="3"/>
      <c r="BA16" s="3" t="s">
        <v>29</v>
      </c>
      <c r="BB16" s="3" t="s">
        <v>17</v>
      </c>
      <c r="BC16" s="3" t="s">
        <v>30</v>
      </c>
      <c r="BD16" s="3" t="s">
        <v>31</v>
      </c>
      <c r="BE16" s="3" t="s">
        <v>32</v>
      </c>
      <c r="BF16" s="3" t="s">
        <v>33</v>
      </c>
      <c r="BG16" s="3" t="s">
        <v>34</v>
      </c>
      <c r="BH16" s="3" t="s">
        <v>35</v>
      </c>
    </row>
    <row r="17" spans="1:60" x14ac:dyDescent="0.25">
      <c r="A17">
        <v>1</v>
      </c>
      <c r="B17">
        <v>0</v>
      </c>
      <c r="C17">
        <v>0</v>
      </c>
      <c r="D17">
        <v>0.65070462399999995</v>
      </c>
      <c r="E17">
        <v>-4.1068617000000002E-2</v>
      </c>
      <c r="F17">
        <v>0.65335778899999997</v>
      </c>
      <c r="G17">
        <f t="shared" si="0"/>
        <v>0.81818181818181812</v>
      </c>
      <c r="H17">
        <f t="shared" si="1"/>
        <v>-0.21212121212121213</v>
      </c>
      <c r="I17">
        <f t="shared" si="2"/>
        <v>-0.27272727272727271</v>
      </c>
      <c r="J17">
        <f t="shared" si="4"/>
        <v>0.69084577869696961</v>
      </c>
      <c r="K17">
        <f t="shared" si="5"/>
        <v>-2.4762431939393939E-2</v>
      </c>
      <c r="L17">
        <f t="shared" si="6"/>
        <v>0.57474656218181819</v>
      </c>
      <c r="M17">
        <v>0.182321557</v>
      </c>
      <c r="S17" s="1" t="s">
        <v>23</v>
      </c>
      <c r="T17" s="1">
        <v>-0.12609072722952558</v>
      </c>
      <c r="U17" s="1">
        <v>3.2385509661680453E-2</v>
      </c>
      <c r="V17" s="1">
        <v>-3.8934303812646207</v>
      </c>
      <c r="W17" s="1">
        <v>6.1692168753002454E-4</v>
      </c>
      <c r="X17" s="1">
        <v>-0.19266009572456294</v>
      </c>
      <c r="Y17" s="1">
        <v>-5.9521358734488217E-2</v>
      </c>
      <c r="Z17" s="1">
        <v>-0.19266009572456294</v>
      </c>
      <c r="AA17" s="1">
        <v>-5.9521358734488217E-2</v>
      </c>
      <c r="AC17" s="1" t="s">
        <v>23</v>
      </c>
      <c r="AD17" s="1">
        <v>8.0663300121212117E-2</v>
      </c>
      <c r="AE17" s="1">
        <v>1.7184989271536309E-2</v>
      </c>
      <c r="AF17" s="1">
        <v>4.6938231293990764</v>
      </c>
      <c r="AG17" s="1">
        <v>7.5420162458965341E-5</v>
      </c>
      <c r="AH17" s="1">
        <v>4.5339048770807293E-2</v>
      </c>
      <c r="AI17" s="1">
        <v>0.11598755147161693</v>
      </c>
      <c r="AJ17" s="1">
        <v>4.5339048770807293E-2</v>
      </c>
      <c r="AK17" s="1">
        <v>0.11598755147161693</v>
      </c>
      <c r="AT17">
        <f>SLOPE(AV1:AV14,AU1:AU14)</f>
        <v>5</v>
      </c>
      <c r="AV17">
        <f>SLOPE(AV1:AV14,AW1:AW14)</f>
        <v>5</v>
      </c>
      <c r="AZ17" s="1" t="s">
        <v>23</v>
      </c>
      <c r="BA17" s="1">
        <f>AV18</f>
        <v>147.5</v>
      </c>
      <c r="BB17" s="1">
        <v>6.9041786791103122E-16</v>
      </c>
      <c r="BC17" s="1">
        <v>2.136387351131057E+17</v>
      </c>
      <c r="BD17" s="1">
        <v>7.4514282454914649E-203</v>
      </c>
      <c r="BE17" s="1">
        <v>147.5</v>
      </c>
      <c r="BF17" s="1">
        <v>147.5</v>
      </c>
      <c r="BG17" s="1">
        <v>147.5</v>
      </c>
      <c r="BH17" s="1">
        <v>147.5</v>
      </c>
    </row>
    <row r="18" spans="1:60" ht="15.75" thickBot="1" x14ac:dyDescent="0.3">
      <c r="A18">
        <v>1</v>
      </c>
      <c r="B18">
        <v>0</v>
      </c>
      <c r="C18">
        <v>0</v>
      </c>
      <c r="D18">
        <v>2.8839790000000001E-3</v>
      </c>
      <c r="E18">
        <v>8.0958226999999994E-2</v>
      </c>
      <c r="F18">
        <v>0.20201688100000001</v>
      </c>
      <c r="G18">
        <f t="shared" si="0"/>
        <v>0.81818181818181812</v>
      </c>
      <c r="H18">
        <f t="shared" si="1"/>
        <v>-0.21212121212121213</v>
      </c>
      <c r="I18">
        <f t="shared" si="2"/>
        <v>-0.27272727272727271</v>
      </c>
      <c r="J18">
        <f t="shared" si="4"/>
        <v>4.3025133696969711E-2</v>
      </c>
      <c r="K18">
        <f t="shared" si="5"/>
        <v>9.7264412060606056E-2</v>
      </c>
      <c r="L18">
        <f t="shared" si="6"/>
        <v>0.1234056541818182</v>
      </c>
      <c r="M18">
        <v>0.10897454199999999</v>
      </c>
      <c r="S18" s="1" t="s">
        <v>4</v>
      </c>
      <c r="T18" s="1">
        <v>0.13555028053709639</v>
      </c>
      <c r="U18" s="1">
        <v>5.2057978437787353E-2</v>
      </c>
      <c r="V18" s="1">
        <v>2.6038329686406807</v>
      </c>
      <c r="W18" s="1">
        <v>1.503605368783047E-2</v>
      </c>
      <c r="X18" s="1">
        <v>2.8543573341988565E-2</v>
      </c>
      <c r="Y18" s="1">
        <v>0.24255698773220422</v>
      </c>
      <c r="Z18" s="1">
        <v>2.8543573341988565E-2</v>
      </c>
      <c r="AA18" s="1">
        <v>0.24255698773220422</v>
      </c>
      <c r="AC18" s="1" t="s">
        <v>37</v>
      </c>
      <c r="AD18" s="1">
        <v>0.13555028053709633</v>
      </c>
      <c r="AE18" s="1">
        <v>5.205797843778736E-2</v>
      </c>
      <c r="AF18" s="1">
        <v>2.6038329686406794</v>
      </c>
      <c r="AG18" s="1">
        <v>1.5036053687830489E-2</v>
      </c>
      <c r="AH18" s="1">
        <v>2.8543573341988496E-2</v>
      </c>
      <c r="AI18" s="1">
        <v>0.24255698773220419</v>
      </c>
      <c r="AJ18" s="1">
        <v>2.8543573341988496E-2</v>
      </c>
      <c r="AK18" s="1">
        <v>0.24255698773220419</v>
      </c>
      <c r="AV18">
        <f>INTERCEPT(AV1:AV14,AW1:AW14)</f>
        <v>147.5</v>
      </c>
      <c r="AZ18" s="2" t="s">
        <v>36</v>
      </c>
      <c r="BA18" s="2">
        <f>AV17</f>
        <v>5</v>
      </c>
      <c r="BB18" s="2">
        <v>1.712715940039839E-16</v>
      </c>
      <c r="BC18" s="2">
        <v>2.9193399110209124E+16</v>
      </c>
      <c r="BD18" s="2">
        <v>1.7578569224115821E-192</v>
      </c>
      <c r="BE18" s="2">
        <v>5.0000000000000018</v>
      </c>
      <c r="BF18" s="2">
        <v>5.0000000000000018</v>
      </c>
      <c r="BG18" s="2">
        <v>5.0000000000000018</v>
      </c>
      <c r="BH18" s="2">
        <v>5.0000000000000018</v>
      </c>
    </row>
    <row r="19" spans="1:60" x14ac:dyDescent="0.25">
      <c r="A19">
        <v>0</v>
      </c>
      <c r="B19">
        <v>0</v>
      </c>
      <c r="C19">
        <v>0</v>
      </c>
      <c r="D19">
        <v>0.20381718600000001</v>
      </c>
      <c r="E19">
        <v>-4.7907366E-2</v>
      </c>
      <c r="F19">
        <v>0.70878552100000003</v>
      </c>
      <c r="G19">
        <f t="shared" si="0"/>
        <v>-0.18181818181818182</v>
      </c>
      <c r="H19">
        <f t="shared" si="1"/>
        <v>-0.21212121212121213</v>
      </c>
      <c r="I19">
        <f t="shared" si="2"/>
        <v>-0.27272727272727271</v>
      </c>
      <c r="J19">
        <f t="shared" si="4"/>
        <v>0.24395834069696973</v>
      </c>
      <c r="K19">
        <f t="shared" si="5"/>
        <v>-3.1601180939393937E-2</v>
      </c>
      <c r="L19">
        <f t="shared" si="6"/>
        <v>0.63017429418181825</v>
      </c>
      <c r="M19">
        <v>0.19982008600000001</v>
      </c>
      <c r="S19" s="1" t="s">
        <v>5</v>
      </c>
      <c r="T19" s="1">
        <v>0.24318122677970996</v>
      </c>
      <c r="U19" s="1">
        <v>4.8993184150968844E-2</v>
      </c>
      <c r="V19" s="1">
        <v>4.9635726069643713</v>
      </c>
      <c r="W19" s="1">
        <v>3.6995158213934101E-5</v>
      </c>
      <c r="X19" s="1">
        <v>0.14247429446454207</v>
      </c>
      <c r="Y19" s="1">
        <v>0.34388815909487785</v>
      </c>
      <c r="Z19" s="1">
        <v>0.14247429446454207</v>
      </c>
      <c r="AA19" s="1">
        <v>0.34388815909487785</v>
      </c>
      <c r="AC19" s="1" t="s">
        <v>38</v>
      </c>
      <c r="AD19" s="1">
        <v>0.24318122677970996</v>
      </c>
      <c r="AE19" s="1">
        <v>4.8993184150968851E-2</v>
      </c>
      <c r="AF19" s="1">
        <v>4.9635726069643713</v>
      </c>
      <c r="AG19" s="1">
        <v>3.6995158213934101E-5</v>
      </c>
      <c r="AH19" s="1">
        <v>0.14247429446454207</v>
      </c>
      <c r="AI19" s="1">
        <v>0.34388815909487785</v>
      </c>
      <c r="AJ19" s="1">
        <v>0.14247429446454207</v>
      </c>
      <c r="AK19" s="1">
        <v>0.34388815909487785</v>
      </c>
    </row>
    <row r="20" spans="1:60" x14ac:dyDescent="0.25">
      <c r="A20">
        <v>0</v>
      </c>
      <c r="B20">
        <v>0</v>
      </c>
      <c r="C20">
        <v>1</v>
      </c>
      <c r="D20">
        <v>0.54020357500000005</v>
      </c>
      <c r="E20">
        <v>9.9352317999999995E-2</v>
      </c>
      <c r="F20">
        <v>4.4283879999999998E-2</v>
      </c>
      <c r="G20">
        <f t="shared" si="0"/>
        <v>-0.18181818181818182</v>
      </c>
      <c r="H20">
        <f t="shared" si="1"/>
        <v>-0.21212121212121213</v>
      </c>
      <c r="I20">
        <f t="shared" si="2"/>
        <v>0.72727272727272729</v>
      </c>
      <c r="J20">
        <f t="shared" si="4"/>
        <v>0.58034472969696971</v>
      </c>
      <c r="K20">
        <f t="shared" si="5"/>
        <v>0.11565850306060606</v>
      </c>
      <c r="L20">
        <f t="shared" si="6"/>
        <v>-3.4327346818181809E-2</v>
      </c>
      <c r="M20">
        <v>9.5310179999999994E-2</v>
      </c>
      <c r="S20" s="1" t="s">
        <v>6</v>
      </c>
      <c r="T20" s="1">
        <v>0.35321155402757964</v>
      </c>
      <c r="U20" s="1">
        <v>4.9242018807312306E-2</v>
      </c>
      <c r="V20" s="1">
        <v>7.1729706170196392</v>
      </c>
      <c r="W20" s="1">
        <v>1.2847668133786127E-7</v>
      </c>
      <c r="X20" s="1">
        <v>0.2519931347509432</v>
      </c>
      <c r="Y20" s="1">
        <v>0.45442997330421608</v>
      </c>
      <c r="Z20" s="1">
        <v>0.2519931347509432</v>
      </c>
      <c r="AA20" s="1">
        <v>0.45442997330421608</v>
      </c>
      <c r="AC20" s="1" t="s">
        <v>39</v>
      </c>
      <c r="AD20" s="1">
        <v>0.35321155402757964</v>
      </c>
      <c r="AE20" s="1">
        <v>4.9242018807312306E-2</v>
      </c>
      <c r="AF20" s="1">
        <v>7.1729706170196392</v>
      </c>
      <c r="AG20" s="1">
        <v>1.2847668133786127E-7</v>
      </c>
      <c r="AH20" s="1">
        <v>0.2519931347509432</v>
      </c>
      <c r="AI20" s="1">
        <v>0.45442997330421608</v>
      </c>
      <c r="AJ20" s="1">
        <v>0.2519931347509432</v>
      </c>
      <c r="AK20" s="1">
        <v>0.45442997330421608</v>
      </c>
    </row>
    <row r="21" spans="1:60" x14ac:dyDescent="0.25">
      <c r="A21">
        <v>0</v>
      </c>
      <c r="B21">
        <v>0</v>
      </c>
      <c r="C21">
        <v>1</v>
      </c>
      <c r="D21">
        <v>0.22711585000000001</v>
      </c>
      <c r="E21">
        <v>-9.6248627000000003E-2</v>
      </c>
      <c r="F21">
        <v>-0.88464943200000001</v>
      </c>
      <c r="G21">
        <f t="shared" si="0"/>
        <v>-0.18181818181818182</v>
      </c>
      <c r="H21">
        <f t="shared" si="1"/>
        <v>-0.21212121212121213</v>
      </c>
      <c r="I21">
        <f t="shared" si="2"/>
        <v>0.72727272727272729</v>
      </c>
      <c r="J21">
        <f t="shared" si="4"/>
        <v>0.26725700469696972</v>
      </c>
      <c r="K21">
        <f t="shared" si="5"/>
        <v>-7.9942441939393941E-2</v>
      </c>
      <c r="L21">
        <f t="shared" si="6"/>
        <v>-0.96326065881818179</v>
      </c>
      <c r="M21">
        <v>-3.7585018999999997E-2</v>
      </c>
      <c r="S21" s="1" t="s">
        <v>8</v>
      </c>
      <c r="T21" s="1">
        <v>3.772115430681474E-2</v>
      </c>
      <c r="U21" s="1">
        <v>3.2720698048835491E-2</v>
      </c>
      <c r="V21" s="1">
        <v>1.152822419940922</v>
      </c>
      <c r="W21" s="1">
        <v>0.25947237186833499</v>
      </c>
      <c r="X21" s="1">
        <v>-2.9537203785511022E-2</v>
      </c>
      <c r="Y21" s="1">
        <v>0.1049795123991405</v>
      </c>
      <c r="Z21" s="1">
        <v>-2.9537203785511022E-2</v>
      </c>
      <c r="AA21" s="1">
        <v>0.1049795123991405</v>
      </c>
      <c r="AC21" s="1" t="s">
        <v>40</v>
      </c>
      <c r="AD21" s="1">
        <v>3.7721154306814733E-2</v>
      </c>
      <c r="AE21" s="1">
        <v>3.2720698048835491E-2</v>
      </c>
      <c r="AF21" s="1">
        <v>1.152822419940922</v>
      </c>
      <c r="AG21" s="1">
        <v>0.25947237186833499</v>
      </c>
      <c r="AH21" s="1">
        <v>-2.9537203785511029E-2</v>
      </c>
      <c r="AI21" s="1">
        <v>0.1049795123991405</v>
      </c>
      <c r="AJ21" s="1">
        <v>-2.9537203785511029E-2</v>
      </c>
      <c r="AK21" s="1">
        <v>0.1049795123991405</v>
      </c>
    </row>
    <row r="22" spans="1:60" x14ac:dyDescent="0.25">
      <c r="A22">
        <v>0</v>
      </c>
      <c r="B22">
        <v>1</v>
      </c>
      <c r="C22">
        <v>0</v>
      </c>
      <c r="D22">
        <v>-3.9652073000000003E-2</v>
      </c>
      <c r="E22">
        <v>7.9245199000000002E-2</v>
      </c>
      <c r="F22">
        <v>0.475571982</v>
      </c>
      <c r="G22">
        <f t="shared" si="0"/>
        <v>-0.18181818181818182</v>
      </c>
      <c r="H22">
        <f t="shared" si="1"/>
        <v>0.78787878787878785</v>
      </c>
      <c r="I22">
        <f t="shared" si="2"/>
        <v>-0.27272727272727271</v>
      </c>
      <c r="J22">
        <f t="shared" si="4"/>
        <v>4.8908169696970649E-4</v>
      </c>
      <c r="K22">
        <f t="shared" si="5"/>
        <v>9.5551384060606065E-2</v>
      </c>
      <c r="L22">
        <f t="shared" si="6"/>
        <v>0.39696075518181817</v>
      </c>
      <c r="M22">
        <v>0.31073454299999997</v>
      </c>
      <c r="S22" s="1" t="s">
        <v>9</v>
      </c>
      <c r="T22" s="1">
        <v>-0.36176007272832755</v>
      </c>
      <c r="U22" s="1">
        <v>0.33620499730056835</v>
      </c>
      <c r="V22" s="1">
        <v>-1.0760103973258699</v>
      </c>
      <c r="W22" s="1">
        <v>0.29180631397596341</v>
      </c>
      <c r="X22" s="1">
        <v>-1.0528393420984936</v>
      </c>
      <c r="Y22" s="1">
        <v>0.3293191966418384</v>
      </c>
      <c r="Z22" s="1">
        <v>-1.0528393420984936</v>
      </c>
      <c r="AA22" s="1">
        <v>0.3293191966418384</v>
      </c>
      <c r="AC22" s="1" t="s">
        <v>41</v>
      </c>
      <c r="AD22" s="1">
        <v>-0.36176007272832766</v>
      </c>
      <c r="AE22" s="1">
        <v>0.33620499730056835</v>
      </c>
      <c r="AF22" s="1">
        <v>-1.0760103973258701</v>
      </c>
      <c r="AG22" s="1">
        <v>0.29180631397596352</v>
      </c>
      <c r="AH22" s="1">
        <v>-1.0528393420984936</v>
      </c>
      <c r="AI22" s="1">
        <v>0.32931919664183829</v>
      </c>
      <c r="AJ22" s="1">
        <v>-1.0528393420984936</v>
      </c>
      <c r="AK22" s="1">
        <v>0.32931919664183829</v>
      </c>
    </row>
    <row r="23" spans="1:60" ht="15.75" thickBot="1" x14ac:dyDescent="0.3">
      <c r="A23">
        <v>0</v>
      </c>
      <c r="B23">
        <v>0</v>
      </c>
      <c r="C23">
        <v>1</v>
      </c>
      <c r="D23">
        <v>-0.141441488</v>
      </c>
      <c r="E23">
        <v>9.4237269999999998E-2</v>
      </c>
      <c r="F23">
        <v>-0.82238190600000005</v>
      </c>
      <c r="G23">
        <f t="shared" si="0"/>
        <v>-0.18181818181818182</v>
      </c>
      <c r="H23">
        <f t="shared" si="1"/>
        <v>-0.21212121212121213</v>
      </c>
      <c r="I23">
        <f t="shared" si="2"/>
        <v>0.72727272727272729</v>
      </c>
      <c r="J23">
        <f t="shared" si="4"/>
        <v>-0.10130033330303029</v>
      </c>
      <c r="K23">
        <f t="shared" si="5"/>
        <v>0.11054345506060606</v>
      </c>
      <c r="L23">
        <f t="shared" si="6"/>
        <v>-0.90099313281818183</v>
      </c>
      <c r="M23">
        <v>-7.8202380000000002E-3</v>
      </c>
      <c r="S23" s="2" t="s">
        <v>10</v>
      </c>
      <c r="T23" s="2">
        <v>0.37920086718754187</v>
      </c>
      <c r="U23" s="2">
        <v>3.360414741201774E-2</v>
      </c>
      <c r="V23" s="2">
        <v>11.284347212806521</v>
      </c>
      <c r="W23" s="2">
        <v>1.6172274093019925E-11</v>
      </c>
      <c r="X23" s="2">
        <v>0.3101265529216447</v>
      </c>
      <c r="Y23" s="2">
        <v>0.44827518145343903</v>
      </c>
      <c r="Z23" s="2">
        <v>0.3101265529216447</v>
      </c>
      <c r="AA23" s="2">
        <v>0.44827518145343903</v>
      </c>
      <c r="AC23" s="2" t="s">
        <v>42</v>
      </c>
      <c r="AD23" s="2">
        <v>0.37920086718754187</v>
      </c>
      <c r="AE23" s="2">
        <v>3.360414741201774E-2</v>
      </c>
      <c r="AF23" s="2">
        <v>11.284347212806521</v>
      </c>
      <c r="AG23" s="2">
        <v>1.6172274093019925E-11</v>
      </c>
      <c r="AH23" s="2">
        <v>0.3101265529216447</v>
      </c>
      <c r="AI23" s="2">
        <v>0.44827518145343903</v>
      </c>
      <c r="AJ23" s="2">
        <v>0.3101265529216447</v>
      </c>
      <c r="AK23" s="2">
        <v>0.44827518145343903</v>
      </c>
    </row>
    <row r="24" spans="1:60" x14ac:dyDescent="0.25">
      <c r="A24">
        <v>0</v>
      </c>
      <c r="B24">
        <v>0</v>
      </c>
      <c r="C24">
        <v>0</v>
      </c>
      <c r="D24">
        <v>0.72757712900000004</v>
      </c>
      <c r="E24">
        <v>-6.2349266E-2</v>
      </c>
      <c r="F24">
        <v>0.46582774999999998</v>
      </c>
      <c r="G24">
        <f t="shared" si="0"/>
        <v>-0.18181818181818182</v>
      </c>
      <c r="H24">
        <f t="shared" si="1"/>
        <v>-0.21212121212121213</v>
      </c>
      <c r="I24">
        <f t="shared" si="2"/>
        <v>-0.27272727272727271</v>
      </c>
      <c r="J24">
        <f t="shared" si="4"/>
        <v>0.76771828369696971</v>
      </c>
      <c r="K24">
        <f t="shared" si="5"/>
        <v>-4.6043080939393938E-2</v>
      </c>
      <c r="L24">
        <f t="shared" si="6"/>
        <v>0.38721652318181821</v>
      </c>
      <c r="M24">
        <v>-0.105360516</v>
      </c>
      <c r="BA24">
        <f>BA17+BA18*(0-7.5)</f>
        <v>110</v>
      </c>
    </row>
    <row r="25" spans="1:60" x14ac:dyDescent="0.25">
      <c r="A25">
        <v>0</v>
      </c>
      <c r="B25">
        <v>0</v>
      </c>
      <c r="C25">
        <v>0</v>
      </c>
      <c r="D25">
        <v>0.454602438</v>
      </c>
      <c r="E25">
        <v>2.7486657000000001E-2</v>
      </c>
      <c r="F25">
        <v>-0.14093546200000001</v>
      </c>
      <c r="G25">
        <f t="shared" si="0"/>
        <v>-0.18181818181818182</v>
      </c>
      <c r="H25">
        <f t="shared" si="1"/>
        <v>-0.21212121212121213</v>
      </c>
      <c r="I25">
        <f t="shared" si="2"/>
        <v>-0.27272727272727271</v>
      </c>
      <c r="J25">
        <f t="shared" si="4"/>
        <v>0.49474359269696971</v>
      </c>
      <c r="K25">
        <f t="shared" si="5"/>
        <v>4.379284206060606E-2</v>
      </c>
      <c r="L25">
        <f t="shared" si="6"/>
        <v>-0.21954668881818182</v>
      </c>
      <c r="M25">
        <v>-0.206614408</v>
      </c>
    </row>
    <row r="26" spans="1:60" x14ac:dyDescent="0.25">
      <c r="A26">
        <v>0</v>
      </c>
      <c r="B26">
        <v>1</v>
      </c>
      <c r="C26">
        <v>0</v>
      </c>
      <c r="D26">
        <v>0.43861101899999999</v>
      </c>
      <c r="E26">
        <v>-6.6140289000000005E-2</v>
      </c>
      <c r="F26">
        <v>6.358051E-3</v>
      </c>
      <c r="G26">
        <f t="shared" si="0"/>
        <v>-0.18181818181818182</v>
      </c>
      <c r="H26">
        <f t="shared" si="1"/>
        <v>0.78787878787878785</v>
      </c>
      <c r="I26">
        <f t="shared" si="2"/>
        <v>-0.27272727272727271</v>
      </c>
      <c r="J26">
        <f t="shared" si="4"/>
        <v>0.47875217369696971</v>
      </c>
      <c r="K26">
        <f t="shared" si="5"/>
        <v>-4.9834103939393942E-2</v>
      </c>
      <c r="L26">
        <f t="shared" si="6"/>
        <v>-7.2253175818181803E-2</v>
      </c>
      <c r="M26">
        <v>0.12962937999999999</v>
      </c>
    </row>
    <row r="27" spans="1:60" x14ac:dyDescent="0.25">
      <c r="A27">
        <v>0</v>
      </c>
      <c r="B27">
        <v>1</v>
      </c>
      <c r="C27">
        <v>0</v>
      </c>
      <c r="D27">
        <v>0.78407933799999996</v>
      </c>
      <c r="E27">
        <v>-4.5852575E-2</v>
      </c>
      <c r="F27">
        <v>-0.42668569699999997</v>
      </c>
      <c r="G27">
        <f t="shared" si="0"/>
        <v>-0.18181818181818182</v>
      </c>
      <c r="H27">
        <f t="shared" si="1"/>
        <v>0.78787878787878785</v>
      </c>
      <c r="I27">
        <f t="shared" si="2"/>
        <v>-0.27272727272727271</v>
      </c>
      <c r="J27">
        <f t="shared" si="4"/>
        <v>0.82422049269696962</v>
      </c>
      <c r="K27">
        <f t="shared" si="5"/>
        <v>-2.9546389939393937E-2</v>
      </c>
      <c r="L27">
        <f t="shared" si="6"/>
        <v>-0.50529692381818181</v>
      </c>
      <c r="M27">
        <v>6.4533428000000004E-2</v>
      </c>
    </row>
    <row r="28" spans="1:60" x14ac:dyDescent="0.25">
      <c r="A28">
        <v>0</v>
      </c>
      <c r="B28">
        <v>0</v>
      </c>
      <c r="C28">
        <v>0</v>
      </c>
      <c r="D28">
        <v>1.1303399999999999</v>
      </c>
      <c r="E28">
        <v>-2.5156626000000001E-2</v>
      </c>
      <c r="F28">
        <v>0.79435101399999997</v>
      </c>
      <c r="G28">
        <f t="shared" si="0"/>
        <v>-0.18181818181818182</v>
      </c>
      <c r="H28">
        <f t="shared" si="1"/>
        <v>-0.21212121212121213</v>
      </c>
      <c r="I28">
        <f t="shared" si="2"/>
        <v>-0.27272727272727271</v>
      </c>
      <c r="J28">
        <f t="shared" si="4"/>
        <v>1.1704811546969696</v>
      </c>
      <c r="K28">
        <f t="shared" si="5"/>
        <v>-8.8504409393939387E-3</v>
      </c>
      <c r="L28">
        <f t="shared" si="6"/>
        <v>0.71573978718181819</v>
      </c>
      <c r="M28">
        <v>0.39704294000000001</v>
      </c>
    </row>
    <row r="29" spans="1:60" x14ac:dyDescent="0.25">
      <c r="A29">
        <v>0</v>
      </c>
      <c r="B29">
        <v>0</v>
      </c>
      <c r="C29">
        <v>0</v>
      </c>
      <c r="D29">
        <v>-0.639121516</v>
      </c>
      <c r="E29">
        <v>9.3700769999999992E-3</v>
      </c>
      <c r="F29">
        <v>0.30690265300000003</v>
      </c>
      <c r="G29">
        <f t="shared" si="0"/>
        <v>-0.18181818181818182</v>
      </c>
      <c r="H29">
        <f t="shared" si="1"/>
        <v>-0.21212121212121213</v>
      </c>
      <c r="I29">
        <f t="shared" si="2"/>
        <v>-0.27272727272727271</v>
      </c>
      <c r="J29">
        <f t="shared" si="4"/>
        <v>-0.59898036130303034</v>
      </c>
      <c r="K29">
        <f t="shared" si="5"/>
        <v>2.567626206060606E-2</v>
      </c>
      <c r="L29">
        <f t="shared" si="6"/>
        <v>0.22829142618181822</v>
      </c>
      <c r="M29">
        <v>-0.105360516</v>
      </c>
    </row>
    <row r="30" spans="1:60" x14ac:dyDescent="0.25">
      <c r="A30">
        <v>0</v>
      </c>
      <c r="B30">
        <v>0</v>
      </c>
      <c r="C30">
        <v>0</v>
      </c>
      <c r="D30">
        <v>-0.76466144700000005</v>
      </c>
      <c r="E30">
        <v>-2.7069500000000001E-3</v>
      </c>
      <c r="F30">
        <v>0.98697644699999998</v>
      </c>
      <c r="G30">
        <f t="shared" si="0"/>
        <v>-0.18181818181818182</v>
      </c>
      <c r="H30">
        <f t="shared" si="1"/>
        <v>-0.21212121212121213</v>
      </c>
      <c r="I30">
        <f t="shared" si="2"/>
        <v>-0.27272727272727271</v>
      </c>
      <c r="J30">
        <f t="shared" si="4"/>
        <v>-0.72452029230303039</v>
      </c>
      <c r="K30">
        <f t="shared" si="5"/>
        <v>1.3599235060606063E-2</v>
      </c>
      <c r="L30">
        <f t="shared" si="6"/>
        <v>0.9083652201818182</v>
      </c>
      <c r="M30">
        <v>0.34993973499999997</v>
      </c>
    </row>
    <row r="31" spans="1:60" x14ac:dyDescent="0.25">
      <c r="A31">
        <v>1</v>
      </c>
      <c r="B31">
        <v>0</v>
      </c>
      <c r="C31">
        <v>0</v>
      </c>
      <c r="D31">
        <v>-0.29785350399999999</v>
      </c>
      <c r="E31">
        <v>7.2109349999999999E-3</v>
      </c>
      <c r="F31">
        <v>-3.9370277000000002E-2</v>
      </c>
      <c r="G31">
        <f t="shared" si="0"/>
        <v>0.81818181818181812</v>
      </c>
      <c r="H31">
        <f t="shared" si="1"/>
        <v>-0.21212121212121213</v>
      </c>
      <c r="I31">
        <f t="shared" si="2"/>
        <v>-0.27272727272727271</v>
      </c>
      <c r="J31">
        <f t="shared" si="4"/>
        <v>-0.25771234930303027</v>
      </c>
      <c r="K31">
        <f t="shared" si="5"/>
        <v>2.3517120060606064E-2</v>
      </c>
      <c r="L31">
        <f t="shared" si="6"/>
        <v>-0.11798150381818182</v>
      </c>
      <c r="M31">
        <v>-0.105360516</v>
      </c>
    </row>
    <row r="32" spans="1:60" x14ac:dyDescent="0.25">
      <c r="A32">
        <v>1</v>
      </c>
      <c r="B32">
        <v>0</v>
      </c>
      <c r="C32">
        <v>0</v>
      </c>
      <c r="D32">
        <v>-0.86133118900000005</v>
      </c>
      <c r="E32">
        <v>-4.5047532000000001E-2</v>
      </c>
      <c r="F32">
        <v>0.43898085599999997</v>
      </c>
      <c r="G32">
        <f t="shared" si="0"/>
        <v>0.81818181818181812</v>
      </c>
      <c r="H32">
        <f t="shared" si="1"/>
        <v>-0.21212121212121213</v>
      </c>
      <c r="I32">
        <f t="shared" si="2"/>
        <v>-0.27272727272727271</v>
      </c>
      <c r="J32">
        <f t="shared" si="4"/>
        <v>-0.82119003430303039</v>
      </c>
      <c r="K32">
        <f t="shared" si="5"/>
        <v>-2.8741346939393939E-2</v>
      </c>
      <c r="L32">
        <f t="shared" si="6"/>
        <v>0.36036962918181814</v>
      </c>
      <c r="M32">
        <v>0.139323381</v>
      </c>
    </row>
    <row r="33" spans="1:13" x14ac:dyDescent="0.25">
      <c r="A33">
        <v>0</v>
      </c>
      <c r="B33">
        <v>0</v>
      </c>
      <c r="C33">
        <v>1</v>
      </c>
      <c r="D33">
        <v>0.244848711</v>
      </c>
      <c r="E33">
        <v>-8.8613767999999996E-2</v>
      </c>
      <c r="F33">
        <v>0.92045357000000005</v>
      </c>
      <c r="G33">
        <f t="shared" si="0"/>
        <v>-0.18181818181818182</v>
      </c>
      <c r="H33">
        <f t="shared" si="1"/>
        <v>-0.21212121212121213</v>
      </c>
      <c r="I33">
        <f t="shared" si="2"/>
        <v>0.72727272727272729</v>
      </c>
      <c r="J33">
        <f t="shared" si="4"/>
        <v>0.28498986569696971</v>
      </c>
      <c r="K33">
        <f t="shared" si="5"/>
        <v>-7.2307582939393933E-2</v>
      </c>
      <c r="L33">
        <f t="shared" si="6"/>
        <v>0.84184234318181828</v>
      </c>
      <c r="M33">
        <v>0.69314718099999995</v>
      </c>
    </row>
    <row r="34" spans="1:13" x14ac:dyDescent="0.25">
      <c r="A34">
        <v>0</v>
      </c>
      <c r="B34">
        <v>0</v>
      </c>
      <c r="C34">
        <v>1</v>
      </c>
      <c r="D34">
        <v>0.17944816799999999</v>
      </c>
      <c r="E34">
        <v>-2.6948133999999999E-2</v>
      </c>
      <c r="F34">
        <v>0.93314620199999998</v>
      </c>
      <c r="G34">
        <f t="shared" si="0"/>
        <v>-0.18181818181818182</v>
      </c>
      <c r="H34">
        <f t="shared" si="1"/>
        <v>-0.21212121212121213</v>
      </c>
      <c r="I34">
        <f t="shared" si="2"/>
        <v>0.72727272727272729</v>
      </c>
      <c r="J34">
        <f t="shared" si="4"/>
        <v>0.21958932269696971</v>
      </c>
      <c r="K34">
        <f t="shared" si="5"/>
        <v>-1.0641948939393936E-2</v>
      </c>
      <c r="L34">
        <f t="shared" si="6"/>
        <v>0.8545349751818182</v>
      </c>
      <c r="M34">
        <v>0.60359304499999999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MMM_ds_1</vt:lpstr>
      <vt:lpstr>Sheet1</vt:lpstr>
      <vt:lpstr>Excel-Solution-Case Study-RAJ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Onkar, Raj</dc:creator>
  <cp:lastModifiedBy>Onkar, Raj</cp:lastModifiedBy>
  <dcterms:created xsi:type="dcterms:W3CDTF">2017-03-24T08:32:50Z</dcterms:created>
  <dcterms:modified xsi:type="dcterms:W3CDTF">2017-03-25T20:16:41Z</dcterms:modified>
</cp:coreProperties>
</file>